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ENDI\Exports\Respaldos\RESPALDO\"/>
    </mc:Choice>
  </mc:AlternateContent>
  <xr:revisionPtr revIDLastSave="0" documentId="13_ncr:1_{9B9647F1-41E9-49E0-AE95-176721E741BD}" xr6:coauthVersionLast="47" xr6:coauthVersionMax="47" xr10:uidLastSave="{00000000-0000-0000-0000-000000000000}"/>
  <bookViews>
    <workbookView xWindow="-108" yWindow="-108" windowWidth="23256" windowHeight="12456" xr2:uid="{00000000-000D-0000-FFFF-FFFF00000000}"/>
  </bookViews>
  <sheets>
    <sheet name="INDICE" sheetId="1" r:id="rId1"/>
    <sheet name="T1_i1" sheetId="2" r:id="rId2"/>
    <sheet name="T1_i2" sheetId="3" r:id="rId3"/>
    <sheet name="T1_i3" sheetId="4" r:id="rId4"/>
    <sheet name="T2_i1" sheetId="5" r:id="rId5"/>
    <sheet name="T2_i2" sheetId="6" r:id="rId6"/>
    <sheet name="T2_i3" sheetId="7" r:id="rId7"/>
    <sheet name="T2_i4" sheetId="8" r:id="rId8"/>
    <sheet name="T2_i5" sheetId="9" r:id="rId9"/>
    <sheet name="T2_i6" sheetId="10" r:id="rId10"/>
    <sheet name="T2_i7" sheetId="11" r:id="rId11"/>
    <sheet name="T2_i8" sheetId="12" r:id="rId12"/>
    <sheet name="T2_i9" sheetId="13" r:id="rId13"/>
    <sheet name="T2_i10" sheetId="14" r:id="rId14"/>
    <sheet name="T2_i11" sheetId="15" r:id="rId15"/>
    <sheet name="T2_i12" sheetId="16" r:id="rId16"/>
    <sheet name="T2_i13" sheetId="17" r:id="rId17"/>
    <sheet name="T2_i14" sheetId="18" r:id="rId18"/>
    <sheet name="T2_i15" sheetId="19" r:id="rId19"/>
    <sheet name="T2_i16" sheetId="20" r:id="rId20"/>
    <sheet name="T2_i17" sheetId="21" r:id="rId21"/>
    <sheet name="T2_i18" sheetId="22" r:id="rId22"/>
    <sheet name="T3_i1" sheetId="23" r:id="rId23"/>
    <sheet name="T3_i2" sheetId="24" r:id="rId24"/>
    <sheet name="T3_i3" sheetId="25" r:id="rId25"/>
    <sheet name="T3_i4" sheetId="26" r:id="rId26"/>
    <sheet name="T3_i5" sheetId="27" r:id="rId27"/>
    <sheet name="T3_i6" sheetId="28" r:id="rId28"/>
    <sheet name="T4_i1" sheetId="29" r:id="rId29"/>
    <sheet name="T4_i2" sheetId="30" r:id="rId30"/>
    <sheet name="T4_i3" sheetId="31" r:id="rId31"/>
    <sheet name="T4_i4" sheetId="32" r:id="rId32"/>
    <sheet name="T4_i5" sheetId="33" r:id="rId33"/>
    <sheet name="T5_i1" sheetId="34" r:id="rId34"/>
    <sheet name="T5_i2" sheetId="35" r:id="rId35"/>
    <sheet name="T5_i3" sheetId="36" r:id="rId36"/>
    <sheet name="T5_i4" sheetId="37" r:id="rId37"/>
    <sheet name="T5_i5" sheetId="38" r:id="rId38"/>
    <sheet name="T5_i6" sheetId="39" r:id="rId39"/>
    <sheet name="T5_i7" sheetId="40" r:id="rId40"/>
    <sheet name="T5_i8" sheetId="41" r:id="rId41"/>
    <sheet name="T5_i9" sheetId="42" r:id="rId42"/>
    <sheet name="T5_i10" sheetId="43" r:id="rId43"/>
    <sheet name="T5_i11" sheetId="44" r:id="rId44"/>
    <sheet name="T5_i12" sheetId="45" r:id="rId45"/>
    <sheet name="T5_i13" sheetId="46" r:id="rId46"/>
    <sheet name="T5_i14" sheetId="47" r:id="rId47"/>
    <sheet name="T5_i15" sheetId="48" r:id="rId48"/>
    <sheet name="T5_i16" sheetId="49" r:id="rId49"/>
    <sheet name="T5_i17" sheetId="50" r:id="rId50"/>
    <sheet name="T5_i18" sheetId="51" r:id="rId51"/>
    <sheet name="T5_i19" sheetId="52" r:id="rId52"/>
    <sheet name="T5_i20" sheetId="53" r:id="rId53"/>
    <sheet name="T5_i21" sheetId="54" r:id="rId54"/>
    <sheet name="T5_i22" sheetId="55" r:id="rId55"/>
    <sheet name="T5_i23" sheetId="56" r:id="rId56"/>
    <sheet name="T5_i24" sheetId="57" r:id="rId57"/>
    <sheet name="T5_i25" sheetId="58" r:id="rId58"/>
    <sheet name="T5_i26" sheetId="59" r:id="rId59"/>
    <sheet name="T5_i27" sheetId="60" r:id="rId60"/>
    <sheet name="T5_i28" sheetId="61" r:id="rId61"/>
    <sheet name="T5_i29" sheetId="62" r:id="rId62"/>
    <sheet name="T5_i30" sheetId="63" r:id="rId63"/>
    <sheet name="T6_i1" sheetId="64" r:id="rId64"/>
    <sheet name="T6_i2" sheetId="65" r:id="rId65"/>
    <sheet name="T6_i3" sheetId="66" r:id="rId66"/>
    <sheet name="T6_i4" sheetId="67" r:id="rId67"/>
    <sheet name="T6_i5" sheetId="68" r:id="rId68"/>
    <sheet name="T6_i6" sheetId="69" r:id="rId69"/>
    <sheet name="T6_i7" sheetId="70" r:id="rId70"/>
    <sheet name="T7_i1" sheetId="71" r:id="rId71"/>
    <sheet name="T7_i2" sheetId="72" r:id="rId72"/>
    <sheet name="T8_i1" sheetId="73" r:id="rId73"/>
    <sheet name="T8_i2" sheetId="74" r:id="rId74"/>
    <sheet name="T8_i3" sheetId="75" r:id="rId75"/>
    <sheet name="T8_i4" sheetId="76" r:id="rId76"/>
    <sheet name="T8_i5" sheetId="77" r:id="rId77"/>
    <sheet name="T8_i6" sheetId="78" r:id="rId78"/>
    <sheet name="T8_i7" sheetId="79" r:id="rId79"/>
    <sheet name="T8_i8" sheetId="80" r:id="rId80"/>
    <sheet name="T8_i9" sheetId="81" r:id="rId81"/>
    <sheet name="T9_i1" sheetId="82" r:id="rId82"/>
    <sheet name="T9_i2" sheetId="83" r:id="rId83"/>
    <sheet name="T9_i3" sheetId="84" r:id="rId84"/>
    <sheet name="T9_i4" sheetId="85" r:id="rId85"/>
    <sheet name="T9_i5" sheetId="86" r:id="rId86"/>
    <sheet name="T9_i6" sheetId="87" r:id="rId87"/>
    <sheet name="T9_i7" sheetId="88" r:id="rId88"/>
    <sheet name="T9_i8" sheetId="89" r:id="rId89"/>
    <sheet name="T10_i1" sheetId="90" r:id="rId90"/>
    <sheet name="T10_i2" sheetId="91" r:id="rId91"/>
    <sheet name="T10_i3" sheetId="92" r:id="rId92"/>
    <sheet name="T10_i4" sheetId="93" r:id="rId93"/>
    <sheet name="T10_i5" sheetId="94" r:id="rId94"/>
    <sheet name="T10_i6" sheetId="95" r:id="rId95"/>
    <sheet name="T10_i7" sheetId="96" r:id="rId96"/>
    <sheet name="T10_i8" sheetId="97" r:id="rId97"/>
    <sheet name="T10_i9" sheetId="98" r:id="rId98"/>
    <sheet name="T10_i10" sheetId="99" r:id="rId99"/>
    <sheet name="T10_i11" sheetId="100" r:id="rId100"/>
    <sheet name="T10_i12" sheetId="101" r:id="rId101"/>
    <sheet name="T10_i13" sheetId="102" r:id="rId102"/>
    <sheet name="T10_i14" sheetId="103" r:id="rId103"/>
    <sheet name="T10_i15" sheetId="104" r:id="rId104"/>
    <sheet name="T10_i16" sheetId="105" r:id="rId105"/>
    <sheet name="T10_i17" sheetId="106" r:id="rId106"/>
    <sheet name="T10_i18" sheetId="107" r:id="rId10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 i="107" l="1"/>
  <c r="M2" i="107"/>
  <c r="C127" i="106"/>
  <c r="L2" i="106"/>
  <c r="C127" i="105"/>
  <c r="L2" i="105"/>
  <c r="C127" i="104"/>
  <c r="L2" i="104"/>
  <c r="C127" i="103"/>
  <c r="L2" i="103"/>
  <c r="C127" i="102"/>
  <c r="L2" i="102"/>
  <c r="C45" i="101"/>
  <c r="M2" i="101"/>
  <c r="C45" i="100"/>
  <c r="M2" i="100"/>
  <c r="C45" i="99"/>
  <c r="M2" i="99"/>
  <c r="C45" i="98"/>
  <c r="M2" i="98"/>
  <c r="C45" i="97"/>
  <c r="M2" i="97"/>
  <c r="C45" i="96"/>
  <c r="M2" i="96"/>
  <c r="C45" i="95"/>
  <c r="M2" i="95"/>
  <c r="C45" i="94"/>
  <c r="M2" i="94"/>
  <c r="C45" i="93"/>
  <c r="M2" i="93"/>
  <c r="C45" i="92"/>
  <c r="M2" i="92"/>
  <c r="C45" i="91"/>
  <c r="M2" i="91"/>
  <c r="C45" i="90"/>
  <c r="M2" i="90"/>
  <c r="C30" i="89"/>
  <c r="N2" i="89"/>
  <c r="C30" i="88"/>
  <c r="N2" i="88"/>
  <c r="C30" i="87"/>
  <c r="N2" i="87"/>
  <c r="C30" i="86"/>
  <c r="N2" i="86"/>
  <c r="C58" i="85"/>
  <c r="M2" i="85"/>
  <c r="C58" i="84"/>
  <c r="M2" i="84"/>
  <c r="C58" i="83"/>
  <c r="M2" i="83"/>
  <c r="C58" i="82"/>
  <c r="M2" i="82"/>
  <c r="C65" i="81"/>
  <c r="M2" i="81"/>
  <c r="C65" i="80"/>
  <c r="M2" i="80"/>
  <c r="C65" i="79"/>
  <c r="M2" i="79"/>
  <c r="C65" i="78"/>
  <c r="M2" i="78"/>
  <c r="C65" i="77"/>
  <c r="M2" i="77"/>
  <c r="C65" i="76"/>
  <c r="M2" i="76"/>
  <c r="C65" i="75"/>
  <c r="M2" i="75"/>
  <c r="C145" i="74"/>
  <c r="L2" i="74"/>
  <c r="C145" i="73"/>
  <c r="L2" i="73"/>
  <c r="C65" i="72"/>
  <c r="M2" i="72"/>
  <c r="C65" i="71"/>
  <c r="M2" i="71"/>
  <c r="C65" i="70"/>
  <c r="M2" i="70"/>
  <c r="C65" i="69"/>
  <c r="M2" i="69"/>
  <c r="C65" i="68"/>
  <c r="M2" i="68"/>
  <c r="C65" i="67"/>
  <c r="M2" i="67"/>
  <c r="C65" i="66"/>
  <c r="M2" i="66"/>
  <c r="C65" i="65"/>
  <c r="M2" i="65"/>
  <c r="C147" i="64"/>
  <c r="L2" i="64"/>
  <c r="C65" i="63"/>
  <c r="M2" i="63"/>
  <c r="C65" i="62"/>
  <c r="M2" i="62"/>
  <c r="C65" i="61"/>
  <c r="M2" i="61"/>
  <c r="C65" i="60"/>
  <c r="M2" i="60"/>
  <c r="C65" i="59"/>
  <c r="M2" i="59"/>
  <c r="C65" i="58"/>
  <c r="M2" i="58"/>
  <c r="C65" i="57"/>
  <c r="M2" i="57"/>
  <c r="C65" i="56"/>
  <c r="M2" i="56"/>
  <c r="C65" i="55"/>
  <c r="M2" i="55"/>
  <c r="C65" i="54"/>
  <c r="M2" i="54"/>
  <c r="C65" i="53"/>
  <c r="M2" i="53"/>
  <c r="C65" i="52"/>
  <c r="M2" i="52"/>
  <c r="C65" i="51"/>
  <c r="M2" i="51"/>
  <c r="C65" i="50"/>
  <c r="M2" i="50"/>
  <c r="C147" i="49"/>
  <c r="L2" i="49"/>
  <c r="C66" i="48"/>
  <c r="M2" i="48"/>
  <c r="C65" i="47"/>
  <c r="M2" i="47"/>
  <c r="C65" i="46"/>
  <c r="M2" i="46"/>
  <c r="C65" i="45"/>
  <c r="M2" i="45"/>
  <c r="C65" i="44"/>
  <c r="M2" i="44"/>
  <c r="C65" i="43"/>
  <c r="M2" i="43"/>
  <c r="C66" i="42"/>
  <c r="M2" i="42"/>
  <c r="C65" i="41"/>
  <c r="M2" i="41"/>
  <c r="C65" i="40"/>
  <c r="M2" i="40"/>
  <c r="C65" i="39"/>
  <c r="M2" i="39"/>
  <c r="C65" i="38"/>
  <c r="M2" i="38"/>
  <c r="C65" i="37"/>
  <c r="M2" i="37"/>
  <c r="C65" i="36"/>
  <c r="M2" i="36"/>
  <c r="C65" i="35"/>
  <c r="M2" i="35"/>
  <c r="C147" i="34"/>
  <c r="L2" i="34"/>
  <c r="C65" i="33"/>
  <c r="M2" i="33"/>
  <c r="C65" i="32"/>
  <c r="M2" i="32"/>
  <c r="C65" i="31"/>
  <c r="M2" i="31"/>
  <c r="C65" i="30"/>
  <c r="M2" i="30"/>
  <c r="C65" i="29"/>
  <c r="M2" i="29"/>
  <c r="C65" i="28"/>
  <c r="M2" i="28"/>
  <c r="C65" i="27"/>
  <c r="M2" i="27"/>
  <c r="C65" i="26"/>
  <c r="M2" i="26"/>
  <c r="C65" i="25"/>
  <c r="M2" i="25"/>
  <c r="C65" i="24"/>
  <c r="M2" i="24"/>
  <c r="C65" i="23"/>
  <c r="M2" i="23"/>
  <c r="C30" i="22"/>
  <c r="N2" i="22"/>
  <c r="C30" i="21"/>
  <c r="N2" i="21"/>
  <c r="C58" i="20"/>
  <c r="M2" i="20"/>
  <c r="C58" i="19"/>
  <c r="M2" i="19"/>
  <c r="C65" i="18"/>
  <c r="M2" i="18"/>
  <c r="C65" i="17"/>
  <c r="M2" i="17"/>
  <c r="C65" i="16"/>
  <c r="M2" i="16"/>
  <c r="C65" i="15"/>
  <c r="M2" i="15"/>
  <c r="C65" i="14"/>
  <c r="M2" i="14"/>
  <c r="C65" i="13"/>
  <c r="M2" i="13"/>
  <c r="C65" i="12"/>
  <c r="M2" i="12"/>
  <c r="C65" i="11"/>
  <c r="M2" i="11"/>
  <c r="C65" i="10"/>
  <c r="M2" i="10"/>
  <c r="C65" i="9"/>
  <c r="M2" i="9"/>
  <c r="C65" i="8"/>
  <c r="M2" i="8"/>
  <c r="C65" i="7"/>
  <c r="M2" i="7"/>
  <c r="C65" i="6"/>
  <c r="M2" i="6"/>
  <c r="C65" i="5"/>
  <c r="M2" i="5"/>
  <c r="C56" i="4"/>
  <c r="M2" i="4"/>
  <c r="C58" i="3"/>
  <c r="M2" i="3"/>
  <c r="C58" i="2"/>
  <c r="M2" i="2"/>
  <c r="A142" i="1"/>
  <c r="A141" i="1"/>
  <c r="A140" i="1"/>
  <c r="A139" i="1"/>
  <c r="A138" i="1"/>
  <c r="A137" i="1"/>
  <c r="A136" i="1"/>
  <c r="A135" i="1"/>
  <c r="A134" i="1"/>
  <c r="A133" i="1"/>
  <c r="A132" i="1"/>
  <c r="A131" i="1"/>
  <c r="A130" i="1"/>
  <c r="A129" i="1"/>
  <c r="A128" i="1"/>
  <c r="A127" i="1"/>
  <c r="A126" i="1"/>
  <c r="A125" i="1"/>
  <c r="A121" i="1"/>
  <c r="A120" i="1"/>
  <c r="A119" i="1"/>
  <c r="A118" i="1"/>
  <c r="A117" i="1"/>
  <c r="A116" i="1"/>
  <c r="A115" i="1"/>
  <c r="A114" i="1"/>
  <c r="A110" i="1"/>
  <c r="A109" i="1"/>
  <c r="A108" i="1"/>
  <c r="A107" i="1"/>
  <c r="A106" i="1"/>
  <c r="A105" i="1"/>
  <c r="A104" i="1"/>
  <c r="A103" i="1"/>
  <c r="A102" i="1"/>
  <c r="A98" i="1"/>
  <c r="A97" i="1"/>
  <c r="A93" i="1"/>
  <c r="A92" i="1"/>
  <c r="A91" i="1"/>
  <c r="A90" i="1"/>
  <c r="A89" i="1"/>
  <c r="A88" i="1"/>
  <c r="A87"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0" i="1"/>
  <c r="A49" i="1"/>
  <c r="A48" i="1"/>
  <c r="A47" i="1"/>
  <c r="A46" i="1"/>
  <c r="A42" i="1"/>
  <c r="A41" i="1"/>
  <c r="A40" i="1"/>
  <c r="A39" i="1"/>
  <c r="A38" i="1"/>
  <c r="A37" i="1"/>
  <c r="A33" i="1"/>
  <c r="A32" i="1"/>
  <c r="A31" i="1"/>
  <c r="A30" i="1"/>
  <c r="A29" i="1"/>
  <c r="A28" i="1"/>
  <c r="A27" i="1"/>
  <c r="A26" i="1"/>
  <c r="A25" i="1"/>
  <c r="A24" i="1"/>
  <c r="A23" i="1"/>
  <c r="A22" i="1"/>
  <c r="A21" i="1"/>
  <c r="A20" i="1"/>
  <c r="A19" i="1"/>
  <c r="A18" i="1"/>
  <c r="A17" i="1"/>
  <c r="A16" i="1"/>
  <c r="A12" i="1"/>
  <c r="A11" i="1"/>
  <c r="A10" i="1"/>
</calcChain>
</file>

<file path=xl/sharedStrings.xml><?xml version="1.0" encoding="utf-8"?>
<sst xmlns="http://schemas.openxmlformats.org/spreadsheetml/2006/main" count="9021" uniqueCount="408">
  <si>
    <t>ENCUESTA NACIONAL DE DESNUTRICIÓN INFANTIL - ENDI 2023 - 2024</t>
  </si>
  <si>
    <t>Indicadores</t>
  </si>
  <si>
    <t>T1</t>
  </si>
  <si>
    <t>Datos de la vivienda y el hogar</t>
  </si>
  <si>
    <t>Porcentaje de hogares con niñas/os menores de 5 años sin adecuado sistema de eliminacion de excretas</t>
  </si>
  <si>
    <t>Tabla N°:</t>
  </si>
  <si>
    <t>1</t>
  </si>
  <si>
    <t>Indicador/variable:</t>
  </si>
  <si>
    <t>Población:</t>
  </si>
  <si>
    <t/>
  </si>
  <si>
    <t>Fuente:</t>
  </si>
  <si>
    <t>Encuesta Nacional sobre Desnutrición Infantil - ENDI 2023 - 2024</t>
  </si>
  <si>
    <t>Elaboración:</t>
  </si>
  <si>
    <t>Instituto Nacional de Estadística y Censos (INEC)</t>
  </si>
  <si>
    <t>Porcentaje de hogares con niñas/os menores de 5 años que utiliza suministros seguros de agua para beber</t>
  </si>
  <si>
    <t>2</t>
  </si>
  <si>
    <t>Porcentaje de hogares con menores de 5 años, que están en condición de hacinamiento</t>
  </si>
  <si>
    <t>3</t>
  </si>
  <si>
    <t>T2</t>
  </si>
  <si>
    <t>Estado nutricional</t>
  </si>
  <si>
    <t>Prevalencia de desnutrición crónica en niñas/os menores de 2 años</t>
  </si>
  <si>
    <t>4</t>
  </si>
  <si>
    <t>Prevalencia de desnutrición global en niñas/os menores de 2 años</t>
  </si>
  <si>
    <t>5</t>
  </si>
  <si>
    <t>Prevalencia de desnutrición aguda en niñas/os menores de 2 años</t>
  </si>
  <si>
    <t>6</t>
  </si>
  <si>
    <t>Prevalencia de desnutrición crónica en niñas/os menores de 5 años</t>
  </si>
  <si>
    <t>7</t>
  </si>
  <si>
    <t>Prevalencia de desnutrición global en niñas/os menores de 5 años</t>
  </si>
  <si>
    <t>8</t>
  </si>
  <si>
    <t>Prevalencia de desnutrición aguda en niñas/os menores de 5 años</t>
  </si>
  <si>
    <t>9</t>
  </si>
  <si>
    <t>Prevalencia de desnutrición crónica en niñas/os de 2 años a menores de 5 años</t>
  </si>
  <si>
    <t>10</t>
  </si>
  <si>
    <t>Prevalencia de desnutrición global en niñas/os de 2 años a menores de 5 años</t>
  </si>
  <si>
    <t>11</t>
  </si>
  <si>
    <t>Prevalencia de desnutrición aguda en niñas/os de 2 años a menores de 5 años</t>
  </si>
  <si>
    <t>12</t>
  </si>
  <si>
    <t>Prevalencia de sobrepeso en niñas/os menores de 5 años</t>
  </si>
  <si>
    <t>13</t>
  </si>
  <si>
    <t>Prevalencia de obesidad en niñas/os menores de 5 años</t>
  </si>
  <si>
    <t>14</t>
  </si>
  <si>
    <t>Prevalencia de sobrepeso y obesidad en niñas/os menores de 5 años</t>
  </si>
  <si>
    <t>15</t>
  </si>
  <si>
    <t>Prevalencia de malnutrición en niñas/os menores de 5 años</t>
  </si>
  <si>
    <t>16</t>
  </si>
  <si>
    <t>Prevalencia doble carga de malnutrición en niñas/os menores de 5 años</t>
  </si>
  <si>
    <t>17</t>
  </si>
  <si>
    <t>Prevalencia de anemia en niñas/os de 6 a 59 meses de edad</t>
  </si>
  <si>
    <t>18</t>
  </si>
  <si>
    <t>Prevalencia de anemia en niñas/os de 6 a 23 meses de edad</t>
  </si>
  <si>
    <t>19</t>
  </si>
  <si>
    <t>Tipo de anemia en niñas/os de 6 a 59 meses de edad</t>
  </si>
  <si>
    <t>20</t>
  </si>
  <si>
    <t>Tipo de anemia en niñas/os de 6 a 23 meses de edad</t>
  </si>
  <si>
    <t>21</t>
  </si>
  <si>
    <t>T3</t>
  </si>
  <si>
    <t>Vacunación</t>
  </si>
  <si>
    <t>Porcentaje de niñas/os de 12 a 59 meses que fueron vacunados con BCG antes de cumplir el primer año</t>
  </si>
  <si>
    <t>22</t>
  </si>
  <si>
    <t>Porcentaje de niñas/os de 12 a 59 meses que fueron vacunados con hepatitis B antes de cumplir el primer año</t>
  </si>
  <si>
    <t>23</t>
  </si>
  <si>
    <t>Porcentaje de niñas/os de 12 a 59 meses que fueron vacunados con las dos dosis de rotavirus antes de cumplir el primer año</t>
  </si>
  <si>
    <t>24</t>
  </si>
  <si>
    <t>Porcentaje de niñas/os de 12 a 59 meses que fueron vacunados con las tres dosis de pentavalente antes de cumplir el primer año</t>
  </si>
  <si>
    <t>25</t>
  </si>
  <si>
    <t>Porcentaje de niñas/os de 12 a 59 meses que fueron vacunados con las tres dosis de antipoliomielítica antes de cumplir el primer año</t>
  </si>
  <si>
    <t>26</t>
  </si>
  <si>
    <t>Porcentaje de niñas/os de 12 a 59 meses que fueron vacunados con las tres dosis de neumococo antes de cumplir el primer año</t>
  </si>
  <si>
    <t>27</t>
  </si>
  <si>
    <t>T4</t>
  </si>
  <si>
    <t>Lactancia materna</t>
  </si>
  <si>
    <t>Porcentaje de niñas/os menores de 1 año con inicio temprano de la lactancia materna</t>
  </si>
  <si>
    <t>28</t>
  </si>
  <si>
    <t>Porcentaje de niñas/os menores de 2 años con inicio temprano de la lactancia materna</t>
  </si>
  <si>
    <t>29</t>
  </si>
  <si>
    <t>Porcentaje de niñas/os menores de 6 meses con lactancia materna exclusiva</t>
  </si>
  <si>
    <t>30</t>
  </si>
  <si>
    <t>Porcentaje de niñas/os de 12 a 15 meses con lactancia materna continua</t>
  </si>
  <si>
    <t>31</t>
  </si>
  <si>
    <t>Porcentaje de niñas/os de 6 a 23 meses de edad que recibieron alimentos de cuatro y más grupos alimentarios durante el día anterior</t>
  </si>
  <si>
    <t>32</t>
  </si>
  <si>
    <t>T5</t>
  </si>
  <si>
    <t>Controles prenatales</t>
  </si>
  <si>
    <t>Promedio de controles prenatales durante la gestación de las niñas/os menores de 2 años</t>
  </si>
  <si>
    <t>33</t>
  </si>
  <si>
    <t>Porcentaje de niñas/os menores de 2 años cuyas madres recibieron al menos 5 controles prenatales durante el embarazo</t>
  </si>
  <si>
    <t>34</t>
  </si>
  <si>
    <t>Porcentaje de niñas/os menores de 2 años cuyas madres consumieron hierro y ácido fólico durante el embarazo</t>
  </si>
  <si>
    <t>35</t>
  </si>
  <si>
    <t>Porcentaje de niñas/os menores de 2 años cuyas madres se realizaron al menos un examen de VIH antes de la semana 20 de embarazo</t>
  </si>
  <si>
    <t>36</t>
  </si>
  <si>
    <t>Porcentaje de niñas/os menores de 2 años cuyas madres se realizaron al menos un examen de VIH a partir de la semana 20 de embarazo</t>
  </si>
  <si>
    <t>37</t>
  </si>
  <si>
    <t>Porcentaje de niñas/os menores de 2 años cuyas madres se realizaron al menos un examen de VIH durante el embarazo</t>
  </si>
  <si>
    <t>38</t>
  </si>
  <si>
    <t>Porcentaje de niñas/os menores de 2 años cuyas madres se realizaron al menos un examen de orina antes de la semana 20 de embarazo</t>
  </si>
  <si>
    <t>39</t>
  </si>
  <si>
    <t>Porcentaje de niñas/os menores de 2 años cuyas madres se realizaron al menos un examen de orina a partir de la semana 20 de embarazo</t>
  </si>
  <si>
    <t>40</t>
  </si>
  <si>
    <t>Porcentaje de niñas/os menores de 2 años cuyas madres se realizaron al menos un examen de orina durante el embarazo</t>
  </si>
  <si>
    <t>41</t>
  </si>
  <si>
    <t>Porcentaje de niñas/os menores de 2 años cuyas madres se realizaron al menos un examen de TORCHs antes de la semana 20 de embarazo</t>
  </si>
  <si>
    <t>42</t>
  </si>
  <si>
    <t>Porcentaje de niñas/os menores de 2 años cuyas madres se realizaron al menos un examen de TORCHs a partir de la semana 20 de embarazo</t>
  </si>
  <si>
    <t>43</t>
  </si>
  <si>
    <t>Porcentaje de niñas/os menores de 2 años cuyas madres se realizaron al menos un examen de TORCHs durante el embarazo</t>
  </si>
  <si>
    <t>44</t>
  </si>
  <si>
    <t>Porcentaje de niñas/os menores de 2 años cuyas madres se realizaron al menos un examen de VIH, orina y TORCHs durante el embarazo</t>
  </si>
  <si>
    <t>45</t>
  </si>
  <si>
    <t>Porcentaje de niñas/os menores de 2 años cuyas madres recibieron la vacuna del tétanos y difteria durante el embarazo</t>
  </si>
  <si>
    <t>46</t>
  </si>
  <si>
    <t>Porcentaje de niñas/os menores de 2 años cuyas madres se realizaron ecos obstétricos durante el embarazo</t>
  </si>
  <si>
    <t>47</t>
  </si>
  <si>
    <t>Promedio de controles prenatales durante la gestación de las niñas/os menores de 5 años</t>
  </si>
  <si>
    <t>48</t>
  </si>
  <si>
    <t>Porcentaje de niñas/os menores de 5 años cuyas madres recibieron al menos 5 controles prenatales durante el embarazo</t>
  </si>
  <si>
    <t>49</t>
  </si>
  <si>
    <t>Porcentaje de niñas/os menores de 5 años cuyas madres consumieron hierro y ácido fólico durante el embarazo</t>
  </si>
  <si>
    <t>50</t>
  </si>
  <si>
    <t>Porcentaje de niñas/os menores de 5 años cuyas madres se realizaron al menos un examen de VIH antes de la semana 20 de embarazo</t>
  </si>
  <si>
    <t>51</t>
  </si>
  <si>
    <t>Porcentaje de niñas/os menores de 5 años cuyas madres se realizaron al menos un examen de VIH a partir de la semana 20 de embarazo</t>
  </si>
  <si>
    <t>52</t>
  </si>
  <si>
    <t>Porcentaje de niñas/os menores de 5 años cuyas madres se realizaron al menos un examen de VIH durante el embarazo</t>
  </si>
  <si>
    <t>53</t>
  </si>
  <si>
    <t>Porcentaje de niñas/os menores de 5 años cuyas madres se realizaron al menos un examen de orina antes de la semana 20 de embarazo</t>
  </si>
  <si>
    <t>54</t>
  </si>
  <si>
    <t>Porcentaje de niñas/os menores de 5 años cuyas madres se realizaron al menos un examen de orina a partir de la semana 20 de embarazo</t>
  </si>
  <si>
    <t>55</t>
  </si>
  <si>
    <t>Porcentaje de niñas/os menores de 5 años cuyas madres se realizaron al menos un examen de orina durante el embarazo</t>
  </si>
  <si>
    <t>56</t>
  </si>
  <si>
    <t>Porcentaje de niñas/os menores de 5 años cuyas madres se realizaron al menos un examen de TORCHs antes de la semana 20 de embarazo</t>
  </si>
  <si>
    <t>57</t>
  </si>
  <si>
    <t>Porcentaje de niñas/os menores de 5 años cuyas madres se realizaron al menos un examen de TORCHs a partir de la semana 20 de embarazo</t>
  </si>
  <si>
    <t>58</t>
  </si>
  <si>
    <t>Porcentaje de niñas/os menores de 5 años cuyas madres se realizaron al menos un examen de TORCHs durante el embarazo</t>
  </si>
  <si>
    <t>59</t>
  </si>
  <si>
    <t>Porcentaje de niñas/os menores de 5 años cuyas madres se realizaron al menos un examen de VIH, orina y TORCHs durante el embarazo</t>
  </si>
  <si>
    <t>60</t>
  </si>
  <si>
    <t>Porcentaje de niñas/os menores de 5 años cuyas madres recibieron la vacuna del tétanos y difteria durante el embarazo</t>
  </si>
  <si>
    <t>61</t>
  </si>
  <si>
    <t>Porcentaje de niñas/os menores de 5 años cuyas madres se realizaron ecos obstétricos durante el embarazo</t>
  </si>
  <si>
    <t>62</t>
  </si>
  <si>
    <t>T6</t>
  </si>
  <si>
    <t>Salud en la niñez</t>
  </si>
  <si>
    <t>Promedio de consejerías sobre lactancia materna exclusiva que han recibido las madres de las niñas/os menores de 6 meses, durante el embarazo, después del parto o durante el crecimiento</t>
  </si>
  <si>
    <t>63</t>
  </si>
  <si>
    <t>Porcentaje de niñas/os menores de 5 años con bajo peso al nacer</t>
  </si>
  <si>
    <t>64</t>
  </si>
  <si>
    <t>Porcentaje de niñas/os menores de 5 años con inscripción de nacidos vivos en el Registro Civil</t>
  </si>
  <si>
    <t>65</t>
  </si>
  <si>
    <t>Porcentaje de niñas/os de 24 a 59 meses que acudieron al menos a 13 controles de niño sano durante sus primeros 23 meses de vida</t>
  </si>
  <si>
    <t>66</t>
  </si>
  <si>
    <t>Porcentaje de niñas/os menores de 5 años con enfermedad diarreica aguda (EDA)</t>
  </si>
  <si>
    <t>67</t>
  </si>
  <si>
    <t>Porcentaje de niñas/os menores de 5 años con infección respiratoria aguda (IRA)</t>
  </si>
  <si>
    <t>68</t>
  </si>
  <si>
    <t>Porcentaje de niñas/os entre 6 y 23 meses de edad que consumieron hierro, multivitaminas y minerales en polvo al menos una vez en los últimos 7 días</t>
  </si>
  <si>
    <t>69</t>
  </si>
  <si>
    <t>T7</t>
  </si>
  <si>
    <t>Programas de primera infancia</t>
  </si>
  <si>
    <t>Porcentaje de niñas/os menores de 5 años que asisten o participan al Centro de Desarrollo Infantil (CDI) o centro de educación inicial</t>
  </si>
  <si>
    <t>70</t>
  </si>
  <si>
    <t>Porcentaje de niñas/os menores de 3 años que reciben atención por parte de educadoras del programa Creciendo con Nuestros Hijos (CNH)</t>
  </si>
  <si>
    <t>71</t>
  </si>
  <si>
    <t>T8</t>
  </si>
  <si>
    <t>Características de fecundidad de las madres</t>
  </si>
  <si>
    <t>Edad promedio de las madres al momento del nacimiento de su primer hijo</t>
  </si>
  <si>
    <t>72</t>
  </si>
  <si>
    <t>Promedio de espaciamiento en meses entre nacimientos de las hijas/os de las madres</t>
  </si>
  <si>
    <t>73</t>
  </si>
  <si>
    <t>Porcentaje de niñas/os menores de 5 años concebidos a través de un embarazo deseado y planeado</t>
  </si>
  <si>
    <t>74</t>
  </si>
  <si>
    <t>Porcentaje de niñas/os menores de 5 años concebidos a través de un embarazo deseado y no previsto</t>
  </si>
  <si>
    <t>75</t>
  </si>
  <si>
    <t>Porcentaje de niñas/os menores de 5 años concebidos a través de un embarazo no deseado y no previsto</t>
  </si>
  <si>
    <t>76</t>
  </si>
  <si>
    <t>Porcentaje de niñas/os menores de 5 años que nacieron en establecimientos de salud</t>
  </si>
  <si>
    <t>77</t>
  </si>
  <si>
    <t>Porcentaje de niñas/os menores de 5 años que su nacimiento fue atendido por personal de salud calificado</t>
  </si>
  <si>
    <t>78</t>
  </si>
  <si>
    <t>Porcentaje de niñas/os menores de 5 años cuyas madres tuvieron su parto por cesárea</t>
  </si>
  <si>
    <t>79</t>
  </si>
  <si>
    <t>Porcentaje de niñas/os menores de 5 años cuyas madres recibieron control post parto antes de los siete días</t>
  </si>
  <si>
    <t>80</t>
  </si>
  <si>
    <t>T9</t>
  </si>
  <si>
    <t>Calidad del agua</t>
  </si>
  <si>
    <t>Porcentaje de hogares con niñas/os menores de 5 años sin presencia de cloro residual en el agua para beber tomada desde la fuente o suministro</t>
  </si>
  <si>
    <t>81</t>
  </si>
  <si>
    <t>Porcentaje de hogares con niñas/os menores de 5 años sin presencia de cloro residual en el agua para beber tomada del punto de consumo</t>
  </si>
  <si>
    <t>82</t>
  </si>
  <si>
    <t>Porcentaje de hogares con niñas/os menores de 5 años con presencia de la bacteria E-coli en el agua para beber tomada desde la fuente o suministro</t>
  </si>
  <si>
    <t>83</t>
  </si>
  <si>
    <t>Porcentaje de hogares con niñas/os menores de 5 años con presencia de la bacteria E-coli en el agua para beber tomada del punto de consumo</t>
  </si>
  <si>
    <t>84</t>
  </si>
  <si>
    <t>Porcentaje de hogares con niñas/os menores de 5 años por clasificación de cloro residual en el agua para beber tomada desde la fuente o suministro</t>
  </si>
  <si>
    <t>85</t>
  </si>
  <si>
    <t>Porcentaje de hogares con niñas/os menores de 5 años por clasificación de cloro residual en el agua para beber tomada del punto de consumo</t>
  </si>
  <si>
    <t>86</t>
  </si>
  <si>
    <t>Porcentaje de hogares con niñas/os menores de 5 años por clasificación de riesgo de presencia de la bacteria E-coli en el agua para beber tomada desde la fuente o suministro</t>
  </si>
  <si>
    <t>87</t>
  </si>
  <si>
    <t>Porcentaje de hogares con niñas/os menores de 5 años por clasificación de riesgo de presencia de la bacteria E-coli en el agua para beber tomada del punto de consumo</t>
  </si>
  <si>
    <t>88</t>
  </si>
  <si>
    <t>Desarrollo Infantil</t>
  </si>
  <si>
    <t>Porcentaje de niñas/os menores de 5 años que realizan actividades de estimulación temprana con miembros del hogar</t>
  </si>
  <si>
    <t>89</t>
  </si>
  <si>
    <t>Porcentaje de niñas/os menores de 5 años que realizan actividades de estimulación temprana con la madre</t>
  </si>
  <si>
    <t>90</t>
  </si>
  <si>
    <t>Porcentaje de niñas/os menores de 5 años que realizan actividades de estimulación temprana con el padre</t>
  </si>
  <si>
    <t>91</t>
  </si>
  <si>
    <t>Porcentaje de niñas/os menores de 5 años que tienen uno o más libros, cuentos, revistas o libros con dibujos</t>
  </si>
  <si>
    <t>92</t>
  </si>
  <si>
    <t>Porcentaje de niñas/os menores de 5 años que tienen tres o más libros, cuentos, revistas o libros con dibujos</t>
  </si>
  <si>
    <t>93</t>
  </si>
  <si>
    <t>Porcentaje de niñas/os menores de 5 años que tienen tres o más cosas para jugar en casa</t>
  </si>
  <si>
    <t>94</t>
  </si>
  <si>
    <t>Porcentaje de niñas/os entre 1 a menores de 5 años que están libres de maltrato físico en el último mes</t>
  </si>
  <si>
    <t>95</t>
  </si>
  <si>
    <t>Porcentaje de niñas/os entre 1 a menores de 5 años que están libres de maltrato psicológico en el último mes</t>
  </si>
  <si>
    <t>96</t>
  </si>
  <si>
    <t>Porcentaje de niñas/os menores de 1 año que están libres de maltrato físico en el último mes</t>
  </si>
  <si>
    <t>97</t>
  </si>
  <si>
    <t>Porcentaje de niñas/os menores de 1 año que están libres de maltrato psicológico en el último mes</t>
  </si>
  <si>
    <t>98</t>
  </si>
  <si>
    <t>Porcentaje de niñas/os menores de 5 años que en los últimos 7 días estuvieron al cuidado de otra niña/o menor de 10 años, por más de una hora</t>
  </si>
  <si>
    <t>99</t>
  </si>
  <si>
    <t>Porcentaje de niñas/os menores de 5 años que en los últimos 7 días se quedaron solas/os por más de una hora</t>
  </si>
  <si>
    <t>100</t>
  </si>
  <si>
    <t>Promedio de palabras que entienden los niñas/os de 12 a 18 meses (Desarrollo de habilidades comunicativas de MacArthur-Bates)</t>
  </si>
  <si>
    <t>101</t>
  </si>
  <si>
    <t>Promedio de palabras que dicen niñas/os de 12 a 18 meses (Desarrollo de habilidades comunicativas de MacArthur-Bates)</t>
  </si>
  <si>
    <t>102</t>
  </si>
  <si>
    <t>Promedio de palabras que dicen niñas/os de 19 a 30 meses (Desarrollo de habilidades comunicativas de MacArthur-Bates)</t>
  </si>
  <si>
    <t>103</t>
  </si>
  <si>
    <t>Promedio de palabras que dicen niñas/os de 31 a 42 meses (Desarrollo de habilidades comunicativas de MacArthur-Bates)</t>
  </si>
  <si>
    <t>104</t>
  </si>
  <si>
    <t>Promedio de puntaje del Test de vocabulario en imágenes Peabody (TVIP) para niñas/os de 43 a 59 meses</t>
  </si>
  <si>
    <t>105</t>
  </si>
  <si>
    <t>Porcentaje de niñas/os menores de 5 años cuyas madres presentan un estado psicológico de depresión</t>
  </si>
  <si>
    <t>106</t>
  </si>
  <si>
    <t>Desagregación</t>
  </si>
  <si>
    <t>Indicador</t>
  </si>
  <si>
    <t>Error     Estándar</t>
  </si>
  <si>
    <t>Límite     Inferior</t>
  </si>
  <si>
    <t>Límite Superior</t>
  </si>
  <si>
    <t>Coeficiente de Variación</t>
  </si>
  <si>
    <t>Numerador Muestral</t>
  </si>
  <si>
    <t>Denominador Muestral</t>
  </si>
  <si>
    <t>Efecto de Diseño</t>
  </si>
  <si>
    <t>Muestra     Efectiva</t>
  </si>
  <si>
    <t>Grados de      libertad</t>
  </si>
  <si>
    <t>Nacional</t>
  </si>
  <si>
    <t>Urbano</t>
  </si>
  <si>
    <t>Rural</t>
  </si>
  <si>
    <t>Sierra</t>
  </si>
  <si>
    <t>Costa</t>
  </si>
  <si>
    <t>Amazonía</t>
  </si>
  <si>
    <t>Azuay</t>
  </si>
  <si>
    <t>Bolívar</t>
  </si>
  <si>
    <t>Cañar</t>
  </si>
  <si>
    <t>Carchi</t>
  </si>
  <si>
    <t>Cotopaxi</t>
  </si>
  <si>
    <t>Chimborazo</t>
  </si>
  <si>
    <t>El Oro</t>
  </si>
  <si>
    <t>Esmeraldas</t>
  </si>
  <si>
    <t>Guayas</t>
  </si>
  <si>
    <t>Imbabura</t>
  </si>
  <si>
    <t>Loja</t>
  </si>
  <si>
    <t>Los Ríos</t>
  </si>
  <si>
    <t>Manabí</t>
  </si>
  <si>
    <t>Morona Santiago</t>
  </si>
  <si>
    <t>Napo</t>
  </si>
  <si>
    <t>Pastaza</t>
  </si>
  <si>
    <t>Pichincha</t>
  </si>
  <si>
    <t>Tungurahua</t>
  </si>
  <si>
    <t>Zamora Chinchipe</t>
  </si>
  <si>
    <t>Sucumbíos</t>
  </si>
  <si>
    <t>Orellana</t>
  </si>
  <si>
    <t>Sto Domingo de los Tsáchilas</t>
  </si>
  <si>
    <t>Santa Elena</t>
  </si>
  <si>
    <t>Priorizadas</t>
  </si>
  <si>
    <t>No priorizadas</t>
  </si>
  <si>
    <t>Quintil 1</t>
  </si>
  <si>
    <t>Quintil 2</t>
  </si>
  <si>
    <t>Quintil 3</t>
  </si>
  <si>
    <t>Quintil 4</t>
  </si>
  <si>
    <t>Quintil 5</t>
  </si>
  <si>
    <t>No pobreza por ingresos</t>
  </si>
  <si>
    <t>Pobreza por ingresos</t>
  </si>
  <si>
    <t>No pobreza por NBI</t>
  </si>
  <si>
    <t>Pobreza por NBI</t>
  </si>
  <si>
    <t>Nacional *</t>
  </si>
  <si>
    <t>Área</t>
  </si>
  <si>
    <t>Región Natural</t>
  </si>
  <si>
    <t>Provincia</t>
  </si>
  <si>
    <t>Parroquias</t>
  </si>
  <si>
    <t>Pobreza por Ingresos</t>
  </si>
  <si>
    <t>Quintiles</t>
  </si>
  <si>
    <t xml:space="preserve"> Nacional * / Área / Región Natural / Provincia / Parroquias / Pobreza por Ingresos / Pobreza por NBI / Quintiles</t>
  </si>
  <si>
    <t>condicional</t>
  </si>
  <si>
    <t xml:space="preserve">      Los valores con fuente en rojo, presentan al menos una de las siguientes características:</t>
  </si>
  <si>
    <t xml:space="preserve">         - Muestras efectivas menor a 30</t>
  </si>
  <si>
    <t xml:space="preserve">         - El rango del intervalo de confianza superior a 30 puntos porcentuales</t>
  </si>
  <si>
    <t xml:space="preserve">         - El rango del intervalo de confianza superior a 5 puntos porcentuales y el rango relativo superior a 130%</t>
  </si>
  <si>
    <t xml:space="preserve">      El parámetro calculado no presenta casos, quiere decir que el numerador es igual a cero.</t>
  </si>
  <si>
    <t xml:space="preserve">       Estimación con grados de libertad menor a 8, usar con precaución.</t>
  </si>
  <si>
    <t>Para más información dirigirse al siguiente link:</t>
  </si>
  <si>
    <t>*  La estimación nacional no incluye Galápagos</t>
  </si>
  <si>
    <t>** Afroecuatoriana/o: Esta categoría esta compuesta por afrodescendientes, negras/os, mulatas/os.</t>
  </si>
  <si>
    <t>Nota: Hogares sin adecuado sistema de eliminación de excretas son aquellos con el inodoro o escusado conectado a pozo séptico, a biodigestor, a pozo ciego, con descarga directa al mar, río, lago, quebrada o letrina; o a su vez cuando no tiene.</t>
  </si>
  <si>
    <t>Nota: Los componentes que permiten establecer si un hogar utiliza suministros seguros de agua para beber son: tipo de suministro, tratamiento que da al agua antes de beberla, cercanía del suministro y suficiencia de agua para beber.</t>
  </si>
  <si>
    <t xml:space="preserve"> Nacional * / Área / Región Natural / Provincia / Parroquias / Pobreza por Ingresos / Quintiles</t>
  </si>
  <si>
    <t>Nota: El hacinamiento se basa en la relación entre la cantidad de personas y el número de dormitorios disponibles. Se considera que hay hacinamiento cuando esta relación es mayor a tres. La estimación está a nivel de persona.</t>
  </si>
  <si>
    <t>Hombre</t>
  </si>
  <si>
    <t>Mujer</t>
  </si>
  <si>
    <t>Indígena</t>
  </si>
  <si>
    <t>Afroecuatoriana/o **</t>
  </si>
  <si>
    <t>Montubia/o</t>
  </si>
  <si>
    <t>Mestiza/o</t>
  </si>
  <si>
    <t>Blanca/o u Otra/o</t>
  </si>
  <si>
    <t>Sexo</t>
  </si>
  <si>
    <t>Auto-Identificación Étnica</t>
  </si>
  <si>
    <t xml:space="preserve"> Nacional * / Área / Región Natural / Provincia / Parroquias / Sexo / Auto-Identificación Étnica / Pobreza por Ingresos / Pobreza por NBI / Quintiles</t>
  </si>
  <si>
    <t>Nota: Desnutrición crónica es el retardo en talla para la edad del niño/a.</t>
  </si>
  <si>
    <t>Nota: Desnutrición global es el peso bajo para la edad del niño/a.</t>
  </si>
  <si>
    <t>Nota: Desnutrición aguda es cuando el peso es muy bajo en relación con la talla del niño/a, y puede acompañarse de delgadez.</t>
  </si>
  <si>
    <t>Nota: El sobrepeso es el índice de masa corporal (IMC) para la edad, con un valor entre más de dos a tres desviaciones estándar por encima de la mediana establecida en los patrones de crecimiento infantil de la OMS en niñas/os menores de 5 años.</t>
  </si>
  <si>
    <t>Nota: La obesidad es el índice de masa corporal (IMC) para la edad, con un valor entre más de tres a cinco desviaciones estándar por encima de la mediana establecida en los patrones de crecimiento infantil de la OMS en niñas/os menores de 5 años.</t>
  </si>
  <si>
    <t>Nota: El sobrepeso y la obesidad ocurren cuando el niño/a es demasiado pesado para su estatura. Se manifiestan como una acumulación anormal o excesiva de grasa que puede ser perjudicial para la salud de las niñas/os.</t>
  </si>
  <si>
    <t>Nota: Malnutrición se da por una alimentación desequilibrada, ya sea por exceso o por escasez de diversos componentes o nutrientes que el organismo necesita, como vitaminas, minerales u otros.</t>
  </si>
  <si>
    <t>Nota: La doble carga de malnutrición se da cuando se presenta sobrepeso u obesidad en coexistencia con retardo en la talla del niño/a.</t>
  </si>
  <si>
    <t>Nota: Los ajustes de la concentración de hemoglobina en la sangre y de los umbrales, para establecer la condición de anemia, se encuentran alineados según la directriz de la Organización Mundial de la Salud (OMS), documento actualizado el año 2024. (https://www.ncbi.nlm.nih.gov/books/NBK602198/pdf/Bookshelf_NBK602198.pdf)</t>
  </si>
  <si>
    <t>Anemia grave</t>
  </si>
  <si>
    <t>Anemia moderada</t>
  </si>
  <si>
    <t>Anemia leve</t>
  </si>
  <si>
    <t>No tiene anemia</t>
  </si>
  <si>
    <t xml:space="preserve"> Nacional * / Área</t>
  </si>
  <si>
    <t>Nota: Se considera inicio temprano cuando les dieron el seno al nacer inmediatamente después del parto hasta antes de transcurrida 1 hora</t>
  </si>
  <si>
    <t>Nota: Niños/as que el día/noche anterior fueron alimentados solo con leche materna, y no consumieron ningún otro líquido ni alimento sólido o semisólido</t>
  </si>
  <si>
    <t>Nota: Niños/as que el día/noche anterior fueron alimentados con leche materna</t>
  </si>
  <si>
    <t>Nota: Los grupos alimentarios que se elaboran para el cálculo de este indicador son: Grupo 1: cereales, raíces y tubérculos, Grupo 2: legumbres y nueces, Grupo 3: lácteos (leche, yogurt, queso),Grupo 4: carnes (carne, pescado, aves e hígado o carnes provenientes de vísceras),Grupo 5: huevos, Grupo 6: frutas y verduras ricas en vitamina A, Grupo 7: otras frutas y verduras.</t>
  </si>
  <si>
    <t>Número de casos efectivos</t>
  </si>
  <si>
    <t xml:space="preserve">         - Cuando el tamaño de la muestra es menor a 100</t>
  </si>
  <si>
    <t xml:space="preserve">         - Cuando el coeficiente de variación es menor a 15</t>
  </si>
  <si>
    <t xml:space="preserve">       El parámetro calculado no presenta casos, quiere decir que el numerador es igual a cero.</t>
  </si>
  <si>
    <t>Nota: Para niños/as cuya madre reporta haberse realizado al menos un control prenatal de los estipulados dentro del paquete priorizado para atención de gestantes y niñas/os</t>
  </si>
  <si>
    <t xml:space="preserve">       El estimador del indicador es del 100% y no presenta varianza , por ende el efecto de diseño es un número grande con tendencia al infinito.</t>
  </si>
  <si>
    <t xml:space="preserve">        Estimación con grados de libertad menor a 8, usar con precaución.</t>
  </si>
  <si>
    <t>Nota: Para niños/as cuya madre declaró sí haber recibido al menos una consejería, asesoría o charla durante su gestación, en el posparto, o durante su crecimiento</t>
  </si>
  <si>
    <t>Nota: Para niños/as con carné que sí registran peso al nacer</t>
  </si>
  <si>
    <t>Nota: Corresponde al total de controles reportados por la madre en tres períodos: de 0 a 7 meses de edad, de 8 a 11 meses de edad, y de 12 a 23 meses de edad</t>
  </si>
  <si>
    <t>Nota: Tuvieron diarrea en las últimas dos semanas</t>
  </si>
  <si>
    <t>Nota: Presentaron síntomas de Infección Respiratoria Aguda como tos, moquera, dificultad para respirar, dolor de garganta y/o gripe en las últimas dos semanas, incluyendo el día de la encuesta</t>
  </si>
  <si>
    <t>Nota: Micronutrientes recibidos en los últimos 12 meses por parte del personal de salud tales como sobres de hierro, multivitaminas y minerales en polvo (Chispaz); hierro recibido en jarabe o gotas; o hierro comprado. Adicional se encuentra alineado el rango de edad según la directriz de la Organización Mundial de la Salud (OMS), documento actualizado el año 2024. (https://www.ncbi.nlm.nih.gov/books/NBK602198/pdf/Bookshelf_NBK602198.pdf)</t>
  </si>
  <si>
    <t>Nota: Centro de Desarrollo Infantil (MIES): unidades de atención públicas (directa-convenio), atienden a niños/as de 1 a 3 años; unidades de atención fiscomisionales y privadas que atienden a niños/as desde los 45 días de nacido a los 3 años a través de la atención y cuidado diario, con actividades de juego y aprendizaje, acciones de salud y nutrición, entrega de alimentación, articulación intersectorial. Centro de educación inicial: Este espacio se concibe como un entorno que acompaña el desarrollo integral de los niños y niñas menores de 5 años, que potencia su aprendizaje y promueve su bienestar, sin desconocer la responsabilidad formativa de la familia y la comunidad</t>
  </si>
  <si>
    <t>Nota: Creciendo con Nuestros Hijos es un servicio extramural de atención directa a niñas, niños de 0 a 36 meses con sus familias y mujeres gestantes, ejecutado por una o un educador familiar en consejería individual (hogar), consejería grupal (espacios de la comunidad) y seguimiento familiar</t>
  </si>
  <si>
    <t xml:space="preserve"> Nacional * / Área / Región Natural / Provincia / Parroquias / Auto-Identificación Étnica / Pobreza por Ingresos / Pobreza por NBI / Quintiles</t>
  </si>
  <si>
    <t>Nota: Las mujeres contempladas en este indicador tienen al menos una niña/o menores de 5 años.</t>
  </si>
  <si>
    <t>Nota: Las mujeres contempladas en este indicador tienen al menos una niña/o menores de 5 años. El espaciamiento presentado se enfoca en los hijos menores de 5 años</t>
  </si>
  <si>
    <t>Nota: La madre del menor de 5 años responde que, cuando se quedó embarazada de él/ella quería tener ese hijo/a</t>
  </si>
  <si>
    <t>Nota: La madre del menor de 5 años responde que, cuando se quedó embarazada de él/ella quería esperar más tiempo</t>
  </si>
  <si>
    <t>Nota: La madre del menor de 5 años responde que, cuando se quedó embarazada de él/ella, no quería más hijos o no quería tener hijos</t>
  </si>
  <si>
    <t>Nota: Establecimientos incluye los del MSP, Hospital/Clínica/Dispensario del IESS, Seguro Social Campesino, Hospital FF.AA/ Policía, Junta de Beneficencia, Consejo Provincial/Unidad Municipal de Salud, Fundación/ ONG, Clínica/Consultorio privado. No es establecimiento cuando el parto ocurrió en casa o en otro lugar</t>
  </si>
  <si>
    <t>Nota: Se considera personal de salud calificado cuando atendió un Médico, Obstetriz, o Enfermera. No se considera personal calificado cuando atendió una Comadrona o partera, Familiar, Ella misma, Otro o No sabe</t>
  </si>
  <si>
    <t>Para niños/as cuya madre sí tuvo algún control después de su parto</t>
  </si>
  <si>
    <t>Nota: La muestra de la fuente se determina con base en las respuestas proporcionadas por el hogar y se la recoge directamente con una funda esterilizada. El cloro, en general, es el desinfectante más económico y más común. Desde el punto de vista de salud es un producto bactericida eficaz en la mayoría de las situaciones. El cloro residual presente en el agua desinfectada también ayuda a proteger el sistema de distribución contra la recontaminación microbiana e impide el crecimiento bacteriano. Se realizó un ajuste en sintaxis para el cálculo, el cual excluye los valores registrados con 999. Finalmente, para el cálculo del indicador se considera todo registro de cloro menor a  0.3 mg/L y donde las muestras no se colorearon de rosa.</t>
  </si>
  <si>
    <t>Nota: La muestra del punto de consumo es el recipiente en el que el informante vierte el agua proveniente de la fuente, para su consumo. El cloro, en general, es el desinfectante más económico y más común. Desde el punto de vista de salud es un producto bactericida eficaz en la mayoría de las situaciones. El cloro residual presente en el agua desinfectada también ayuda a proteger el sistema de distribución contra la recontaminación microbiana e impide el crecimiento bacteriano. Se realizó un ajuste en sintaxis para el cálculo, el cual excluye los valores registrados con 999. Finalmente, para el cálculo del indicador se considera todo registro de cloro menor a  0.3 mg/L y donde las muestras no se colorearon de rosa.</t>
  </si>
  <si>
    <t xml:space="preserve">Nota: La muestra de la fuente se determina con base en las respuestas proporcionadas por el hogar y se la recoge directamente con una funda esterilizada. E. coli es una bacteria que se encuentra normalmente en el intestino del ser humano y de los animales de sangre caliente, se transmite principalmente por el consumo de alimentos contaminados, como productos de carne picada cruda o poco cocida y leche cruda, la contaminación fecal del agua y de otros alimentos, así como la contaminación cruzada durante la preparación de estos. Se realizó un ajuste en la sintaxis para el cálculo, el cual excluye los valores registrados con 999. </t>
  </si>
  <si>
    <t>Nota: La muestra del punto de consumo es el recipiente en el que el informante vierte el agua proveniente de la fuente, para su consumo. E. coli es una bacteria que se encuentra normalmente en el intestino del ser humano y de los animales de sangre caliente, se transmite principalmente por el consumo de alimentos contaminados, como productos de carne picada cruda o poco cocida y leche cruda, la contaminación fecal del agua y de otros alimentos, así como la contaminación cruzada durante la preparación de estos. Se realizó un ajuste en la sintaxis  para el cálculo, que excluye los valores registrados con 999.</t>
  </si>
  <si>
    <t>Sin presencia</t>
  </si>
  <si>
    <t>Baja presencia</t>
  </si>
  <si>
    <t>Presencia ideal</t>
  </si>
  <si>
    <t>Presencia alta</t>
  </si>
  <si>
    <t>Nota: La muestra de la fuente se determina con base en las respuestas proporcionadas por el hogar y se la recoge directamente con una funda esterilizada. El cloro, en general, es el desinfectante más económico y más común. Desde el punto de vista de salud es un producto bactericida eficaz en la mayoría de las situaciones. El cloro residual presente en el agua desinfectada también ayuda a proteger el sistema de distribución contra la recontaminación microbiana e impide el crecimiento bacteriano. Se realizó un ajuste en la sintaxis para el cálculo, el cual excluye los valores registrados con 999.</t>
  </si>
  <si>
    <t>Nota: La muestra del punto de consumo es el recipiente en el que el informante vierte el agua proveniente de la fuente, para su consumo. El cloro, en general, es el desinfectante más económico y más común. Desde el punto de vista de salud es un producto bactericida eficaz en la mayoría de las situaciones. El cloro residual presente en el agua desinfectada también ayuda a proteger el sistema de distribución contra la recontaminación microbiana e impide el crecimiento bacteriano. Se realizó un ajuste en la sintaxis para el cálculo, el cual excluye los valores registrados con 999.</t>
  </si>
  <si>
    <t>Riesgo muy alto</t>
  </si>
  <si>
    <t>Riesgo alto</t>
  </si>
  <si>
    <t>Riesgo medio</t>
  </si>
  <si>
    <t>Riesgo bajo</t>
  </si>
  <si>
    <t>Nota: La muestra de la fuente se determina con base en las respuestas proporcionadas por el hogar y se la recoge directamente con una funda esterilizada. E. coli es una bacteria que se encuentra normalmente en el intestino del ser humano y de los animales de sangre caliente, se transmite principalmente por el consumo de alimentos contaminados, como productos de carne picada cruda o poco cocida y leche cruda, la contaminación fecal del agua y de otros alimentos, así como la contaminación cruzada durante la preparación de estos. Se realizó un ajuste en la sintaxis para el cálculo, el cual excluye los valores registrados con 999.</t>
  </si>
  <si>
    <t>Nota: La muestra del punto de consumo es el recipiente en el que el informante vierte el agua proveniente de la fuente, para su consumo. E. coli es una bacteria que se encuentra normalmente en el intestino del ser humano y de los animales de sangre caliente, se transmite principalmente por el consumo de alimentos contaminados, como productos de carne picada cruda o poco cocida y leche cruda, la contaminación fecal del agua y de otros alimentos, así como la contaminación cruzada durante la preparación de estos. Se realizó un ajuste en la sintaxis para el cálculo, el cual excluye los valores registrados con 999.</t>
  </si>
  <si>
    <t>Ninguno/Educación Básica</t>
  </si>
  <si>
    <t>Educación Media/Bachillerato</t>
  </si>
  <si>
    <t>Superior</t>
  </si>
  <si>
    <t>Sin desnutrición crónica</t>
  </si>
  <si>
    <t>Con desnutrición crónica</t>
  </si>
  <si>
    <t>Desnutrición Crónica</t>
  </si>
  <si>
    <t>Nivel Educativo</t>
  </si>
  <si>
    <t xml:space="preserve"> Nacional * / Área / Región Natural / Sexo / Auto-Identificación Étnica / Pobreza por Ingresos / Pobreza por NBI / Quintiles / Desnutrición Crónica / Nivel Educativo</t>
  </si>
  <si>
    <t>Nota: Actividades con miembros del hogar mayores de 15 años (madre, padre, hermano/a, abuelo/a, otro)</t>
  </si>
  <si>
    <t>Nota: Actividades realizadas con la madre en los últimos tres días (leyó libros, contó cuentos, jugaron, dibujaron, le llevó a pasear, entre otros)</t>
  </si>
  <si>
    <t>Nota: Actividades realizadas con el padre en los últimos tres días (leyó libros, contó cuentos, jugaron, dibujaron, le llevó a pasear, entre otros)</t>
  </si>
  <si>
    <t>Nota: No incluye textos escolares ni libros electrónicos</t>
  </si>
  <si>
    <t>Nota: Incluye juguetes para armar y/o construir como legos, rompecabezas, juguetes, artículos o elementos que le permitan aprender texturas, formas y/o colores como triángulos, cuadrados, etc., muñecos/as y objetos de roles o fantasías (tazas y platos de juguetes, disfraces, etc., para jugar al doctor, a la comidita, al maestro, etc.), y también libros, cuentos, revistas o libros con dibujos para niños/as</t>
  </si>
  <si>
    <t>Nota: El/la cuidadora niega explícitamente haber sacudido, dado nalgadas con la mano, golpeado en el trasero u otra parte del cuerpo con algún objeto duro, dado una palmada en la cara, cabeza, orejas, mano, brazo, pierna, dado una paliza, bañado en agua fría, metido al tanque/tina o pegado con ortiga</t>
  </si>
  <si>
    <t>Nota: El/la cuidadora niega explícitamente haber gritado al niño/a o llamado tonto/a, perezoso/a, malcriado/a o alguna otra cosa parecida</t>
  </si>
  <si>
    <t>Nota: El/la cuidadora niega explícitamente haber sacudido para tratar de detener el llanto o pegado al niño/a</t>
  </si>
  <si>
    <t>Nota: El/la cuidadora niega explícitamente haber ignorado hasta que deje de llorar o de quejarse, haber dicho que deje de llorar, hablado con él severamente, o haber gritado al niño/a</t>
  </si>
  <si>
    <t>Nota: Palabras del Inventario de desarrollo de habilidades comunicativas MacArthur-Bates para su grupo de edad. Responde su madre o su cuidador principal en ausencia de la misma. Considera solo a niños/as que se comunican principalmente en español</t>
  </si>
  <si>
    <t>Nota: El puntaje obtenido en el TVIP es un indicador que evalúa las habilidades lingüísticas directamente con el niño/a, presentándole una serie de imágenes. Considera solo a niños/as que se comunican principalmente en español</t>
  </si>
  <si>
    <t xml:space="preserve"> Nacional * / Área / Región Natural / Auto-Identificación Étnica / Pobreza por Ingresos / Pobreza por NBI / Quintiles / Desnutrición Crónica / Nivel Educativo</t>
  </si>
  <si>
    <t>Nota: Se considera a madres cuidadoras que en los últimos 7 días presentaron uno o más síntomas de depresión, tales como poco interés en hacer las cosas, decaimiento, falta de esperanza, afectaciones a los hábitos de sueño y de apetito, cansancio, sentimientos de fracaso, falta de concentración, entre otros</t>
  </si>
  <si>
    <t>* Nacional</t>
  </si>
  <si>
    <t xml:space="preserve"> Anemia grave</t>
  </si>
  <si>
    <t xml:space="preserve"> Anemia moderada</t>
  </si>
  <si>
    <t xml:space="preserve"> Anemia leve</t>
  </si>
  <si>
    <t xml:space="preserve"> No tiene anemia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</si>
</sst>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2"/>
      <color rgb="FF000000"/>
      <name val="Calibri"/>
    </font>
    <font>
      <b/>
      <sz val="15.7"/>
      <color rgb="FF595959"/>
      <name val="Century Gothic"/>
      <family val="2"/>
    </font>
    <font>
      <b/>
      <sz val="14.7"/>
      <color rgb="FF595959"/>
      <name val="Century Gothic"/>
      <family val="2"/>
    </font>
    <font>
      <b/>
      <sz val="12"/>
      <color rgb="FF363636"/>
      <name val="Century Gothic"/>
      <family val="2"/>
    </font>
    <font>
      <u/>
      <sz val="11"/>
      <color theme="10"/>
      <name val="Century Gothic"/>
      <family val="2"/>
    </font>
    <font>
      <sz val="11"/>
      <color rgb="FF000000"/>
      <name val="Century Gothic"/>
      <family val="2"/>
    </font>
    <font>
      <sz val="9"/>
      <color rgb="FF000000"/>
      <name val="Century Gothic"/>
      <family val="2"/>
    </font>
    <font>
      <u/>
      <sz val="9"/>
      <color rgb="FF2F51F9"/>
      <name val="Century Gothic"/>
      <family val="2"/>
    </font>
    <font>
      <sz val="6"/>
      <color rgb="FFFFFFFF"/>
      <name val="Calibri"/>
      <family val="2"/>
    </font>
    <font>
      <b/>
      <sz val="10.5"/>
      <color rgb="FF000000"/>
      <name val="Century Gothic"/>
      <family val="2"/>
    </font>
    <font>
      <sz val="10.5"/>
      <color rgb="FF000000"/>
      <name val="Century Gothic"/>
      <family val="2"/>
    </font>
    <font>
      <u/>
      <sz val="9.5"/>
      <color theme="10"/>
      <name val="Century Gothic"/>
      <family val="2"/>
    </font>
    <font>
      <b/>
      <sz val="10.5"/>
      <color rgb="FF363636"/>
      <name val="Century Gothic"/>
      <family val="2"/>
    </font>
  </fonts>
  <fills count="4">
    <fill>
      <patternFill patternType="none"/>
    </fill>
    <fill>
      <patternFill patternType="gray125"/>
    </fill>
    <fill>
      <patternFill patternType="solid">
        <fgColor rgb="FF836FFF"/>
      </patternFill>
    </fill>
    <fill>
      <patternFill patternType="solid">
        <fgColor rgb="FF836FFF"/>
      </patternFill>
    </fill>
  </fills>
  <borders count="14">
    <border>
      <left/>
      <right/>
      <top/>
      <bottom/>
      <diagonal/>
    </border>
    <border>
      <left style="thin">
        <color rgb="FF104E8B"/>
      </left>
      <right style="thin">
        <color rgb="FF104E8B"/>
      </right>
      <top style="thin">
        <color rgb="FF104E8B"/>
      </top>
      <bottom style="thin">
        <color rgb="FF104E8B"/>
      </bottom>
      <diagonal/>
    </border>
    <border>
      <left style="thin">
        <color rgb="FF104E8B"/>
      </left>
      <right/>
      <top style="thin">
        <color rgb="FF104E8B"/>
      </top>
      <bottom style="thin">
        <color rgb="FF104E8B"/>
      </bottom>
      <diagonal/>
    </border>
    <border>
      <left/>
      <right/>
      <top style="thin">
        <color rgb="FF104E8B"/>
      </top>
      <bottom style="thin">
        <color rgb="FF104E8B"/>
      </bottom>
      <diagonal/>
    </border>
    <border>
      <left/>
      <right style="thin">
        <color rgb="FF104E8B"/>
      </right>
      <top style="thin">
        <color rgb="FF104E8B"/>
      </top>
      <bottom style="thin">
        <color rgb="FF104E8B"/>
      </bottom>
      <diagonal/>
    </border>
    <border>
      <left style="thin">
        <color rgb="FF104E8B"/>
      </left>
      <right/>
      <top style="thin">
        <color rgb="FF104E8B"/>
      </top>
      <bottom/>
      <diagonal/>
    </border>
    <border>
      <left/>
      <right style="thin">
        <color rgb="FF104E8B"/>
      </right>
      <top style="thin">
        <color rgb="FF104E8B"/>
      </top>
      <bottom/>
      <diagonal/>
    </border>
    <border>
      <left style="thin">
        <color rgb="FF104E8B"/>
      </left>
      <right/>
      <top/>
      <bottom/>
      <diagonal/>
    </border>
    <border>
      <left/>
      <right style="thin">
        <color rgb="FF104E8B"/>
      </right>
      <top/>
      <bottom/>
      <diagonal/>
    </border>
    <border>
      <left style="thin">
        <color rgb="FF104E8B"/>
      </left>
      <right/>
      <top/>
      <bottom style="thin">
        <color rgb="FF104E8B"/>
      </bottom>
      <diagonal/>
    </border>
    <border>
      <left/>
      <right style="thin">
        <color rgb="FF104E8B"/>
      </right>
      <top/>
      <bottom style="thin">
        <color rgb="FF104E8B"/>
      </bottom>
      <diagonal/>
    </border>
    <border>
      <left style="thin">
        <color rgb="FF104E8B"/>
      </left>
      <right style="thin">
        <color rgb="FF104E8B"/>
      </right>
      <top style="thin">
        <color rgb="FF104E8B"/>
      </top>
      <bottom/>
      <diagonal/>
    </border>
    <border>
      <left style="thin">
        <color rgb="FF104E8B"/>
      </left>
      <right style="thin">
        <color rgb="FF104E8B"/>
      </right>
      <top/>
      <bottom/>
      <diagonal/>
    </border>
    <border>
      <left style="thin">
        <color rgb="FF104E8B"/>
      </left>
      <right style="thin">
        <color rgb="FF104E8B"/>
      </right>
      <top/>
      <bottom style="thin">
        <color rgb="FF104E8B"/>
      </bottom>
      <diagonal/>
    </border>
  </borders>
  <cellStyleXfs count="1">
    <xf numFmtId="0" fontId="0" fillId="0" borderId="0"/>
  </cellStyleXfs>
  <cellXfs count="36">
    <xf numFmtId="0" fontId="0" fillId="0" borderId="0" xfId="0"/>
    <xf numFmtId="0" fontId="1" fillId="0" borderId="0" xfId="0" applyFont="1" applyAlignment="1">
      <alignment horizontal="center"/>
    </xf>
    <xf numFmtId="0" fontId="2" fillId="0" borderId="0" xfId="0" applyFont="1" applyAlignment="1">
      <alignment horizontal="left"/>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0" borderId="0" xfId="0" applyFont="1" applyAlignment="1">
      <alignment horizontal="center"/>
    </xf>
    <xf numFmtId="0" fontId="5" fillId="0" borderId="0" xfId="0" applyFont="1" applyAlignment="1">
      <alignment horizontal="left"/>
    </xf>
    <xf numFmtId="0" fontId="6" fillId="0" borderId="0" xfId="0" applyFont="1" applyAlignment="1">
      <alignment horizontal="left" vertical="top"/>
    </xf>
    <xf numFmtId="0" fontId="7" fillId="0" borderId="0" xfId="0" applyFont="1" applyAlignment="1">
      <alignment horizontal="center"/>
    </xf>
    <xf numFmtId="0" fontId="8" fillId="0" borderId="0" xfId="0" applyFont="1"/>
    <xf numFmtId="0" fontId="9" fillId="0" borderId="0" xfId="0" applyFont="1" applyAlignment="1">
      <alignment horizontal="left"/>
    </xf>
    <xf numFmtId="0" fontId="10" fillId="0" borderId="0" xfId="0" applyFont="1" applyAlignment="1">
      <alignment horizontal="left"/>
    </xf>
    <xf numFmtId="0" fontId="11" fillId="0" borderId="0" xfId="0" applyFont="1" applyAlignment="1">
      <alignment horizontal="center"/>
    </xf>
    <xf numFmtId="0" fontId="12" fillId="2" borderId="1" xfId="0" applyFont="1" applyFill="1" applyBorder="1" applyAlignment="1">
      <alignment horizontal="center" vertical="center" wrapText="1"/>
    </xf>
    <xf numFmtId="164" fontId="10" fillId="0" borderId="1" xfId="0" applyNumberFormat="1" applyFont="1" applyBorder="1" applyAlignment="1">
      <alignment horizontal="right"/>
    </xf>
    <xf numFmtId="3" fontId="10" fillId="0" borderId="1" xfId="0" applyNumberFormat="1" applyFont="1" applyBorder="1" applyAlignment="1">
      <alignment horizontal="right"/>
    </xf>
    <xf numFmtId="0" fontId="10"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left" vertical="top"/>
    </xf>
    <xf numFmtId="0" fontId="0" fillId="0" borderId="0" xfId="0"/>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cellXfs>
  <cellStyles count="1">
    <cellStyle name="Normal" xfId="0" builtinId="0"/>
  </cellStyles>
  <dxfs count="424">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
      <font>
        <sz val="12"/>
        <color rgb="FFFF3232"/>
        <name val="Calibri"/>
      </font>
    </dxf>
    <dxf>
      <font>
        <sz val="12"/>
        <color rgb="FF006100"/>
        <name val="Calibri"/>
      </font>
      <fill>
        <patternFill patternType="solid">
          <bgColor rgb="FFEBE600"/>
        </patternFill>
      </fill>
    </dxf>
    <dxf>
      <font>
        <sz val="12"/>
        <color rgb="FF000000"/>
        <name val="Calibri"/>
      </font>
      <fill>
        <patternFill patternType="solid">
          <bgColor rgb="FFFFC000"/>
        </patternFill>
      </fill>
    </dxf>
    <dxf>
      <font>
        <sz val="12"/>
        <color rgb="FF16D089"/>
        <name val="Calibr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5.png"/></Relationships>
</file>

<file path=xl/drawings/_rels/drawing4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5.png"/></Relationships>
</file>

<file path=xl/drawings/_rels/drawing4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7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7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7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7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7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7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0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0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0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700000" cy="8280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50</xdr:row>
      <xdr:rowOff>0</xdr:rowOff>
    </xdr:from>
    <xdr:ext cx="137160" cy="137160"/>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54</xdr:row>
      <xdr:rowOff>0</xdr:rowOff>
    </xdr:from>
    <xdr:ext cx="137160" cy="137160"/>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55</xdr:row>
      <xdr:rowOff>0</xdr:rowOff>
    </xdr:from>
    <xdr:ext cx="137160" cy="137160"/>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50</xdr:row>
      <xdr:rowOff>0</xdr:rowOff>
    </xdr:from>
    <xdr:ext cx="137160" cy="13716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54</xdr:row>
      <xdr:rowOff>0</xdr:rowOff>
    </xdr:from>
    <xdr:ext cx="137160" cy="137160"/>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55</xdr:row>
      <xdr:rowOff>0</xdr:rowOff>
    </xdr:from>
    <xdr:ext cx="137160" cy="137160"/>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48</xdr:row>
      <xdr:rowOff>0</xdr:rowOff>
    </xdr:from>
    <xdr:ext cx="137160" cy="137160"/>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52</xdr:row>
      <xdr:rowOff>0</xdr:rowOff>
    </xdr:from>
    <xdr:ext cx="137160" cy="137160"/>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53</xdr:row>
      <xdr:rowOff>0</xdr:rowOff>
    </xdr:from>
    <xdr:ext cx="137160" cy="137160"/>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50</xdr:row>
      <xdr:rowOff>0</xdr:rowOff>
    </xdr:from>
    <xdr:ext cx="137160" cy="137160"/>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54</xdr:row>
      <xdr:rowOff>0</xdr:rowOff>
    </xdr:from>
    <xdr:ext cx="137160" cy="137160"/>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55</xdr:row>
      <xdr:rowOff>0</xdr:rowOff>
    </xdr:from>
    <xdr:ext cx="137160" cy="137160"/>
    <xdr:pic>
      <xdr:nvPicPr>
        <xdr:cNvPr id="6" name="Picture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50</xdr:row>
      <xdr:rowOff>0</xdr:rowOff>
    </xdr:from>
    <xdr:ext cx="137160" cy="137160"/>
    <xdr:pic>
      <xdr:nvPicPr>
        <xdr:cNvPr id="4" name="Picture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54</xdr:row>
      <xdr:rowOff>0</xdr:rowOff>
    </xdr:from>
    <xdr:ext cx="137160" cy="137160"/>
    <xdr:pic>
      <xdr:nvPicPr>
        <xdr:cNvPr id="5" name="Picture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55</xdr:row>
      <xdr:rowOff>0</xdr:rowOff>
    </xdr:from>
    <xdr:ext cx="137160" cy="137160"/>
    <xdr:pic>
      <xdr:nvPicPr>
        <xdr:cNvPr id="6" name="Picture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22</xdr:row>
      <xdr:rowOff>0</xdr:rowOff>
    </xdr:from>
    <xdr:ext cx="137160" cy="137160"/>
    <xdr:pic>
      <xdr:nvPicPr>
        <xdr:cNvPr id="4" name="Picture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26</xdr:row>
      <xdr:rowOff>0</xdr:rowOff>
    </xdr:from>
    <xdr:ext cx="137160" cy="137160"/>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27</xdr:row>
      <xdr:rowOff>0</xdr:rowOff>
    </xdr:from>
    <xdr:ext cx="137160" cy="137160"/>
    <xdr:pic>
      <xdr:nvPicPr>
        <xdr:cNvPr id="6" name="Picture 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22</xdr:row>
      <xdr:rowOff>0</xdr:rowOff>
    </xdr:from>
    <xdr:ext cx="137160" cy="137160"/>
    <xdr:pic>
      <xdr:nvPicPr>
        <xdr:cNvPr id="4" name="Picture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26</xdr:row>
      <xdr:rowOff>0</xdr:rowOff>
    </xdr:from>
    <xdr:ext cx="137160" cy="137160"/>
    <xdr:pic>
      <xdr:nvPicPr>
        <xdr:cNvPr id="5" name="Picture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27</xdr:row>
      <xdr:rowOff>0</xdr:rowOff>
    </xdr:from>
    <xdr:ext cx="137160" cy="137160"/>
    <xdr:pic>
      <xdr:nvPicPr>
        <xdr:cNvPr id="6" name="Picture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1B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1C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1E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1F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2672000" cy="828000"/>
    <xdr:pic>
      <xdr:nvPicPr>
        <xdr:cNvPr id="3" name="Picture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60</xdr:row>
      <xdr:rowOff>0</xdr:rowOff>
    </xdr:from>
    <xdr:ext cx="137160" cy="137160"/>
    <xdr:pic>
      <xdr:nvPicPr>
        <xdr:cNvPr id="5" name="Picture 4">
          <a:extLst>
            <a:ext uri="{FF2B5EF4-FFF2-40B4-BE49-F238E27FC236}">
              <a16:creationId xmlns:a16="http://schemas.microsoft.com/office/drawing/2014/main" id="{00000000-0008-0000-21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2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3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4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4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5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5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6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7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7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8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8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9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oneCellAnchor>
    <xdr:from>
      <xdr:col>1</xdr:col>
      <xdr:colOff>0</xdr:colOff>
      <xdr:row>63</xdr:row>
      <xdr:rowOff>0</xdr:rowOff>
    </xdr:from>
    <xdr:ext cx="137160" cy="137160"/>
    <xdr:pic>
      <xdr:nvPicPr>
        <xdr:cNvPr id="7" name="Picture 6">
          <a:extLst>
            <a:ext uri="{FF2B5EF4-FFF2-40B4-BE49-F238E27FC236}">
              <a16:creationId xmlns:a16="http://schemas.microsoft.com/office/drawing/2014/main" id="{00000000-0008-0000-2900-000007000000}"/>
            </a:ext>
          </a:extLst>
        </xdr:cNvPr>
        <xdr:cNvPicPr>
          <a:picLocks noChangeAspect="1"/>
        </xdr:cNvPicPr>
      </xdr:nvPicPr>
      <xdr:blipFill>
        <a:blip xmlns:r="http://schemas.openxmlformats.org/officeDocument/2006/relationships" r:embed="rId5"/>
        <a:stretch>
          <a:fillRect/>
        </a:stretch>
      </xdr:blipFill>
      <xdr:spPr>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A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A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C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E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2F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2F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oneCellAnchor>
    <xdr:from>
      <xdr:col>1</xdr:col>
      <xdr:colOff>0</xdr:colOff>
      <xdr:row>63</xdr:row>
      <xdr:rowOff>0</xdr:rowOff>
    </xdr:from>
    <xdr:ext cx="137160" cy="137160"/>
    <xdr:pic>
      <xdr:nvPicPr>
        <xdr:cNvPr id="7" name="Picture 6">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5"/>
        <a:stretch>
          <a:fillRect/>
        </a:stretch>
      </xdr:blipFill>
      <xdr:spPr>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2672000" cy="828000"/>
    <xdr:pic>
      <xdr:nvPicPr>
        <xdr:cNvPr id="3" name="Picture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0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60</xdr:row>
      <xdr:rowOff>0</xdr:rowOff>
    </xdr:from>
    <xdr:ext cx="137160" cy="137160"/>
    <xdr:pic>
      <xdr:nvPicPr>
        <xdr:cNvPr id="5" name="Picture 4">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1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2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3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4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4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5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5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5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6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6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7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7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8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8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8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9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9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9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59.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A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A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A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60.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B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B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61.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C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C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C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C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62.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D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D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D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63.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3E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3E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64.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2672000" cy="828000"/>
    <xdr:pic>
      <xdr:nvPicPr>
        <xdr:cNvPr id="3" name="Picture 2">
          <a:extLst>
            <a:ext uri="{FF2B5EF4-FFF2-40B4-BE49-F238E27FC236}">
              <a16:creationId xmlns:a16="http://schemas.microsoft.com/office/drawing/2014/main" id="{00000000-0008-0000-3F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60</xdr:row>
      <xdr:rowOff>0</xdr:rowOff>
    </xdr:from>
    <xdr:ext cx="137160" cy="137160"/>
    <xdr:pic>
      <xdr:nvPicPr>
        <xdr:cNvPr id="5" name="Picture 4">
          <a:extLst>
            <a:ext uri="{FF2B5EF4-FFF2-40B4-BE49-F238E27FC236}">
              <a16:creationId xmlns:a16="http://schemas.microsoft.com/office/drawing/2014/main" id="{00000000-0008-0000-3F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65.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0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0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0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66.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1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1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1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67.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2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2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68.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3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3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69.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4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4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70.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5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5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71.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6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6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6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72.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7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7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73.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2672000" cy="828000"/>
    <xdr:pic>
      <xdr:nvPicPr>
        <xdr:cNvPr id="3" name="Picture 2">
          <a:extLst>
            <a:ext uri="{FF2B5EF4-FFF2-40B4-BE49-F238E27FC236}">
              <a16:creationId xmlns:a16="http://schemas.microsoft.com/office/drawing/2014/main" id="{00000000-0008-0000-4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55</xdr:row>
      <xdr:rowOff>0</xdr:rowOff>
    </xdr:from>
    <xdr:ext cx="137160" cy="137160"/>
    <xdr:pic>
      <xdr:nvPicPr>
        <xdr:cNvPr id="4" name="Picture 3">
          <a:extLst>
            <a:ext uri="{FF2B5EF4-FFF2-40B4-BE49-F238E27FC236}">
              <a16:creationId xmlns:a16="http://schemas.microsoft.com/office/drawing/2014/main" id="{00000000-0008-0000-48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58</xdr:row>
      <xdr:rowOff>0</xdr:rowOff>
    </xdr:from>
    <xdr:ext cx="137160" cy="137160"/>
    <xdr:pic>
      <xdr:nvPicPr>
        <xdr:cNvPr id="5" name="Picture 4">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74.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2672000" cy="828000"/>
    <xdr:pic>
      <xdr:nvPicPr>
        <xdr:cNvPr id="3" name="Picture 2">
          <a:extLst>
            <a:ext uri="{FF2B5EF4-FFF2-40B4-BE49-F238E27FC236}">
              <a16:creationId xmlns:a16="http://schemas.microsoft.com/office/drawing/2014/main" id="{00000000-0008-0000-49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55</xdr:row>
      <xdr:rowOff>0</xdr:rowOff>
    </xdr:from>
    <xdr:ext cx="137160" cy="137160"/>
    <xdr:pic>
      <xdr:nvPicPr>
        <xdr:cNvPr id="4" name="Picture 3">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58</xdr:row>
      <xdr:rowOff>0</xdr:rowOff>
    </xdr:from>
    <xdr:ext cx="137160" cy="137160"/>
    <xdr:pic>
      <xdr:nvPicPr>
        <xdr:cNvPr id="5" name="Picture 4">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75.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A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A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A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A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76.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B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B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B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B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77.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C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C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C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78.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D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D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D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79.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E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E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80.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4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4F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4F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4F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81.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57</xdr:row>
      <xdr:rowOff>0</xdr:rowOff>
    </xdr:from>
    <xdr:ext cx="137160" cy="137160"/>
    <xdr:pic>
      <xdr:nvPicPr>
        <xdr:cNvPr id="4" name="Picture 3">
          <a:extLst>
            <a:ext uri="{FF2B5EF4-FFF2-40B4-BE49-F238E27FC236}">
              <a16:creationId xmlns:a16="http://schemas.microsoft.com/office/drawing/2014/main" id="{00000000-0008-0000-50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61</xdr:row>
      <xdr:rowOff>0</xdr:rowOff>
    </xdr:from>
    <xdr:ext cx="137160" cy="137160"/>
    <xdr:pic>
      <xdr:nvPicPr>
        <xdr:cNvPr id="5" name="Picture 4">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62</xdr:row>
      <xdr:rowOff>0</xdr:rowOff>
    </xdr:from>
    <xdr:ext cx="137160" cy="137160"/>
    <xdr:pic>
      <xdr:nvPicPr>
        <xdr:cNvPr id="6" name="Picture 5">
          <a:extLst>
            <a:ext uri="{FF2B5EF4-FFF2-40B4-BE49-F238E27FC236}">
              <a16:creationId xmlns:a16="http://schemas.microsoft.com/office/drawing/2014/main" id="{00000000-0008-0000-50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82.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50</xdr:row>
      <xdr:rowOff>0</xdr:rowOff>
    </xdr:from>
    <xdr:ext cx="137160" cy="137160"/>
    <xdr:pic>
      <xdr:nvPicPr>
        <xdr:cNvPr id="4" name="Picture 3">
          <a:extLst>
            <a:ext uri="{FF2B5EF4-FFF2-40B4-BE49-F238E27FC236}">
              <a16:creationId xmlns:a16="http://schemas.microsoft.com/office/drawing/2014/main" id="{00000000-0008-0000-51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54</xdr:row>
      <xdr:rowOff>0</xdr:rowOff>
    </xdr:from>
    <xdr:ext cx="137160" cy="137160"/>
    <xdr:pic>
      <xdr:nvPicPr>
        <xdr:cNvPr id="5" name="Picture 4">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55</xdr:row>
      <xdr:rowOff>0</xdr:rowOff>
    </xdr:from>
    <xdr:ext cx="137160" cy="137160"/>
    <xdr:pic>
      <xdr:nvPicPr>
        <xdr:cNvPr id="6" name="Picture 5">
          <a:extLst>
            <a:ext uri="{FF2B5EF4-FFF2-40B4-BE49-F238E27FC236}">
              <a16:creationId xmlns:a16="http://schemas.microsoft.com/office/drawing/2014/main" id="{00000000-0008-0000-51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83.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50</xdr:row>
      <xdr:rowOff>0</xdr:rowOff>
    </xdr:from>
    <xdr:ext cx="137160" cy="137160"/>
    <xdr:pic>
      <xdr:nvPicPr>
        <xdr:cNvPr id="4" name="Picture 3">
          <a:extLst>
            <a:ext uri="{FF2B5EF4-FFF2-40B4-BE49-F238E27FC236}">
              <a16:creationId xmlns:a16="http://schemas.microsoft.com/office/drawing/2014/main" id="{00000000-0008-0000-52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54</xdr:row>
      <xdr:rowOff>0</xdr:rowOff>
    </xdr:from>
    <xdr:ext cx="137160" cy="137160"/>
    <xdr:pic>
      <xdr:nvPicPr>
        <xdr:cNvPr id="5" name="Picture 4">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55</xdr:row>
      <xdr:rowOff>0</xdr:rowOff>
    </xdr:from>
    <xdr:ext cx="137160" cy="137160"/>
    <xdr:pic>
      <xdr:nvPicPr>
        <xdr:cNvPr id="6" name="Picture 5">
          <a:extLst>
            <a:ext uri="{FF2B5EF4-FFF2-40B4-BE49-F238E27FC236}">
              <a16:creationId xmlns:a16="http://schemas.microsoft.com/office/drawing/2014/main" id="{00000000-0008-0000-52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84.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50</xdr:row>
      <xdr:rowOff>0</xdr:rowOff>
    </xdr:from>
    <xdr:ext cx="137160" cy="137160"/>
    <xdr:pic>
      <xdr:nvPicPr>
        <xdr:cNvPr id="4" name="Picture 3">
          <a:extLst>
            <a:ext uri="{FF2B5EF4-FFF2-40B4-BE49-F238E27FC236}">
              <a16:creationId xmlns:a16="http://schemas.microsoft.com/office/drawing/2014/main" id="{00000000-0008-0000-53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54</xdr:row>
      <xdr:rowOff>0</xdr:rowOff>
    </xdr:from>
    <xdr:ext cx="137160" cy="137160"/>
    <xdr:pic>
      <xdr:nvPicPr>
        <xdr:cNvPr id="5" name="Picture 4">
          <a:extLst>
            <a:ext uri="{FF2B5EF4-FFF2-40B4-BE49-F238E27FC236}">
              <a16:creationId xmlns:a16="http://schemas.microsoft.com/office/drawing/2014/main" id="{00000000-0008-0000-53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55</xdr:row>
      <xdr:rowOff>0</xdr:rowOff>
    </xdr:from>
    <xdr:ext cx="137160" cy="137160"/>
    <xdr:pic>
      <xdr:nvPicPr>
        <xdr:cNvPr id="6" name="Picture 5">
          <a:extLst>
            <a:ext uri="{FF2B5EF4-FFF2-40B4-BE49-F238E27FC236}">
              <a16:creationId xmlns:a16="http://schemas.microsoft.com/office/drawing/2014/main" id="{00000000-0008-0000-53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85.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50</xdr:row>
      <xdr:rowOff>0</xdr:rowOff>
    </xdr:from>
    <xdr:ext cx="137160" cy="137160"/>
    <xdr:pic>
      <xdr:nvPicPr>
        <xdr:cNvPr id="4" name="Picture 3">
          <a:extLst>
            <a:ext uri="{FF2B5EF4-FFF2-40B4-BE49-F238E27FC236}">
              <a16:creationId xmlns:a16="http://schemas.microsoft.com/office/drawing/2014/main" id="{00000000-0008-0000-54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54</xdr:row>
      <xdr:rowOff>0</xdr:rowOff>
    </xdr:from>
    <xdr:ext cx="137160" cy="137160"/>
    <xdr:pic>
      <xdr:nvPicPr>
        <xdr:cNvPr id="5" name="Picture 4">
          <a:extLst>
            <a:ext uri="{FF2B5EF4-FFF2-40B4-BE49-F238E27FC236}">
              <a16:creationId xmlns:a16="http://schemas.microsoft.com/office/drawing/2014/main" id="{00000000-0008-0000-54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55</xdr:row>
      <xdr:rowOff>0</xdr:rowOff>
    </xdr:from>
    <xdr:ext cx="137160" cy="137160"/>
    <xdr:pic>
      <xdr:nvPicPr>
        <xdr:cNvPr id="6" name="Picture 5">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86.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22</xdr:row>
      <xdr:rowOff>0</xdr:rowOff>
    </xdr:from>
    <xdr:ext cx="137160" cy="137160"/>
    <xdr:pic>
      <xdr:nvPicPr>
        <xdr:cNvPr id="4" name="Picture 3">
          <a:extLst>
            <a:ext uri="{FF2B5EF4-FFF2-40B4-BE49-F238E27FC236}">
              <a16:creationId xmlns:a16="http://schemas.microsoft.com/office/drawing/2014/main" id="{00000000-0008-0000-55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26</xdr:row>
      <xdr:rowOff>0</xdr:rowOff>
    </xdr:from>
    <xdr:ext cx="137160" cy="137160"/>
    <xdr:pic>
      <xdr:nvPicPr>
        <xdr:cNvPr id="5" name="Picture 4">
          <a:extLst>
            <a:ext uri="{FF2B5EF4-FFF2-40B4-BE49-F238E27FC236}">
              <a16:creationId xmlns:a16="http://schemas.microsoft.com/office/drawing/2014/main" id="{00000000-0008-0000-55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27</xdr:row>
      <xdr:rowOff>0</xdr:rowOff>
    </xdr:from>
    <xdr:ext cx="137160" cy="137160"/>
    <xdr:pic>
      <xdr:nvPicPr>
        <xdr:cNvPr id="6" name="Picture 5">
          <a:extLst>
            <a:ext uri="{FF2B5EF4-FFF2-40B4-BE49-F238E27FC236}">
              <a16:creationId xmlns:a16="http://schemas.microsoft.com/office/drawing/2014/main" id="{00000000-0008-0000-55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87.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6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22</xdr:row>
      <xdr:rowOff>0</xdr:rowOff>
    </xdr:from>
    <xdr:ext cx="137160" cy="137160"/>
    <xdr:pic>
      <xdr:nvPicPr>
        <xdr:cNvPr id="4" name="Picture 3">
          <a:extLst>
            <a:ext uri="{FF2B5EF4-FFF2-40B4-BE49-F238E27FC236}">
              <a16:creationId xmlns:a16="http://schemas.microsoft.com/office/drawing/2014/main" id="{00000000-0008-0000-56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26</xdr:row>
      <xdr:rowOff>0</xdr:rowOff>
    </xdr:from>
    <xdr:ext cx="137160" cy="137160"/>
    <xdr:pic>
      <xdr:nvPicPr>
        <xdr:cNvPr id="5" name="Picture 4">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27</xdr:row>
      <xdr:rowOff>0</xdr:rowOff>
    </xdr:from>
    <xdr:ext cx="137160" cy="137160"/>
    <xdr:pic>
      <xdr:nvPicPr>
        <xdr:cNvPr id="6" name="Picture 5">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88.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22</xdr:row>
      <xdr:rowOff>0</xdr:rowOff>
    </xdr:from>
    <xdr:ext cx="137160" cy="137160"/>
    <xdr:pic>
      <xdr:nvPicPr>
        <xdr:cNvPr id="4" name="Picture 3">
          <a:extLst>
            <a:ext uri="{FF2B5EF4-FFF2-40B4-BE49-F238E27FC236}">
              <a16:creationId xmlns:a16="http://schemas.microsoft.com/office/drawing/2014/main" id="{00000000-0008-0000-57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26</xdr:row>
      <xdr:rowOff>0</xdr:rowOff>
    </xdr:from>
    <xdr:ext cx="137160" cy="137160"/>
    <xdr:pic>
      <xdr:nvPicPr>
        <xdr:cNvPr id="5" name="Picture 4">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27</xdr:row>
      <xdr:rowOff>0</xdr:rowOff>
    </xdr:from>
    <xdr:ext cx="137160" cy="137160"/>
    <xdr:pic>
      <xdr:nvPicPr>
        <xdr:cNvPr id="6" name="Picture 5">
          <a:extLst>
            <a:ext uri="{FF2B5EF4-FFF2-40B4-BE49-F238E27FC236}">
              <a16:creationId xmlns:a16="http://schemas.microsoft.com/office/drawing/2014/main" id="{00000000-0008-0000-57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89.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22</xdr:row>
      <xdr:rowOff>0</xdr:rowOff>
    </xdr:from>
    <xdr:ext cx="137160" cy="137160"/>
    <xdr:pic>
      <xdr:nvPicPr>
        <xdr:cNvPr id="4" name="Picture 3">
          <a:extLst>
            <a:ext uri="{FF2B5EF4-FFF2-40B4-BE49-F238E27FC236}">
              <a16:creationId xmlns:a16="http://schemas.microsoft.com/office/drawing/2014/main" id="{00000000-0008-0000-58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26</xdr:row>
      <xdr:rowOff>0</xdr:rowOff>
    </xdr:from>
    <xdr:ext cx="137160" cy="137160"/>
    <xdr:pic>
      <xdr:nvPicPr>
        <xdr:cNvPr id="5" name="Picture 4">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27</xdr:row>
      <xdr:rowOff>0</xdr:rowOff>
    </xdr:from>
    <xdr:ext cx="137160" cy="137160"/>
    <xdr:pic>
      <xdr:nvPicPr>
        <xdr:cNvPr id="6" name="Picture 5">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90.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9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59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41</xdr:row>
      <xdr:rowOff>0</xdr:rowOff>
    </xdr:from>
    <xdr:ext cx="137160" cy="137160"/>
    <xdr:pic>
      <xdr:nvPicPr>
        <xdr:cNvPr id="5" name="Picture 4">
          <a:extLst>
            <a:ext uri="{FF2B5EF4-FFF2-40B4-BE49-F238E27FC236}">
              <a16:creationId xmlns:a16="http://schemas.microsoft.com/office/drawing/2014/main" id="{00000000-0008-0000-59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42</xdr:row>
      <xdr:rowOff>0</xdr:rowOff>
    </xdr:from>
    <xdr:ext cx="137160" cy="137160"/>
    <xdr:pic>
      <xdr:nvPicPr>
        <xdr:cNvPr id="6" name="Picture 5">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91.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A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5A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41</xdr:row>
      <xdr:rowOff>0</xdr:rowOff>
    </xdr:from>
    <xdr:ext cx="137160" cy="137160"/>
    <xdr:pic>
      <xdr:nvPicPr>
        <xdr:cNvPr id="5" name="Picture 4">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42</xdr:row>
      <xdr:rowOff>0</xdr:rowOff>
    </xdr:from>
    <xdr:ext cx="137160" cy="137160"/>
    <xdr:pic>
      <xdr:nvPicPr>
        <xdr:cNvPr id="6" name="Picture 5">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92.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5B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41</xdr:row>
      <xdr:rowOff>0</xdr:rowOff>
    </xdr:from>
    <xdr:ext cx="137160" cy="137160"/>
    <xdr:pic>
      <xdr:nvPicPr>
        <xdr:cNvPr id="5" name="Picture 4">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42</xdr:row>
      <xdr:rowOff>0</xdr:rowOff>
    </xdr:from>
    <xdr:ext cx="137160" cy="137160"/>
    <xdr:pic>
      <xdr:nvPicPr>
        <xdr:cNvPr id="6" name="Picture 5">
          <a:extLst>
            <a:ext uri="{FF2B5EF4-FFF2-40B4-BE49-F238E27FC236}">
              <a16:creationId xmlns:a16="http://schemas.microsoft.com/office/drawing/2014/main" id="{00000000-0008-0000-5B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93.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C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5C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41</xdr:row>
      <xdr:rowOff>0</xdr:rowOff>
    </xdr:from>
    <xdr:ext cx="137160" cy="137160"/>
    <xdr:pic>
      <xdr:nvPicPr>
        <xdr:cNvPr id="5" name="Picture 4">
          <a:extLst>
            <a:ext uri="{FF2B5EF4-FFF2-40B4-BE49-F238E27FC236}">
              <a16:creationId xmlns:a16="http://schemas.microsoft.com/office/drawing/2014/main" id="{00000000-0008-0000-5C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42</xdr:row>
      <xdr:rowOff>0</xdr:rowOff>
    </xdr:from>
    <xdr:ext cx="137160" cy="137160"/>
    <xdr:pic>
      <xdr:nvPicPr>
        <xdr:cNvPr id="6" name="Picture 5">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94.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D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5D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41</xdr:row>
      <xdr:rowOff>0</xdr:rowOff>
    </xdr:from>
    <xdr:ext cx="137160" cy="137160"/>
    <xdr:pic>
      <xdr:nvPicPr>
        <xdr:cNvPr id="5" name="Picture 4">
          <a:extLst>
            <a:ext uri="{FF2B5EF4-FFF2-40B4-BE49-F238E27FC236}">
              <a16:creationId xmlns:a16="http://schemas.microsoft.com/office/drawing/2014/main" id="{00000000-0008-0000-5D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42</xdr:row>
      <xdr:rowOff>0</xdr:rowOff>
    </xdr:from>
    <xdr:ext cx="137160" cy="137160"/>
    <xdr:pic>
      <xdr:nvPicPr>
        <xdr:cNvPr id="6" name="Picture 5">
          <a:extLst>
            <a:ext uri="{FF2B5EF4-FFF2-40B4-BE49-F238E27FC236}">
              <a16:creationId xmlns:a16="http://schemas.microsoft.com/office/drawing/2014/main" id="{00000000-0008-0000-5D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95.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E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5E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41</xdr:row>
      <xdr:rowOff>0</xdr:rowOff>
    </xdr:from>
    <xdr:ext cx="137160" cy="137160"/>
    <xdr:pic>
      <xdr:nvPicPr>
        <xdr:cNvPr id="5" name="Picture 4">
          <a:extLst>
            <a:ext uri="{FF2B5EF4-FFF2-40B4-BE49-F238E27FC236}">
              <a16:creationId xmlns:a16="http://schemas.microsoft.com/office/drawing/2014/main" id="{00000000-0008-0000-5E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42</xdr:row>
      <xdr:rowOff>0</xdr:rowOff>
    </xdr:from>
    <xdr:ext cx="137160" cy="137160"/>
    <xdr:pic>
      <xdr:nvPicPr>
        <xdr:cNvPr id="6" name="Picture 5">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96.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5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5F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5F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41</xdr:row>
      <xdr:rowOff>0</xdr:rowOff>
    </xdr:from>
    <xdr:ext cx="137160" cy="137160"/>
    <xdr:pic>
      <xdr:nvPicPr>
        <xdr:cNvPr id="5" name="Picture 4">
          <a:extLst>
            <a:ext uri="{FF2B5EF4-FFF2-40B4-BE49-F238E27FC236}">
              <a16:creationId xmlns:a16="http://schemas.microsoft.com/office/drawing/2014/main" id="{00000000-0008-0000-5F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42</xdr:row>
      <xdr:rowOff>0</xdr:rowOff>
    </xdr:from>
    <xdr:ext cx="137160" cy="137160"/>
    <xdr:pic>
      <xdr:nvPicPr>
        <xdr:cNvPr id="6" name="Picture 5">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97.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6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6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60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41</xdr:row>
      <xdr:rowOff>0</xdr:rowOff>
    </xdr:from>
    <xdr:ext cx="137160" cy="137160"/>
    <xdr:pic>
      <xdr:nvPicPr>
        <xdr:cNvPr id="5" name="Picture 4">
          <a:extLst>
            <a:ext uri="{FF2B5EF4-FFF2-40B4-BE49-F238E27FC236}">
              <a16:creationId xmlns:a16="http://schemas.microsoft.com/office/drawing/2014/main" id="{00000000-0008-0000-60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42</xdr:row>
      <xdr:rowOff>0</xdr:rowOff>
    </xdr:from>
    <xdr:ext cx="137160" cy="137160"/>
    <xdr:pic>
      <xdr:nvPicPr>
        <xdr:cNvPr id="6" name="Picture 5">
          <a:extLst>
            <a:ext uri="{FF2B5EF4-FFF2-40B4-BE49-F238E27FC236}">
              <a16:creationId xmlns:a16="http://schemas.microsoft.com/office/drawing/2014/main" id="{00000000-0008-0000-60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98.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6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61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41</xdr:row>
      <xdr:rowOff>0</xdr:rowOff>
    </xdr:from>
    <xdr:ext cx="137160" cy="137160"/>
    <xdr:pic>
      <xdr:nvPicPr>
        <xdr:cNvPr id="5" name="Picture 4">
          <a:extLst>
            <a:ext uri="{FF2B5EF4-FFF2-40B4-BE49-F238E27FC236}">
              <a16:creationId xmlns:a16="http://schemas.microsoft.com/office/drawing/2014/main" id="{00000000-0008-0000-61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42</xdr:row>
      <xdr:rowOff>0</xdr:rowOff>
    </xdr:from>
    <xdr:ext cx="137160" cy="137160"/>
    <xdr:pic>
      <xdr:nvPicPr>
        <xdr:cNvPr id="6" name="Picture 5">
          <a:extLst>
            <a:ext uri="{FF2B5EF4-FFF2-40B4-BE49-F238E27FC236}">
              <a16:creationId xmlns:a16="http://schemas.microsoft.com/office/drawing/2014/main" id="{00000000-0008-0000-61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99.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6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6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62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41</xdr:row>
      <xdr:rowOff>0</xdr:rowOff>
    </xdr:from>
    <xdr:ext cx="137160" cy="137160"/>
    <xdr:pic>
      <xdr:nvPicPr>
        <xdr:cNvPr id="5" name="Picture 4">
          <a:extLst>
            <a:ext uri="{FF2B5EF4-FFF2-40B4-BE49-F238E27FC236}">
              <a16:creationId xmlns:a16="http://schemas.microsoft.com/office/drawing/2014/main" id="{00000000-0008-0000-62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42</xdr:row>
      <xdr:rowOff>0</xdr:rowOff>
    </xdr:from>
    <xdr:ext cx="137160" cy="137160"/>
    <xdr:pic>
      <xdr:nvPicPr>
        <xdr:cNvPr id="6" name="Picture 5">
          <a:extLst>
            <a:ext uri="{FF2B5EF4-FFF2-40B4-BE49-F238E27FC236}">
              <a16:creationId xmlns:a16="http://schemas.microsoft.com/office/drawing/2014/main" id="{00000000-0008-0000-62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00.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6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6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41</xdr:row>
      <xdr:rowOff>0</xdr:rowOff>
    </xdr:from>
    <xdr:ext cx="137160" cy="137160"/>
    <xdr:pic>
      <xdr:nvPicPr>
        <xdr:cNvPr id="5" name="Picture 4">
          <a:extLst>
            <a:ext uri="{FF2B5EF4-FFF2-40B4-BE49-F238E27FC236}">
              <a16:creationId xmlns:a16="http://schemas.microsoft.com/office/drawing/2014/main" id="{00000000-0008-0000-63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42</xdr:row>
      <xdr:rowOff>0</xdr:rowOff>
    </xdr:from>
    <xdr:ext cx="137160" cy="137160"/>
    <xdr:pic>
      <xdr:nvPicPr>
        <xdr:cNvPr id="6" name="Picture 5">
          <a:extLst>
            <a:ext uri="{FF2B5EF4-FFF2-40B4-BE49-F238E27FC236}">
              <a16:creationId xmlns:a16="http://schemas.microsoft.com/office/drawing/2014/main" id="{00000000-0008-0000-63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01.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6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64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41</xdr:row>
      <xdr:rowOff>0</xdr:rowOff>
    </xdr:from>
    <xdr:ext cx="137160" cy="137160"/>
    <xdr:pic>
      <xdr:nvPicPr>
        <xdr:cNvPr id="5" name="Picture 4">
          <a:extLst>
            <a:ext uri="{FF2B5EF4-FFF2-40B4-BE49-F238E27FC236}">
              <a16:creationId xmlns:a16="http://schemas.microsoft.com/office/drawing/2014/main" id="{00000000-0008-0000-64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42</xdr:row>
      <xdr:rowOff>0</xdr:rowOff>
    </xdr:from>
    <xdr:ext cx="137160" cy="137160"/>
    <xdr:pic>
      <xdr:nvPicPr>
        <xdr:cNvPr id="6" name="Picture 5">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drawings/drawing102.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6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2672000" cy="828000"/>
    <xdr:pic>
      <xdr:nvPicPr>
        <xdr:cNvPr id="3" name="Picture 2">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65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40</xdr:row>
      <xdr:rowOff>0</xdr:rowOff>
    </xdr:from>
    <xdr:ext cx="137160" cy="137160"/>
    <xdr:pic>
      <xdr:nvPicPr>
        <xdr:cNvPr id="5" name="Picture 4">
          <a:extLst>
            <a:ext uri="{FF2B5EF4-FFF2-40B4-BE49-F238E27FC236}">
              <a16:creationId xmlns:a16="http://schemas.microsoft.com/office/drawing/2014/main" id="{00000000-0008-0000-65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103.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6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2672000" cy="828000"/>
    <xdr:pic>
      <xdr:nvPicPr>
        <xdr:cNvPr id="3" name="Picture 2">
          <a:extLst>
            <a:ext uri="{FF2B5EF4-FFF2-40B4-BE49-F238E27FC236}">
              <a16:creationId xmlns:a16="http://schemas.microsoft.com/office/drawing/2014/main" id="{00000000-0008-0000-66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40</xdr:row>
      <xdr:rowOff>0</xdr:rowOff>
    </xdr:from>
    <xdr:ext cx="137160" cy="137160"/>
    <xdr:pic>
      <xdr:nvPicPr>
        <xdr:cNvPr id="5" name="Picture 4">
          <a:extLst>
            <a:ext uri="{FF2B5EF4-FFF2-40B4-BE49-F238E27FC236}">
              <a16:creationId xmlns:a16="http://schemas.microsoft.com/office/drawing/2014/main" id="{00000000-0008-0000-66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104.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6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2672000" cy="828000"/>
    <xdr:pic>
      <xdr:nvPicPr>
        <xdr:cNvPr id="3" name="Picture 2">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67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40</xdr:row>
      <xdr:rowOff>0</xdr:rowOff>
    </xdr:from>
    <xdr:ext cx="137160" cy="137160"/>
    <xdr:pic>
      <xdr:nvPicPr>
        <xdr:cNvPr id="5" name="Picture 4">
          <a:extLst>
            <a:ext uri="{FF2B5EF4-FFF2-40B4-BE49-F238E27FC236}">
              <a16:creationId xmlns:a16="http://schemas.microsoft.com/office/drawing/2014/main" id="{00000000-0008-0000-67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105.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6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2672000" cy="828000"/>
    <xdr:pic>
      <xdr:nvPicPr>
        <xdr:cNvPr id="3" name="Picture 2">
          <a:extLst>
            <a:ext uri="{FF2B5EF4-FFF2-40B4-BE49-F238E27FC236}">
              <a16:creationId xmlns:a16="http://schemas.microsoft.com/office/drawing/2014/main" id="{00000000-0008-0000-6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68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40</xdr:row>
      <xdr:rowOff>0</xdr:rowOff>
    </xdr:from>
    <xdr:ext cx="137160" cy="137160"/>
    <xdr:pic>
      <xdr:nvPicPr>
        <xdr:cNvPr id="5" name="Picture 4">
          <a:extLst>
            <a:ext uri="{FF2B5EF4-FFF2-40B4-BE49-F238E27FC236}">
              <a16:creationId xmlns:a16="http://schemas.microsoft.com/office/drawing/2014/main" id="{00000000-0008-0000-68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106.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6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2672000" cy="828000"/>
    <xdr:pic>
      <xdr:nvPicPr>
        <xdr:cNvPr id="3" name="Picture 2">
          <a:extLst>
            <a:ext uri="{FF2B5EF4-FFF2-40B4-BE49-F238E27FC236}">
              <a16:creationId xmlns:a16="http://schemas.microsoft.com/office/drawing/2014/main" id="{00000000-0008-0000-69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37</xdr:row>
      <xdr:rowOff>0</xdr:rowOff>
    </xdr:from>
    <xdr:ext cx="137160" cy="137160"/>
    <xdr:pic>
      <xdr:nvPicPr>
        <xdr:cNvPr id="4" name="Picture 3">
          <a:extLst>
            <a:ext uri="{FF2B5EF4-FFF2-40B4-BE49-F238E27FC236}">
              <a16:creationId xmlns:a16="http://schemas.microsoft.com/office/drawing/2014/main" id="{00000000-0008-0000-69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40</xdr:row>
      <xdr:rowOff>0</xdr:rowOff>
    </xdr:from>
    <xdr:ext cx="137160" cy="137160"/>
    <xdr:pic>
      <xdr:nvPicPr>
        <xdr:cNvPr id="5" name="Picture 4">
          <a:extLst>
            <a:ext uri="{FF2B5EF4-FFF2-40B4-BE49-F238E27FC236}">
              <a16:creationId xmlns:a16="http://schemas.microsoft.com/office/drawing/2014/main" id="{00000000-0008-0000-69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107.xml><?xml version="1.0" encoding="utf-8"?>
<xdr:wsDr xmlns:xdr="http://schemas.openxmlformats.org/drawingml/2006/spreadsheetDrawing" xmlns:a="http://schemas.openxmlformats.org/drawingml/2006/main">
  <xdr:oneCellAnchor>
    <xdr:from>
      <xdr:col>1</xdr:col>
      <xdr:colOff>0</xdr:colOff>
      <xdr:row>0</xdr:row>
      <xdr:rowOff>0</xdr:rowOff>
    </xdr:from>
    <xdr:ext cx="12960000" cy="828000"/>
    <xdr:pic>
      <xdr:nvPicPr>
        <xdr:cNvPr id="2" name="Picture 1">
          <a:extLst>
            <a:ext uri="{FF2B5EF4-FFF2-40B4-BE49-F238E27FC236}">
              <a16:creationId xmlns:a16="http://schemas.microsoft.com/office/drawing/2014/main" id="{00000000-0008-0000-6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0</xdr:row>
      <xdr:rowOff>0</xdr:rowOff>
    </xdr:from>
    <xdr:ext cx="13500000" cy="828000"/>
    <xdr:pic>
      <xdr:nvPicPr>
        <xdr:cNvPr id="3" name="Picture 2">
          <a:extLst>
            <a:ext uri="{FF2B5EF4-FFF2-40B4-BE49-F238E27FC236}">
              <a16:creationId xmlns:a16="http://schemas.microsoft.com/office/drawing/2014/main" id="{00000000-0008-0000-6A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35</xdr:row>
      <xdr:rowOff>0</xdr:rowOff>
    </xdr:from>
    <xdr:ext cx="137160" cy="137160"/>
    <xdr:pic>
      <xdr:nvPicPr>
        <xdr:cNvPr id="4" name="Picture 3">
          <a:extLst>
            <a:ext uri="{FF2B5EF4-FFF2-40B4-BE49-F238E27FC236}">
              <a16:creationId xmlns:a16="http://schemas.microsoft.com/office/drawing/2014/main" id="{00000000-0008-0000-6A00-000004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39</xdr:row>
      <xdr:rowOff>0</xdr:rowOff>
    </xdr:from>
    <xdr:ext cx="137160" cy="137160"/>
    <xdr:pic>
      <xdr:nvPicPr>
        <xdr:cNvPr id="5" name="Picture 4">
          <a:extLst>
            <a:ext uri="{FF2B5EF4-FFF2-40B4-BE49-F238E27FC236}">
              <a16:creationId xmlns:a16="http://schemas.microsoft.com/office/drawing/2014/main" id="{00000000-0008-0000-6A00-000005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40</xdr:row>
      <xdr:rowOff>0</xdr:rowOff>
    </xdr:from>
    <xdr:ext cx="137160" cy="137160"/>
    <xdr:pic>
      <xdr:nvPicPr>
        <xdr:cNvPr id="6" name="Picture 5">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2"/>
  <sheetViews>
    <sheetView showGridLines="0" tabSelected="1" workbookViewId="0">
      <selection activeCell="A3" sqref="A3"/>
    </sheetView>
  </sheetViews>
  <sheetFormatPr baseColWidth="10" defaultRowHeight="15.6" x14ac:dyDescent="0.3"/>
  <cols>
    <col min="1" max="1" width="7.69921875" customWidth="1"/>
    <col min="2" max="2" width="147.69921875" customWidth="1"/>
  </cols>
  <sheetData>
    <row r="1" spans="1:2" ht="70.05" customHeight="1" x14ac:dyDescent="0.3"/>
    <row r="3" spans="1:2" ht="19.2" x14ac:dyDescent="0.3">
      <c r="B3" s="1" t="s">
        <v>0</v>
      </c>
    </row>
    <row r="5" spans="1:2" ht="18.600000000000001" x14ac:dyDescent="0.3">
      <c r="B5" s="2" t="s">
        <v>1</v>
      </c>
    </row>
    <row r="8" spans="1:2" x14ac:dyDescent="0.3">
      <c r="A8" s="3" t="s">
        <v>2</v>
      </c>
      <c r="B8" s="4" t="s">
        <v>3</v>
      </c>
    </row>
    <row r="10" spans="1:2" x14ac:dyDescent="0.3">
      <c r="A10" s="5" t="str">
        <f>HYPERLINK("#'T1_i1'!A1", "T1_i1")</f>
        <v>T1_i1</v>
      </c>
      <c r="B10" s="6" t="s">
        <v>4</v>
      </c>
    </row>
    <row r="11" spans="1:2" x14ac:dyDescent="0.3">
      <c r="A11" s="5" t="str">
        <f>HYPERLINK("#'T1_i2'!A1", "T1_i2")</f>
        <v>T1_i2</v>
      </c>
      <c r="B11" s="6" t="s">
        <v>14</v>
      </c>
    </row>
    <row r="12" spans="1:2" x14ac:dyDescent="0.3">
      <c r="A12" s="5" t="str">
        <f>HYPERLINK("#'T1_i3'!A1", "T1_i3")</f>
        <v>T1_i3</v>
      </c>
      <c r="B12" s="6" t="s">
        <v>16</v>
      </c>
    </row>
    <row r="14" spans="1:2" x14ac:dyDescent="0.3">
      <c r="A14" s="3" t="s">
        <v>18</v>
      </c>
      <c r="B14" s="4" t="s">
        <v>19</v>
      </c>
    </row>
    <row r="16" spans="1:2" x14ac:dyDescent="0.3">
      <c r="A16" s="5" t="str">
        <f>HYPERLINK("#'T2_i1'!A1", "T2_i1")</f>
        <v>T2_i1</v>
      </c>
      <c r="B16" s="6" t="s">
        <v>20</v>
      </c>
    </row>
    <row r="17" spans="1:2" x14ac:dyDescent="0.3">
      <c r="A17" s="5" t="str">
        <f>HYPERLINK("#'T2_i2'!A1", "T2_i2")</f>
        <v>T2_i2</v>
      </c>
      <c r="B17" s="6" t="s">
        <v>22</v>
      </c>
    </row>
    <row r="18" spans="1:2" x14ac:dyDescent="0.3">
      <c r="A18" s="5" t="str">
        <f>HYPERLINK("#'T2_i3'!A1", "T2_i3")</f>
        <v>T2_i3</v>
      </c>
      <c r="B18" s="6" t="s">
        <v>24</v>
      </c>
    </row>
    <row r="19" spans="1:2" x14ac:dyDescent="0.3">
      <c r="A19" s="5" t="str">
        <f>HYPERLINK("#'T2_i4'!A1", "T2_i4")</f>
        <v>T2_i4</v>
      </c>
      <c r="B19" s="6" t="s">
        <v>26</v>
      </c>
    </row>
    <row r="20" spans="1:2" x14ac:dyDescent="0.3">
      <c r="A20" s="5" t="str">
        <f>HYPERLINK("#'T2_i5'!A1", "T2_i5")</f>
        <v>T2_i5</v>
      </c>
      <c r="B20" s="6" t="s">
        <v>28</v>
      </c>
    </row>
    <row r="21" spans="1:2" x14ac:dyDescent="0.3">
      <c r="A21" s="5" t="str">
        <f>HYPERLINK("#'T2_i6'!A1", "T2_i6")</f>
        <v>T2_i6</v>
      </c>
      <c r="B21" s="6" t="s">
        <v>30</v>
      </c>
    </row>
    <row r="22" spans="1:2" x14ac:dyDescent="0.3">
      <c r="A22" s="5" t="str">
        <f>HYPERLINK("#'T2_i7'!A1", "T2_i7")</f>
        <v>T2_i7</v>
      </c>
      <c r="B22" s="6" t="s">
        <v>32</v>
      </c>
    </row>
    <row r="23" spans="1:2" x14ac:dyDescent="0.3">
      <c r="A23" s="5" t="str">
        <f>HYPERLINK("#'T2_i8'!A1", "T2_i8")</f>
        <v>T2_i8</v>
      </c>
      <c r="B23" s="6" t="s">
        <v>34</v>
      </c>
    </row>
    <row r="24" spans="1:2" x14ac:dyDescent="0.3">
      <c r="A24" s="5" t="str">
        <f>HYPERLINK("#'T2_i9'!A1", "T2_i9")</f>
        <v>T2_i9</v>
      </c>
      <c r="B24" s="6" t="s">
        <v>36</v>
      </c>
    </row>
    <row r="25" spans="1:2" x14ac:dyDescent="0.3">
      <c r="A25" s="5" t="str">
        <f>HYPERLINK("#'T2_i10'!A1", "T2_i10")</f>
        <v>T2_i10</v>
      </c>
      <c r="B25" s="6" t="s">
        <v>38</v>
      </c>
    </row>
    <row r="26" spans="1:2" x14ac:dyDescent="0.3">
      <c r="A26" s="5" t="str">
        <f>HYPERLINK("#'T2_i11'!A1", "T2_i11")</f>
        <v>T2_i11</v>
      </c>
      <c r="B26" s="6" t="s">
        <v>40</v>
      </c>
    </row>
    <row r="27" spans="1:2" x14ac:dyDescent="0.3">
      <c r="A27" s="5" t="str">
        <f>HYPERLINK("#'T2_i12'!A1", "T2_i12")</f>
        <v>T2_i12</v>
      </c>
      <c r="B27" s="6" t="s">
        <v>42</v>
      </c>
    </row>
    <row r="28" spans="1:2" x14ac:dyDescent="0.3">
      <c r="A28" s="5" t="str">
        <f>HYPERLINK("#'T2_i13'!A1", "T2_i13")</f>
        <v>T2_i13</v>
      </c>
      <c r="B28" s="6" t="s">
        <v>44</v>
      </c>
    </row>
    <row r="29" spans="1:2" x14ac:dyDescent="0.3">
      <c r="A29" s="5" t="str">
        <f>HYPERLINK("#'T2_i14'!A1", "T2_i14")</f>
        <v>T2_i14</v>
      </c>
      <c r="B29" s="6" t="s">
        <v>46</v>
      </c>
    </row>
    <row r="30" spans="1:2" x14ac:dyDescent="0.3">
      <c r="A30" s="5" t="str">
        <f>HYPERLINK("#'T2_i15'!A1", "T2_i15")</f>
        <v>T2_i15</v>
      </c>
      <c r="B30" s="6" t="s">
        <v>48</v>
      </c>
    </row>
    <row r="31" spans="1:2" x14ac:dyDescent="0.3">
      <c r="A31" s="5" t="str">
        <f>HYPERLINK("#'T2_i16'!A1", "T2_i16")</f>
        <v>T2_i16</v>
      </c>
      <c r="B31" s="6" t="s">
        <v>50</v>
      </c>
    </row>
    <row r="32" spans="1:2" x14ac:dyDescent="0.3">
      <c r="A32" s="5" t="str">
        <f>HYPERLINK("#'T2_i17'!A1", "T2_i17")</f>
        <v>T2_i17</v>
      </c>
      <c r="B32" s="6" t="s">
        <v>52</v>
      </c>
    </row>
    <row r="33" spans="1:2" x14ac:dyDescent="0.3">
      <c r="A33" s="5" t="str">
        <f>HYPERLINK("#'T2_i18'!A1", "T2_i18")</f>
        <v>T2_i18</v>
      </c>
      <c r="B33" s="6" t="s">
        <v>54</v>
      </c>
    </row>
    <row r="35" spans="1:2" x14ac:dyDescent="0.3">
      <c r="A35" s="3" t="s">
        <v>56</v>
      </c>
      <c r="B35" s="4" t="s">
        <v>57</v>
      </c>
    </row>
    <row r="37" spans="1:2" x14ac:dyDescent="0.3">
      <c r="A37" s="5" t="str">
        <f>HYPERLINK("#'T3_i1'!A1", "T3_i1")</f>
        <v>T3_i1</v>
      </c>
      <c r="B37" s="6" t="s">
        <v>58</v>
      </c>
    </row>
    <row r="38" spans="1:2" x14ac:dyDescent="0.3">
      <c r="A38" s="5" t="str">
        <f>HYPERLINK("#'T3_i2'!A1", "T3_i2")</f>
        <v>T3_i2</v>
      </c>
      <c r="B38" s="6" t="s">
        <v>60</v>
      </c>
    </row>
    <row r="39" spans="1:2" x14ac:dyDescent="0.3">
      <c r="A39" s="5" t="str">
        <f>HYPERLINK("#'T3_i3'!A1", "T3_i3")</f>
        <v>T3_i3</v>
      </c>
      <c r="B39" s="6" t="s">
        <v>62</v>
      </c>
    </row>
    <row r="40" spans="1:2" x14ac:dyDescent="0.3">
      <c r="A40" s="5" t="str">
        <f>HYPERLINK("#'T3_i4'!A1", "T3_i4")</f>
        <v>T3_i4</v>
      </c>
      <c r="B40" s="6" t="s">
        <v>64</v>
      </c>
    </row>
    <row r="41" spans="1:2" x14ac:dyDescent="0.3">
      <c r="A41" s="5" t="str">
        <f>HYPERLINK("#'T3_i5'!A1", "T3_i5")</f>
        <v>T3_i5</v>
      </c>
      <c r="B41" s="6" t="s">
        <v>66</v>
      </c>
    </row>
    <row r="42" spans="1:2" x14ac:dyDescent="0.3">
      <c r="A42" s="5" t="str">
        <f>HYPERLINK("#'T3_i6'!A1", "T3_i6")</f>
        <v>T3_i6</v>
      </c>
      <c r="B42" s="6" t="s">
        <v>68</v>
      </c>
    </row>
    <row r="44" spans="1:2" x14ac:dyDescent="0.3">
      <c r="A44" s="3" t="s">
        <v>70</v>
      </c>
      <c r="B44" s="4" t="s">
        <v>71</v>
      </c>
    </row>
    <row r="46" spans="1:2" x14ac:dyDescent="0.3">
      <c r="A46" s="5" t="str">
        <f>HYPERLINK("#'T4_i1'!A1", "T4_i1")</f>
        <v>T4_i1</v>
      </c>
      <c r="B46" s="6" t="s">
        <v>72</v>
      </c>
    </row>
    <row r="47" spans="1:2" x14ac:dyDescent="0.3">
      <c r="A47" s="5" t="str">
        <f>HYPERLINK("#'T4_i2'!A1", "T4_i2")</f>
        <v>T4_i2</v>
      </c>
      <c r="B47" s="6" t="s">
        <v>74</v>
      </c>
    </row>
    <row r="48" spans="1:2" x14ac:dyDescent="0.3">
      <c r="A48" s="5" t="str">
        <f>HYPERLINK("#'T4_i3'!A1", "T4_i3")</f>
        <v>T4_i3</v>
      </c>
      <c r="B48" s="6" t="s">
        <v>76</v>
      </c>
    </row>
    <row r="49" spans="1:2" x14ac:dyDescent="0.3">
      <c r="A49" s="5" t="str">
        <f>HYPERLINK("#'T4_i4'!A1", "T4_i4")</f>
        <v>T4_i4</v>
      </c>
      <c r="B49" s="6" t="s">
        <v>78</v>
      </c>
    </row>
    <row r="50" spans="1:2" x14ac:dyDescent="0.3">
      <c r="A50" s="5" t="str">
        <f>HYPERLINK("#'T4_i5'!A1", "T4_i5")</f>
        <v>T4_i5</v>
      </c>
      <c r="B50" s="6" t="s">
        <v>80</v>
      </c>
    </row>
    <row r="52" spans="1:2" x14ac:dyDescent="0.3">
      <c r="A52" s="3" t="s">
        <v>82</v>
      </c>
      <c r="B52" s="4" t="s">
        <v>83</v>
      </c>
    </row>
    <row r="54" spans="1:2" x14ac:dyDescent="0.3">
      <c r="A54" s="5" t="str">
        <f>HYPERLINK("#'T5_i1'!A1", "T5_i1")</f>
        <v>T5_i1</v>
      </c>
      <c r="B54" s="6" t="s">
        <v>84</v>
      </c>
    </row>
    <row r="55" spans="1:2" x14ac:dyDescent="0.3">
      <c r="A55" s="5" t="str">
        <f>HYPERLINK("#'T5_i2'!A1", "T5_i2")</f>
        <v>T5_i2</v>
      </c>
      <c r="B55" s="6" t="s">
        <v>86</v>
      </c>
    </row>
    <row r="56" spans="1:2" x14ac:dyDescent="0.3">
      <c r="A56" s="5" t="str">
        <f>HYPERLINK("#'T5_i3'!A1", "T5_i3")</f>
        <v>T5_i3</v>
      </c>
      <c r="B56" s="6" t="s">
        <v>88</v>
      </c>
    </row>
    <row r="57" spans="1:2" x14ac:dyDescent="0.3">
      <c r="A57" s="5" t="str">
        <f>HYPERLINK("#'T5_i4'!A1", "T5_i4")</f>
        <v>T5_i4</v>
      </c>
      <c r="B57" s="6" t="s">
        <v>90</v>
      </c>
    </row>
    <row r="58" spans="1:2" x14ac:dyDescent="0.3">
      <c r="A58" s="5" t="str">
        <f>HYPERLINK("#'T5_i5'!A1", "T5_i5")</f>
        <v>T5_i5</v>
      </c>
      <c r="B58" s="6" t="s">
        <v>92</v>
      </c>
    </row>
    <row r="59" spans="1:2" x14ac:dyDescent="0.3">
      <c r="A59" s="5" t="str">
        <f>HYPERLINK("#'T5_i6'!A1", "T5_i6")</f>
        <v>T5_i6</v>
      </c>
      <c r="B59" s="6" t="s">
        <v>94</v>
      </c>
    </row>
    <row r="60" spans="1:2" x14ac:dyDescent="0.3">
      <c r="A60" s="5" t="str">
        <f>HYPERLINK("#'T5_i7'!A1", "T5_i7")</f>
        <v>T5_i7</v>
      </c>
      <c r="B60" s="6" t="s">
        <v>96</v>
      </c>
    </row>
    <row r="61" spans="1:2" x14ac:dyDescent="0.3">
      <c r="A61" s="5" t="str">
        <f>HYPERLINK("#'T5_i8'!A1", "T5_i8")</f>
        <v>T5_i8</v>
      </c>
      <c r="B61" s="6" t="s">
        <v>98</v>
      </c>
    </row>
    <row r="62" spans="1:2" x14ac:dyDescent="0.3">
      <c r="A62" s="5" t="str">
        <f>HYPERLINK("#'T5_i9'!A1", "T5_i9")</f>
        <v>T5_i9</v>
      </c>
      <c r="B62" s="6" t="s">
        <v>100</v>
      </c>
    </row>
    <row r="63" spans="1:2" x14ac:dyDescent="0.3">
      <c r="A63" s="5" t="str">
        <f>HYPERLINK("#'T5_i10'!A1", "T5_i10")</f>
        <v>T5_i10</v>
      </c>
      <c r="B63" s="6" t="s">
        <v>102</v>
      </c>
    </row>
    <row r="64" spans="1:2" x14ac:dyDescent="0.3">
      <c r="A64" s="5" t="str">
        <f>HYPERLINK("#'T5_i11'!A1", "T5_i11")</f>
        <v>T5_i11</v>
      </c>
      <c r="B64" s="6" t="s">
        <v>104</v>
      </c>
    </row>
    <row r="65" spans="1:2" x14ac:dyDescent="0.3">
      <c r="A65" s="5" t="str">
        <f>HYPERLINK("#'T5_i12'!A1", "T5_i12")</f>
        <v>T5_i12</v>
      </c>
      <c r="B65" s="6" t="s">
        <v>106</v>
      </c>
    </row>
    <row r="66" spans="1:2" x14ac:dyDescent="0.3">
      <c r="A66" s="5" t="str">
        <f>HYPERLINK("#'T5_i13'!A1", "T5_i13")</f>
        <v>T5_i13</v>
      </c>
      <c r="B66" s="6" t="s">
        <v>108</v>
      </c>
    </row>
    <row r="67" spans="1:2" x14ac:dyDescent="0.3">
      <c r="A67" s="5" t="str">
        <f>HYPERLINK("#'T5_i14'!A1", "T5_i14")</f>
        <v>T5_i14</v>
      </c>
      <c r="B67" s="6" t="s">
        <v>110</v>
      </c>
    </row>
    <row r="68" spans="1:2" x14ac:dyDescent="0.3">
      <c r="A68" s="5" t="str">
        <f>HYPERLINK("#'T5_i15'!A1", "T5_i15")</f>
        <v>T5_i15</v>
      </c>
      <c r="B68" s="6" t="s">
        <v>112</v>
      </c>
    </row>
    <row r="69" spans="1:2" x14ac:dyDescent="0.3">
      <c r="A69" s="5" t="str">
        <f>HYPERLINK("#'T5_i16'!A1", "T5_i16")</f>
        <v>T5_i16</v>
      </c>
      <c r="B69" s="6" t="s">
        <v>114</v>
      </c>
    </row>
    <row r="70" spans="1:2" x14ac:dyDescent="0.3">
      <c r="A70" s="5" t="str">
        <f>HYPERLINK("#'T5_i17'!A1", "T5_i17")</f>
        <v>T5_i17</v>
      </c>
      <c r="B70" s="6" t="s">
        <v>116</v>
      </c>
    </row>
    <row r="71" spans="1:2" x14ac:dyDescent="0.3">
      <c r="A71" s="5" t="str">
        <f>HYPERLINK("#'T5_i18'!A1", "T5_i18")</f>
        <v>T5_i18</v>
      </c>
      <c r="B71" s="6" t="s">
        <v>118</v>
      </c>
    </row>
    <row r="72" spans="1:2" x14ac:dyDescent="0.3">
      <c r="A72" s="5" t="str">
        <f>HYPERLINK("#'T5_i19'!A1", "T5_i19")</f>
        <v>T5_i19</v>
      </c>
      <c r="B72" s="6" t="s">
        <v>120</v>
      </c>
    </row>
    <row r="73" spans="1:2" x14ac:dyDescent="0.3">
      <c r="A73" s="5" t="str">
        <f>HYPERLINK("#'T5_i20'!A1", "T5_i20")</f>
        <v>T5_i20</v>
      </c>
      <c r="B73" s="6" t="s">
        <v>122</v>
      </c>
    </row>
    <row r="74" spans="1:2" x14ac:dyDescent="0.3">
      <c r="A74" s="5" t="str">
        <f>HYPERLINK("#'T5_i21'!A1", "T5_i21")</f>
        <v>T5_i21</v>
      </c>
      <c r="B74" s="6" t="s">
        <v>124</v>
      </c>
    </row>
    <row r="75" spans="1:2" x14ac:dyDescent="0.3">
      <c r="A75" s="5" t="str">
        <f>HYPERLINK("#'T5_i22'!A1", "T5_i22")</f>
        <v>T5_i22</v>
      </c>
      <c r="B75" s="6" t="s">
        <v>126</v>
      </c>
    </row>
    <row r="76" spans="1:2" x14ac:dyDescent="0.3">
      <c r="A76" s="5" t="str">
        <f>HYPERLINK("#'T5_i23'!A1", "T5_i23")</f>
        <v>T5_i23</v>
      </c>
      <c r="B76" s="6" t="s">
        <v>128</v>
      </c>
    </row>
    <row r="77" spans="1:2" x14ac:dyDescent="0.3">
      <c r="A77" s="5" t="str">
        <f>HYPERLINK("#'T5_i24'!A1", "T5_i24")</f>
        <v>T5_i24</v>
      </c>
      <c r="B77" s="6" t="s">
        <v>130</v>
      </c>
    </row>
    <row r="78" spans="1:2" x14ac:dyDescent="0.3">
      <c r="A78" s="5" t="str">
        <f>HYPERLINK("#'T5_i25'!A1", "T5_i25")</f>
        <v>T5_i25</v>
      </c>
      <c r="B78" s="6" t="s">
        <v>132</v>
      </c>
    </row>
    <row r="79" spans="1:2" x14ac:dyDescent="0.3">
      <c r="A79" s="5" t="str">
        <f>HYPERLINK("#'T5_i26'!A1", "T5_i26")</f>
        <v>T5_i26</v>
      </c>
      <c r="B79" s="6" t="s">
        <v>134</v>
      </c>
    </row>
    <row r="80" spans="1:2" x14ac:dyDescent="0.3">
      <c r="A80" s="5" t="str">
        <f>HYPERLINK("#'T5_i27'!A1", "T5_i27")</f>
        <v>T5_i27</v>
      </c>
      <c r="B80" s="6" t="s">
        <v>136</v>
      </c>
    </row>
    <row r="81" spans="1:2" x14ac:dyDescent="0.3">
      <c r="A81" s="5" t="str">
        <f>HYPERLINK("#'T5_i28'!A1", "T5_i28")</f>
        <v>T5_i28</v>
      </c>
      <c r="B81" s="6" t="s">
        <v>138</v>
      </c>
    </row>
    <row r="82" spans="1:2" x14ac:dyDescent="0.3">
      <c r="A82" s="5" t="str">
        <f>HYPERLINK("#'T5_i29'!A1", "T5_i29")</f>
        <v>T5_i29</v>
      </c>
      <c r="B82" s="6" t="s">
        <v>140</v>
      </c>
    </row>
    <row r="83" spans="1:2" x14ac:dyDescent="0.3">
      <c r="A83" s="5" t="str">
        <f>HYPERLINK("#'T5_i30'!A1", "T5_i30")</f>
        <v>T5_i30</v>
      </c>
      <c r="B83" s="6" t="s">
        <v>142</v>
      </c>
    </row>
    <row r="85" spans="1:2" x14ac:dyDescent="0.3">
      <c r="A85" s="3" t="s">
        <v>144</v>
      </c>
      <c r="B85" s="4" t="s">
        <v>145</v>
      </c>
    </row>
    <row r="87" spans="1:2" x14ac:dyDescent="0.3">
      <c r="A87" s="5" t="str">
        <f>HYPERLINK("#'T6_i1'!A1", "T6_i1")</f>
        <v>T6_i1</v>
      </c>
      <c r="B87" s="6" t="s">
        <v>146</v>
      </c>
    </row>
    <row r="88" spans="1:2" x14ac:dyDescent="0.3">
      <c r="A88" s="5" t="str">
        <f>HYPERLINK("#'T6_i2'!A1", "T6_i2")</f>
        <v>T6_i2</v>
      </c>
      <c r="B88" s="6" t="s">
        <v>148</v>
      </c>
    </row>
    <row r="89" spans="1:2" x14ac:dyDescent="0.3">
      <c r="A89" s="5" t="str">
        <f>HYPERLINK("#'T6_i3'!A1", "T6_i3")</f>
        <v>T6_i3</v>
      </c>
      <c r="B89" s="6" t="s">
        <v>150</v>
      </c>
    </row>
    <row r="90" spans="1:2" x14ac:dyDescent="0.3">
      <c r="A90" s="5" t="str">
        <f>HYPERLINK("#'T6_i4'!A1", "T6_i4")</f>
        <v>T6_i4</v>
      </c>
      <c r="B90" s="6" t="s">
        <v>152</v>
      </c>
    </row>
    <row r="91" spans="1:2" x14ac:dyDescent="0.3">
      <c r="A91" s="5" t="str">
        <f>HYPERLINK("#'T6_i5'!A1", "T6_i5")</f>
        <v>T6_i5</v>
      </c>
      <c r="B91" s="6" t="s">
        <v>154</v>
      </c>
    </row>
    <row r="92" spans="1:2" x14ac:dyDescent="0.3">
      <c r="A92" s="5" t="str">
        <f>HYPERLINK("#'T6_i6'!A1", "T6_i6")</f>
        <v>T6_i6</v>
      </c>
      <c r="B92" s="6" t="s">
        <v>156</v>
      </c>
    </row>
    <row r="93" spans="1:2" x14ac:dyDescent="0.3">
      <c r="A93" s="5" t="str">
        <f>HYPERLINK("#'T6_i7'!A1", "T6_i7")</f>
        <v>T6_i7</v>
      </c>
      <c r="B93" s="6" t="s">
        <v>158</v>
      </c>
    </row>
    <row r="95" spans="1:2" x14ac:dyDescent="0.3">
      <c r="A95" s="3" t="s">
        <v>160</v>
      </c>
      <c r="B95" s="4" t="s">
        <v>161</v>
      </c>
    </row>
    <row r="97" spans="1:2" x14ac:dyDescent="0.3">
      <c r="A97" s="5" t="str">
        <f>HYPERLINK("#'T7_i1'!A1", "T7_i1")</f>
        <v>T7_i1</v>
      </c>
      <c r="B97" s="6" t="s">
        <v>162</v>
      </c>
    </row>
    <row r="98" spans="1:2" x14ac:dyDescent="0.3">
      <c r="A98" s="5" t="str">
        <f>HYPERLINK("#'T7_i2'!A1", "T7_i2")</f>
        <v>T7_i2</v>
      </c>
      <c r="B98" s="6" t="s">
        <v>164</v>
      </c>
    </row>
    <row r="100" spans="1:2" x14ac:dyDescent="0.3">
      <c r="A100" s="3" t="s">
        <v>166</v>
      </c>
      <c r="B100" s="4" t="s">
        <v>167</v>
      </c>
    </row>
    <row r="102" spans="1:2" x14ac:dyDescent="0.3">
      <c r="A102" s="5" t="str">
        <f>HYPERLINK("#'T8_i1'!A1", "T8_i1")</f>
        <v>T8_i1</v>
      </c>
      <c r="B102" s="6" t="s">
        <v>168</v>
      </c>
    </row>
    <row r="103" spans="1:2" x14ac:dyDescent="0.3">
      <c r="A103" s="5" t="str">
        <f>HYPERLINK("#'T8_i2'!A1", "T8_i2")</f>
        <v>T8_i2</v>
      </c>
      <c r="B103" s="6" t="s">
        <v>170</v>
      </c>
    </row>
    <row r="104" spans="1:2" x14ac:dyDescent="0.3">
      <c r="A104" s="5" t="str">
        <f>HYPERLINK("#'T8_i3'!A1", "T8_i3")</f>
        <v>T8_i3</v>
      </c>
      <c r="B104" s="6" t="s">
        <v>172</v>
      </c>
    </row>
    <row r="105" spans="1:2" x14ac:dyDescent="0.3">
      <c r="A105" s="5" t="str">
        <f>HYPERLINK("#'T8_i4'!A1", "T8_i4")</f>
        <v>T8_i4</v>
      </c>
      <c r="B105" s="6" t="s">
        <v>174</v>
      </c>
    </row>
    <row r="106" spans="1:2" x14ac:dyDescent="0.3">
      <c r="A106" s="5" t="str">
        <f>HYPERLINK("#'T8_i5'!A1", "T8_i5")</f>
        <v>T8_i5</v>
      </c>
      <c r="B106" s="6" t="s">
        <v>176</v>
      </c>
    </row>
    <row r="107" spans="1:2" x14ac:dyDescent="0.3">
      <c r="A107" s="5" t="str">
        <f>HYPERLINK("#'T8_i6'!A1", "T8_i6")</f>
        <v>T8_i6</v>
      </c>
      <c r="B107" s="6" t="s">
        <v>178</v>
      </c>
    </row>
    <row r="108" spans="1:2" x14ac:dyDescent="0.3">
      <c r="A108" s="5" t="str">
        <f>HYPERLINK("#'T8_i7'!A1", "T8_i7")</f>
        <v>T8_i7</v>
      </c>
      <c r="B108" s="6" t="s">
        <v>180</v>
      </c>
    </row>
    <row r="109" spans="1:2" x14ac:dyDescent="0.3">
      <c r="A109" s="5" t="str">
        <f>HYPERLINK("#'T8_i8'!A1", "T8_i8")</f>
        <v>T8_i8</v>
      </c>
      <c r="B109" s="6" t="s">
        <v>182</v>
      </c>
    </row>
    <row r="110" spans="1:2" x14ac:dyDescent="0.3">
      <c r="A110" s="5" t="str">
        <f>HYPERLINK("#'T8_i9'!A1", "T8_i9")</f>
        <v>T8_i9</v>
      </c>
      <c r="B110" s="6" t="s">
        <v>184</v>
      </c>
    </row>
    <row r="112" spans="1:2" x14ac:dyDescent="0.3">
      <c r="A112" s="3" t="s">
        <v>186</v>
      </c>
      <c r="B112" s="4" t="s">
        <v>187</v>
      </c>
    </row>
    <row r="114" spans="1:2" x14ac:dyDescent="0.3">
      <c r="A114" s="5" t="str">
        <f>HYPERLINK("#'T9_i1'!A1", "T9_i1")</f>
        <v>T9_i1</v>
      </c>
      <c r="B114" s="6" t="s">
        <v>188</v>
      </c>
    </row>
    <row r="115" spans="1:2" x14ac:dyDescent="0.3">
      <c r="A115" s="5" t="str">
        <f>HYPERLINK("#'T9_i2'!A1", "T9_i2")</f>
        <v>T9_i2</v>
      </c>
      <c r="B115" s="6" t="s">
        <v>190</v>
      </c>
    </row>
    <row r="116" spans="1:2" x14ac:dyDescent="0.3">
      <c r="A116" s="5" t="str">
        <f>HYPERLINK("#'T9_i3'!A1", "T9_i3")</f>
        <v>T9_i3</v>
      </c>
      <c r="B116" s="6" t="s">
        <v>192</v>
      </c>
    </row>
    <row r="117" spans="1:2" x14ac:dyDescent="0.3">
      <c r="A117" s="5" t="str">
        <f>HYPERLINK("#'T9_i4'!A1", "T9_i4")</f>
        <v>T9_i4</v>
      </c>
      <c r="B117" s="6" t="s">
        <v>194</v>
      </c>
    </row>
    <row r="118" spans="1:2" x14ac:dyDescent="0.3">
      <c r="A118" s="5" t="str">
        <f>HYPERLINK("#'T9_i5'!A1", "T9_i5")</f>
        <v>T9_i5</v>
      </c>
      <c r="B118" s="6" t="s">
        <v>196</v>
      </c>
    </row>
    <row r="119" spans="1:2" x14ac:dyDescent="0.3">
      <c r="A119" s="5" t="str">
        <f>HYPERLINK("#'T9_i6'!A1", "T9_i6")</f>
        <v>T9_i6</v>
      </c>
      <c r="B119" s="6" t="s">
        <v>198</v>
      </c>
    </row>
    <row r="120" spans="1:2" x14ac:dyDescent="0.3">
      <c r="A120" s="5" t="str">
        <f>HYPERLINK("#'T9_i7'!A1", "T9_i7")</f>
        <v>T9_i7</v>
      </c>
      <c r="B120" s="6" t="s">
        <v>200</v>
      </c>
    </row>
    <row r="121" spans="1:2" x14ac:dyDescent="0.3">
      <c r="A121" s="5" t="str">
        <f>HYPERLINK("#'T9_i8'!A1", "T9_i8")</f>
        <v>T9_i8</v>
      </c>
      <c r="B121" s="6" t="s">
        <v>202</v>
      </c>
    </row>
    <row r="123" spans="1:2" x14ac:dyDescent="0.3">
      <c r="A123" s="3" t="s">
        <v>2</v>
      </c>
      <c r="B123" s="4" t="s">
        <v>204</v>
      </c>
    </row>
    <row r="125" spans="1:2" x14ac:dyDescent="0.3">
      <c r="A125" s="5" t="str">
        <f>HYPERLINK("#'T10_i1'!A1", "T10_i1")</f>
        <v>T10_i1</v>
      </c>
      <c r="B125" s="6" t="s">
        <v>205</v>
      </c>
    </row>
    <row r="126" spans="1:2" x14ac:dyDescent="0.3">
      <c r="A126" s="5" t="str">
        <f>HYPERLINK("#'T10_i2'!A1", "T10_i2")</f>
        <v>T10_i2</v>
      </c>
      <c r="B126" s="6" t="s">
        <v>207</v>
      </c>
    </row>
    <row r="127" spans="1:2" x14ac:dyDescent="0.3">
      <c r="A127" s="5" t="str">
        <f>HYPERLINK("#'T10_i3'!A1", "T10_i3")</f>
        <v>T10_i3</v>
      </c>
      <c r="B127" s="6" t="s">
        <v>209</v>
      </c>
    </row>
    <row r="128" spans="1:2" x14ac:dyDescent="0.3">
      <c r="A128" s="5" t="str">
        <f>HYPERLINK("#'T10_i4'!A1", "T10_i4")</f>
        <v>T10_i4</v>
      </c>
      <c r="B128" s="6" t="s">
        <v>211</v>
      </c>
    </row>
    <row r="129" spans="1:2" x14ac:dyDescent="0.3">
      <c r="A129" s="5" t="str">
        <f>HYPERLINK("#'T10_i5'!A1", "T10_i5")</f>
        <v>T10_i5</v>
      </c>
      <c r="B129" s="6" t="s">
        <v>213</v>
      </c>
    </row>
    <row r="130" spans="1:2" x14ac:dyDescent="0.3">
      <c r="A130" s="5" t="str">
        <f>HYPERLINK("#'T10_i6'!A1", "T10_i6")</f>
        <v>T10_i6</v>
      </c>
      <c r="B130" s="6" t="s">
        <v>215</v>
      </c>
    </row>
    <row r="131" spans="1:2" x14ac:dyDescent="0.3">
      <c r="A131" s="5" t="str">
        <f>HYPERLINK("#'T10_i7'!A1", "T10_i7")</f>
        <v>T10_i7</v>
      </c>
      <c r="B131" s="6" t="s">
        <v>217</v>
      </c>
    </row>
    <row r="132" spans="1:2" x14ac:dyDescent="0.3">
      <c r="A132" s="5" t="str">
        <f>HYPERLINK("#'T10_i8'!A1", "T10_i8")</f>
        <v>T10_i8</v>
      </c>
      <c r="B132" s="6" t="s">
        <v>219</v>
      </c>
    </row>
    <row r="133" spans="1:2" x14ac:dyDescent="0.3">
      <c r="A133" s="5" t="str">
        <f>HYPERLINK("#'T10_i9'!A1", "T10_i9")</f>
        <v>T10_i9</v>
      </c>
      <c r="B133" s="6" t="s">
        <v>221</v>
      </c>
    </row>
    <row r="134" spans="1:2" x14ac:dyDescent="0.3">
      <c r="A134" s="5" t="str">
        <f>HYPERLINK("#'T10_i10'!A1", "T10_i10")</f>
        <v>T10_i10</v>
      </c>
      <c r="B134" s="6" t="s">
        <v>223</v>
      </c>
    </row>
    <row r="135" spans="1:2" x14ac:dyDescent="0.3">
      <c r="A135" s="5" t="str">
        <f>HYPERLINK("#'T10_i11'!A1", "T10_i11")</f>
        <v>T10_i11</v>
      </c>
      <c r="B135" s="6" t="s">
        <v>225</v>
      </c>
    </row>
    <row r="136" spans="1:2" x14ac:dyDescent="0.3">
      <c r="A136" s="5" t="str">
        <f>HYPERLINK("#'T10_i12'!A1", "T10_i12")</f>
        <v>T10_i12</v>
      </c>
      <c r="B136" s="6" t="s">
        <v>227</v>
      </c>
    </row>
    <row r="137" spans="1:2" x14ac:dyDescent="0.3">
      <c r="A137" s="5" t="str">
        <f>HYPERLINK("#'T10_i13'!A1", "T10_i13")</f>
        <v>T10_i13</v>
      </c>
      <c r="B137" s="6" t="s">
        <v>229</v>
      </c>
    </row>
    <row r="138" spans="1:2" x14ac:dyDescent="0.3">
      <c r="A138" s="5" t="str">
        <f>HYPERLINK("#'T10_i14'!A1", "T10_i14")</f>
        <v>T10_i14</v>
      </c>
      <c r="B138" s="6" t="s">
        <v>231</v>
      </c>
    </row>
    <row r="139" spans="1:2" x14ac:dyDescent="0.3">
      <c r="A139" s="5" t="str">
        <f>HYPERLINK("#'T10_i15'!A1", "T10_i15")</f>
        <v>T10_i15</v>
      </c>
      <c r="B139" s="6" t="s">
        <v>233</v>
      </c>
    </row>
    <row r="140" spans="1:2" x14ac:dyDescent="0.3">
      <c r="A140" s="5" t="str">
        <f>HYPERLINK("#'T10_i16'!A1", "T10_i16")</f>
        <v>T10_i16</v>
      </c>
      <c r="B140" s="6" t="s">
        <v>235</v>
      </c>
    </row>
    <row r="141" spans="1:2" x14ac:dyDescent="0.3">
      <c r="A141" s="5" t="str">
        <f>HYPERLINK("#'T10_i17'!A1", "T10_i17")</f>
        <v>T10_i17</v>
      </c>
      <c r="B141" s="6" t="s">
        <v>237</v>
      </c>
    </row>
    <row r="142" spans="1:2" x14ac:dyDescent="0.3">
      <c r="A142" s="5" t="str">
        <f>HYPERLINK("#'T10_i18'!A1", "T10_i18")</f>
        <v>T10_i18</v>
      </c>
      <c r="B142" s="6" t="s">
        <v>239</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A70"/>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6</v>
      </c>
      <c r="M2" s="12" t="str">
        <f>HYPERLINK("#'INDICE'!A1", "Índice")</f>
        <v>Índice</v>
      </c>
    </row>
    <row r="3" spans="2:677" x14ac:dyDescent="0.3">
      <c r="B3" s="10" t="s">
        <v>7</v>
      </c>
      <c r="C3" s="11" t="s">
        <v>4</v>
      </c>
    </row>
    <row r="4" spans="2:677" x14ac:dyDescent="0.3">
      <c r="B4" s="10" t="s">
        <v>8</v>
      </c>
      <c r="C4" s="11" t="s">
        <v>299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23.965449489466501</v>
      </c>
      <c r="E9" s="14">
        <v>1.0025217763179699</v>
      </c>
      <c r="F9" s="14">
        <v>22.0551594136289</v>
      </c>
      <c r="G9" s="14">
        <v>25.986035680967799</v>
      </c>
      <c r="H9" s="14">
        <v>4.1831962165308401</v>
      </c>
      <c r="I9" s="15">
        <v>3457</v>
      </c>
      <c r="J9" s="15">
        <v>20186</v>
      </c>
      <c r="K9" s="14">
        <v>11.133195242200101</v>
      </c>
      <c r="L9" s="15">
        <v>1813.1362615006999</v>
      </c>
      <c r="M9" s="15">
        <v>2678</v>
      </c>
      <c r="ZA9" s="9"/>
    </row>
    <row r="10" spans="2:677" x14ac:dyDescent="0.3">
      <c r="B10" s="19" t="s">
        <v>293</v>
      </c>
      <c r="C10" s="16" t="s">
        <v>253</v>
      </c>
      <c r="D10" s="14">
        <v>24.4436939118998</v>
      </c>
      <c r="E10" s="14">
        <v>1.4673399438301</v>
      </c>
      <c r="F10" s="14">
        <v>21.681300324397299</v>
      </c>
      <c r="G10" s="14">
        <v>27.434753242888199</v>
      </c>
      <c r="H10" s="14">
        <v>6.0029386275196197</v>
      </c>
      <c r="I10" s="15">
        <v>1864</v>
      </c>
      <c r="J10" s="15">
        <v>12487</v>
      </c>
      <c r="K10" s="14">
        <v>14.556174610423801</v>
      </c>
      <c r="L10" s="15">
        <v>857.84901144686296</v>
      </c>
      <c r="M10" s="15">
        <v>1692</v>
      </c>
      <c r="ZA10" s="9"/>
    </row>
    <row r="11" spans="2:677" x14ac:dyDescent="0.3">
      <c r="B11" s="19"/>
      <c r="C11" s="16" t="s">
        <v>254</v>
      </c>
      <c r="D11" s="14">
        <v>23.0978459052495</v>
      </c>
      <c r="E11" s="14">
        <v>0.91629017982721805</v>
      </c>
      <c r="F11" s="14">
        <v>21.348865762377699</v>
      </c>
      <c r="G11" s="14">
        <v>24.9446660729587</v>
      </c>
      <c r="H11" s="14">
        <v>3.9669940806859798</v>
      </c>
      <c r="I11" s="15">
        <v>1593</v>
      </c>
      <c r="J11" s="15">
        <v>7699</v>
      </c>
      <c r="K11" s="14">
        <v>3.6385972469894501</v>
      </c>
      <c r="L11" s="15">
        <v>2115.92530785596</v>
      </c>
      <c r="M11" s="15">
        <v>986</v>
      </c>
      <c r="ZA11" s="9"/>
    </row>
    <row r="12" spans="2:677" x14ac:dyDescent="0.3">
      <c r="B12" s="19" t="s">
        <v>294</v>
      </c>
      <c r="C12" s="16" t="s">
        <v>255</v>
      </c>
      <c r="D12" s="14">
        <v>8.8507657192251195</v>
      </c>
      <c r="E12" s="14">
        <v>0.49288756949231299</v>
      </c>
      <c r="F12" s="14">
        <v>7.93036989837936</v>
      </c>
      <c r="G12" s="14">
        <v>9.8665350142082602</v>
      </c>
      <c r="H12" s="14">
        <v>5.5688692383043303</v>
      </c>
      <c r="I12" s="15">
        <v>945</v>
      </c>
      <c r="J12" s="15">
        <v>10328</v>
      </c>
      <c r="K12" s="14">
        <v>3.1098256784343099</v>
      </c>
      <c r="L12" s="15">
        <v>3321.0864749177199</v>
      </c>
      <c r="M12" s="15">
        <v>1381</v>
      </c>
      <c r="ZA12" s="9"/>
    </row>
    <row r="13" spans="2:677" x14ac:dyDescent="0.3">
      <c r="B13" s="19"/>
      <c r="C13" s="16" t="s">
        <v>256</v>
      </c>
      <c r="D13" s="14">
        <v>34.742705200827899</v>
      </c>
      <c r="E13" s="14">
        <v>1.7450227530434499</v>
      </c>
      <c r="F13" s="14">
        <v>31.400656766233201</v>
      </c>
      <c r="G13" s="14">
        <v>38.242162153715299</v>
      </c>
      <c r="H13" s="14">
        <v>5.0227025873675197</v>
      </c>
      <c r="I13" s="15">
        <v>1658</v>
      </c>
      <c r="J13" s="15">
        <v>5904</v>
      </c>
      <c r="K13" s="14">
        <v>7.9283401344788</v>
      </c>
      <c r="L13" s="15">
        <v>744.67037234246095</v>
      </c>
      <c r="M13" s="15">
        <v>788</v>
      </c>
      <c r="ZA13" s="9"/>
    </row>
    <row r="14" spans="2:677" x14ac:dyDescent="0.3">
      <c r="B14" s="19"/>
      <c r="C14" s="16" t="s">
        <v>257</v>
      </c>
      <c r="D14" s="14">
        <v>28.449729083142302</v>
      </c>
      <c r="E14" s="14">
        <v>1.3558432824198201</v>
      </c>
      <c r="F14" s="14">
        <v>25.862638791101599</v>
      </c>
      <c r="G14" s="14">
        <v>31.1867473206879</v>
      </c>
      <c r="H14" s="14">
        <v>4.7657511200105498</v>
      </c>
      <c r="I14" s="15">
        <v>854</v>
      </c>
      <c r="J14" s="15">
        <v>3954</v>
      </c>
      <c r="K14" s="14">
        <v>3.5699027408792099</v>
      </c>
      <c r="L14" s="15">
        <v>1107.59319987137</v>
      </c>
      <c r="M14" s="15">
        <v>509</v>
      </c>
      <c r="ZA14" s="9"/>
    </row>
    <row r="15" spans="2:677" x14ac:dyDescent="0.3">
      <c r="B15" s="19" t="s">
        <v>295</v>
      </c>
      <c r="C15" s="16" t="s">
        <v>258</v>
      </c>
      <c r="D15" s="14">
        <v>6.6630870882358799</v>
      </c>
      <c r="E15" s="14">
        <v>0.990635814770358</v>
      </c>
      <c r="F15" s="14">
        <v>4.9515874087899796</v>
      </c>
      <c r="G15" s="14">
        <v>8.9107013917617408</v>
      </c>
      <c r="H15" s="14">
        <v>14.867520139717101</v>
      </c>
      <c r="I15" s="15">
        <v>61</v>
      </c>
      <c r="J15" s="15">
        <v>1006</v>
      </c>
      <c r="K15" s="14">
        <v>1.5858612584432401</v>
      </c>
      <c r="L15" s="15">
        <v>634.35561884369497</v>
      </c>
      <c r="M15" s="15">
        <v>134</v>
      </c>
      <c r="ZA15" s="9"/>
    </row>
    <row r="16" spans="2:677" x14ac:dyDescent="0.3">
      <c r="B16" s="19"/>
      <c r="C16" s="16" t="s">
        <v>259</v>
      </c>
      <c r="D16" s="14">
        <v>14.4430474198884</v>
      </c>
      <c r="E16" s="14">
        <v>1.6945308316218799</v>
      </c>
      <c r="F16" s="14">
        <v>11.3951382355768</v>
      </c>
      <c r="G16" s="14">
        <v>18.139298109524301</v>
      </c>
      <c r="H16" s="14">
        <v>11.7325020292357</v>
      </c>
      <c r="I16" s="15">
        <v>104</v>
      </c>
      <c r="J16" s="15">
        <v>767</v>
      </c>
      <c r="K16" s="14">
        <v>1.77997366742137</v>
      </c>
      <c r="L16" s="15">
        <v>430.90525103730499</v>
      </c>
      <c r="M16" s="15">
        <v>101</v>
      </c>
      <c r="ZA16" s="9"/>
    </row>
    <row r="17" spans="2:677" x14ac:dyDescent="0.3">
      <c r="B17" s="19"/>
      <c r="C17" s="16" t="s">
        <v>260</v>
      </c>
      <c r="D17" s="14">
        <v>17.691769443657599</v>
      </c>
      <c r="E17" s="14">
        <v>2.3226476582472402</v>
      </c>
      <c r="F17" s="14">
        <v>13.5433792504585</v>
      </c>
      <c r="G17" s="14">
        <v>22.7760837109014</v>
      </c>
      <c r="H17" s="14">
        <v>13.1284079054054</v>
      </c>
      <c r="I17" s="15">
        <v>106</v>
      </c>
      <c r="J17" s="15">
        <v>761</v>
      </c>
      <c r="K17" s="14">
        <v>2.8155660631627701</v>
      </c>
      <c r="L17" s="15">
        <v>270.283127061546</v>
      </c>
      <c r="M17" s="15">
        <v>102</v>
      </c>
      <c r="ZA17" s="9"/>
    </row>
    <row r="18" spans="2:677" x14ac:dyDescent="0.3">
      <c r="B18" s="19"/>
      <c r="C18" s="16" t="s">
        <v>261</v>
      </c>
      <c r="D18" s="14">
        <v>5.6298276582642703</v>
      </c>
      <c r="E18" s="14">
        <v>1.69383605383546</v>
      </c>
      <c r="F18" s="14">
        <v>3.0653889102366199</v>
      </c>
      <c r="G18" s="14">
        <v>10.1157396558737</v>
      </c>
      <c r="H18" s="14">
        <v>30.086818933950902</v>
      </c>
      <c r="I18" s="15">
        <v>26</v>
      </c>
      <c r="J18" s="15">
        <v>622</v>
      </c>
      <c r="K18" s="14">
        <v>3.3535477710833699</v>
      </c>
      <c r="L18" s="15">
        <v>185.47521683254899</v>
      </c>
      <c r="M18" s="15">
        <v>78</v>
      </c>
      <c r="ZA18" s="9"/>
    </row>
    <row r="19" spans="2:677" x14ac:dyDescent="0.3">
      <c r="B19" s="19"/>
      <c r="C19" s="16" t="s">
        <v>262</v>
      </c>
      <c r="D19" s="14">
        <v>11.447870198721599</v>
      </c>
      <c r="E19" s="14">
        <v>2.0972394556999898</v>
      </c>
      <c r="F19" s="14">
        <v>7.8794315729656796</v>
      </c>
      <c r="G19" s="14">
        <v>16.345631910295999</v>
      </c>
      <c r="H19" s="14">
        <v>18.3199094617109</v>
      </c>
      <c r="I19" s="15">
        <v>48</v>
      </c>
      <c r="J19" s="15">
        <v>507</v>
      </c>
      <c r="K19" s="14">
        <v>2.19544644938343</v>
      </c>
      <c r="L19" s="15">
        <v>230.932528617305</v>
      </c>
      <c r="M19" s="15">
        <v>66</v>
      </c>
      <c r="ZA19" s="9"/>
    </row>
    <row r="20" spans="2:677" x14ac:dyDescent="0.3">
      <c r="B20" s="19"/>
      <c r="C20" s="16" t="s">
        <v>263</v>
      </c>
      <c r="D20" s="14">
        <v>12.187214473305399</v>
      </c>
      <c r="E20" s="14">
        <v>1.6871071079156601</v>
      </c>
      <c r="F20" s="14">
        <v>9.2159732293587808</v>
      </c>
      <c r="G20" s="14">
        <v>15.9481068895372</v>
      </c>
      <c r="H20" s="14">
        <v>13.843254433661301</v>
      </c>
      <c r="I20" s="15">
        <v>87</v>
      </c>
      <c r="J20" s="15">
        <v>723</v>
      </c>
      <c r="K20" s="14">
        <v>1.9202611704144501</v>
      </c>
      <c r="L20" s="15">
        <v>376.51128457904298</v>
      </c>
      <c r="M20" s="15">
        <v>101</v>
      </c>
      <c r="ZA20" s="9"/>
    </row>
    <row r="21" spans="2:677" x14ac:dyDescent="0.3">
      <c r="B21" s="19"/>
      <c r="C21" s="16" t="s">
        <v>264</v>
      </c>
      <c r="D21" s="14">
        <v>13.2189871091922</v>
      </c>
      <c r="E21" s="14">
        <v>1.45511066893852</v>
      </c>
      <c r="F21" s="14">
        <v>10.6023509928956</v>
      </c>
      <c r="G21" s="14">
        <v>16.363200574602001</v>
      </c>
      <c r="H21" s="14">
        <v>11.0077319609962</v>
      </c>
      <c r="I21" s="15">
        <v>138</v>
      </c>
      <c r="J21" s="15">
        <v>1347</v>
      </c>
      <c r="K21" s="14">
        <v>2.4843582141131302</v>
      </c>
      <c r="L21" s="15">
        <v>542.19234261306099</v>
      </c>
      <c r="M21" s="15">
        <v>181</v>
      </c>
      <c r="ZA21" s="9"/>
    </row>
    <row r="22" spans="2:677" x14ac:dyDescent="0.3">
      <c r="B22" s="19"/>
      <c r="C22" s="16" t="s">
        <v>265</v>
      </c>
      <c r="D22" s="14">
        <v>43.647442504477098</v>
      </c>
      <c r="E22" s="14">
        <v>2.7269058440378098</v>
      </c>
      <c r="F22" s="14">
        <v>38.349462635423599</v>
      </c>
      <c r="G22" s="14">
        <v>49.094487987494297</v>
      </c>
      <c r="H22" s="14">
        <v>6.2475730250589301</v>
      </c>
      <c r="I22" s="15">
        <v>411</v>
      </c>
      <c r="J22" s="15">
        <v>1076</v>
      </c>
      <c r="K22" s="14">
        <v>3.2499472892641399</v>
      </c>
      <c r="L22" s="15">
        <v>331.08229279731802</v>
      </c>
      <c r="M22" s="15">
        <v>135</v>
      </c>
      <c r="ZA22" s="9"/>
    </row>
    <row r="23" spans="2:677" x14ac:dyDescent="0.3">
      <c r="B23" s="19"/>
      <c r="C23" s="16" t="s">
        <v>266</v>
      </c>
      <c r="D23" s="14">
        <v>33.085714939981898</v>
      </c>
      <c r="E23" s="14">
        <v>3.5177810504629599</v>
      </c>
      <c r="F23" s="14">
        <v>26.5347009656432</v>
      </c>
      <c r="G23" s="14">
        <v>40.365425833508198</v>
      </c>
      <c r="H23" s="14">
        <v>10.6323259353599</v>
      </c>
      <c r="I23" s="15">
        <v>239</v>
      </c>
      <c r="J23" s="15">
        <v>1056</v>
      </c>
      <c r="K23" s="14">
        <v>5.8969942476369797</v>
      </c>
      <c r="L23" s="15">
        <v>179.07428015944799</v>
      </c>
      <c r="M23" s="15">
        <v>145</v>
      </c>
      <c r="ZA23" s="9"/>
    </row>
    <row r="24" spans="2:677" x14ac:dyDescent="0.3">
      <c r="B24" s="19"/>
      <c r="C24" s="16" t="s">
        <v>267</v>
      </c>
      <c r="D24" s="14">
        <v>6.8133241442069199</v>
      </c>
      <c r="E24" s="14">
        <v>1.76392538131353</v>
      </c>
      <c r="F24" s="14">
        <v>4.0355832192271803</v>
      </c>
      <c r="G24" s="14">
        <v>11.278313713386099</v>
      </c>
      <c r="H24" s="14">
        <v>25.889350689609</v>
      </c>
      <c r="I24" s="15">
        <v>35</v>
      </c>
      <c r="J24" s="15">
        <v>632</v>
      </c>
      <c r="K24" s="14">
        <v>3.0922664398213699</v>
      </c>
      <c r="L24" s="15">
        <v>204.380835965903</v>
      </c>
      <c r="M24" s="15">
        <v>78</v>
      </c>
      <c r="ZA24" s="9"/>
    </row>
    <row r="25" spans="2:677" x14ac:dyDescent="0.3">
      <c r="B25" s="19"/>
      <c r="C25" s="16" t="s">
        <v>268</v>
      </c>
      <c r="D25" s="14">
        <v>15.8316590268456</v>
      </c>
      <c r="E25" s="14">
        <v>2.4631175831031502</v>
      </c>
      <c r="F25" s="14">
        <v>11.526114365996801</v>
      </c>
      <c r="G25" s="14">
        <v>21.357283200982799</v>
      </c>
      <c r="H25" s="14">
        <v>15.5581773137386</v>
      </c>
      <c r="I25" s="15">
        <v>101</v>
      </c>
      <c r="J25" s="15">
        <v>687</v>
      </c>
      <c r="K25" s="14">
        <v>3.12333961752958</v>
      </c>
      <c r="L25" s="15">
        <v>219.956868008925</v>
      </c>
      <c r="M25" s="15">
        <v>89</v>
      </c>
      <c r="ZA25" s="9"/>
    </row>
    <row r="26" spans="2:677" x14ac:dyDescent="0.3">
      <c r="B26" s="19"/>
      <c r="C26" s="16" t="s">
        <v>269</v>
      </c>
      <c r="D26" s="14">
        <v>44.323324652132698</v>
      </c>
      <c r="E26" s="14">
        <v>3.2243008197408698</v>
      </c>
      <c r="F26" s="14">
        <v>38.053727966338698</v>
      </c>
      <c r="G26" s="14">
        <v>50.779133788858303</v>
      </c>
      <c r="H26" s="14">
        <v>7.2745012813151497</v>
      </c>
      <c r="I26" s="15">
        <v>310</v>
      </c>
      <c r="J26" s="15">
        <v>752</v>
      </c>
      <c r="K26" s="14">
        <v>3.1637737715277199</v>
      </c>
      <c r="L26" s="15">
        <v>237.69082567394699</v>
      </c>
      <c r="M26" s="15">
        <v>100</v>
      </c>
      <c r="ZA26" s="9"/>
    </row>
    <row r="27" spans="2:677" x14ac:dyDescent="0.3">
      <c r="B27" s="19"/>
      <c r="C27" s="16" t="s">
        <v>270</v>
      </c>
      <c r="D27" s="14">
        <v>31.873208544089199</v>
      </c>
      <c r="E27" s="14">
        <v>2.39289563066616</v>
      </c>
      <c r="F27" s="14">
        <v>27.341098881906401</v>
      </c>
      <c r="G27" s="14">
        <v>36.776323123926197</v>
      </c>
      <c r="H27" s="14">
        <v>7.5075454903015002</v>
      </c>
      <c r="I27" s="15">
        <v>303</v>
      </c>
      <c r="J27" s="15">
        <v>1060</v>
      </c>
      <c r="K27" s="14">
        <v>2.7925422567929199</v>
      </c>
      <c r="L27" s="15">
        <v>379.58243869775902</v>
      </c>
      <c r="M27" s="15">
        <v>147</v>
      </c>
      <c r="ZA27" s="9"/>
    </row>
    <row r="28" spans="2:677" x14ac:dyDescent="0.3">
      <c r="B28" s="19"/>
      <c r="C28" s="16" t="s">
        <v>271</v>
      </c>
      <c r="D28" s="14">
        <v>43.048077515466403</v>
      </c>
      <c r="E28" s="14">
        <v>4.0476595492477996</v>
      </c>
      <c r="F28" s="14">
        <v>35.221026617407702</v>
      </c>
      <c r="G28" s="14">
        <v>51.238698159191998</v>
      </c>
      <c r="H28" s="14">
        <v>9.4026488123506695</v>
      </c>
      <c r="I28" s="15">
        <v>158</v>
      </c>
      <c r="J28" s="15">
        <v>482</v>
      </c>
      <c r="K28" s="14">
        <v>3.2143330943607098</v>
      </c>
      <c r="L28" s="15">
        <v>149.953345173103</v>
      </c>
      <c r="M28" s="15">
        <v>68</v>
      </c>
      <c r="ZA28" s="9"/>
    </row>
    <row r="29" spans="2:677" x14ac:dyDescent="0.3">
      <c r="B29" s="19"/>
      <c r="C29" s="16" t="s">
        <v>272</v>
      </c>
      <c r="D29" s="14">
        <v>25.330313224927</v>
      </c>
      <c r="E29" s="14">
        <v>2.6615300382992402</v>
      </c>
      <c r="F29" s="14">
        <v>20.415118186373</v>
      </c>
      <c r="G29" s="14">
        <v>30.9684152604008</v>
      </c>
      <c r="H29" s="14">
        <v>10.507292249667501</v>
      </c>
      <c r="I29" s="15">
        <v>153</v>
      </c>
      <c r="J29" s="15">
        <v>721</v>
      </c>
      <c r="K29" s="14">
        <v>2.6965616316084202</v>
      </c>
      <c r="L29" s="15">
        <v>267.37753424532201</v>
      </c>
      <c r="M29" s="15">
        <v>92</v>
      </c>
      <c r="ZA29" s="9"/>
    </row>
    <row r="30" spans="2:677" x14ac:dyDescent="0.3">
      <c r="B30" s="19"/>
      <c r="C30" s="16" t="s">
        <v>273</v>
      </c>
      <c r="D30" s="14">
        <v>22.941584645314901</v>
      </c>
      <c r="E30" s="14">
        <v>3.7825738739490502</v>
      </c>
      <c r="F30" s="14">
        <v>16.271760458575798</v>
      </c>
      <c r="G30" s="14">
        <v>31.322606737332801</v>
      </c>
      <c r="H30" s="14">
        <v>16.487849171837901</v>
      </c>
      <c r="I30" s="15">
        <v>83</v>
      </c>
      <c r="J30" s="15">
        <v>573</v>
      </c>
      <c r="K30" s="14">
        <v>4.6294284954086304</v>
      </c>
      <c r="L30" s="15">
        <v>123.773377333355</v>
      </c>
      <c r="M30" s="15">
        <v>72</v>
      </c>
      <c r="ZA30" s="9"/>
    </row>
    <row r="31" spans="2:677" x14ac:dyDescent="0.3">
      <c r="B31" s="19"/>
      <c r="C31" s="16" t="s">
        <v>274</v>
      </c>
      <c r="D31" s="14">
        <v>4.2531284055873604</v>
      </c>
      <c r="E31" s="14">
        <v>0.83361572682274399</v>
      </c>
      <c r="F31" s="14">
        <v>2.88354227675487</v>
      </c>
      <c r="G31" s="14">
        <v>6.2314822817635198</v>
      </c>
      <c r="H31" s="14">
        <v>19.6000601751788</v>
      </c>
      <c r="I31" s="15">
        <v>61</v>
      </c>
      <c r="J31" s="15">
        <v>2200</v>
      </c>
      <c r="K31" s="14">
        <v>3.7525280592668202</v>
      </c>
      <c r="L31" s="15">
        <v>586.27143228606406</v>
      </c>
      <c r="M31" s="15">
        <v>301</v>
      </c>
      <c r="ZA31" s="9"/>
    </row>
    <row r="32" spans="2:677" x14ac:dyDescent="0.3">
      <c r="B32" s="19"/>
      <c r="C32" s="16" t="s">
        <v>275</v>
      </c>
      <c r="D32" s="14">
        <v>6.4497366674268797</v>
      </c>
      <c r="E32" s="14">
        <v>1.0352162887552601</v>
      </c>
      <c r="F32" s="14">
        <v>4.6835602024423197</v>
      </c>
      <c r="G32" s="14">
        <v>8.8203082559288202</v>
      </c>
      <c r="H32" s="14">
        <v>16.0505202326075</v>
      </c>
      <c r="I32" s="15">
        <v>75</v>
      </c>
      <c r="J32" s="15">
        <v>1311</v>
      </c>
      <c r="K32" s="14">
        <v>2.32673268987948</v>
      </c>
      <c r="L32" s="15">
        <v>563.45105980692006</v>
      </c>
      <c r="M32" s="15">
        <v>170</v>
      </c>
      <c r="ZA32" s="9"/>
    </row>
    <row r="33" spans="2:677" x14ac:dyDescent="0.3">
      <c r="B33" s="19"/>
      <c r="C33" s="16" t="s">
        <v>276</v>
      </c>
      <c r="D33" s="14">
        <v>23.871576871928902</v>
      </c>
      <c r="E33" s="14">
        <v>2.4283917909487398</v>
      </c>
      <c r="F33" s="14">
        <v>19.3913380742115</v>
      </c>
      <c r="G33" s="14">
        <v>29.014359448692801</v>
      </c>
      <c r="H33" s="14">
        <v>10.172733053945599</v>
      </c>
      <c r="I33" s="15">
        <v>176</v>
      </c>
      <c r="J33" s="15">
        <v>770</v>
      </c>
      <c r="K33" s="14">
        <v>2.4953755176822998</v>
      </c>
      <c r="L33" s="15">
        <v>308.57079206867201</v>
      </c>
      <c r="M33" s="15">
        <v>102</v>
      </c>
      <c r="ZA33" s="9"/>
    </row>
    <row r="34" spans="2:677" x14ac:dyDescent="0.3">
      <c r="B34" s="19"/>
      <c r="C34" s="16" t="s">
        <v>277</v>
      </c>
      <c r="D34" s="14">
        <v>19.020758543792699</v>
      </c>
      <c r="E34" s="14">
        <v>2.1492178070855901</v>
      </c>
      <c r="F34" s="14">
        <v>15.120808738177899</v>
      </c>
      <c r="G34" s="14">
        <v>23.646356590296001</v>
      </c>
      <c r="H34" s="14">
        <v>11.2993275327969</v>
      </c>
      <c r="I34" s="15">
        <v>134</v>
      </c>
      <c r="J34" s="15">
        <v>892</v>
      </c>
      <c r="K34" s="14">
        <v>2.67200353017971</v>
      </c>
      <c r="L34" s="15">
        <v>333.83189427897503</v>
      </c>
      <c r="M34" s="15">
        <v>111</v>
      </c>
      <c r="ZA34" s="9"/>
    </row>
    <row r="35" spans="2:677" x14ac:dyDescent="0.3">
      <c r="B35" s="19"/>
      <c r="C35" s="16" t="s">
        <v>278</v>
      </c>
      <c r="D35" s="14">
        <v>33.164478944780299</v>
      </c>
      <c r="E35" s="14">
        <v>3.21047612612653</v>
      </c>
      <c r="F35" s="14">
        <v>27.089099554631598</v>
      </c>
      <c r="G35" s="14">
        <v>39.857554919043899</v>
      </c>
      <c r="H35" s="14">
        <v>9.6804660536716298</v>
      </c>
      <c r="I35" s="15">
        <v>150</v>
      </c>
      <c r="J35" s="15">
        <v>516</v>
      </c>
      <c r="K35" s="14">
        <v>2.3947798868321302</v>
      </c>
      <c r="L35" s="15">
        <v>215.46865448355501</v>
      </c>
      <c r="M35" s="15">
        <v>64</v>
      </c>
      <c r="ZA35" s="9"/>
    </row>
    <row r="36" spans="2:677" x14ac:dyDescent="0.3">
      <c r="B36" s="19"/>
      <c r="C36" s="16" t="s">
        <v>279</v>
      </c>
      <c r="D36" s="14">
        <v>25.300685721627701</v>
      </c>
      <c r="E36" s="14">
        <v>2.3339764687948201</v>
      </c>
      <c r="F36" s="14">
        <v>20.973602430404899</v>
      </c>
      <c r="G36" s="14">
        <v>30.179568974115998</v>
      </c>
      <c r="H36" s="14">
        <v>9.22495340432482</v>
      </c>
      <c r="I36" s="15">
        <v>241</v>
      </c>
      <c r="J36" s="15">
        <v>1112</v>
      </c>
      <c r="K36" s="14">
        <v>3.20227111667336</v>
      </c>
      <c r="L36" s="15">
        <v>347.25354583817602</v>
      </c>
      <c r="M36" s="15">
        <v>161</v>
      </c>
      <c r="ZA36" s="9"/>
    </row>
    <row r="37" spans="2:677" x14ac:dyDescent="0.3">
      <c r="B37" s="19"/>
      <c r="C37" s="16" t="s">
        <v>280</v>
      </c>
      <c r="D37" s="14">
        <v>50.042113462375397</v>
      </c>
      <c r="E37" s="14">
        <v>3.7612809188707002</v>
      </c>
      <c r="F37" s="14">
        <v>42.611416573997097</v>
      </c>
      <c r="G37" s="14">
        <v>57.470950570529503</v>
      </c>
      <c r="H37" s="14">
        <v>7.5162311473887904</v>
      </c>
      <c r="I37" s="15">
        <v>257</v>
      </c>
      <c r="J37" s="15">
        <v>613</v>
      </c>
      <c r="K37" s="14">
        <v>3.4632453769686</v>
      </c>
      <c r="L37" s="15">
        <v>177.001607820397</v>
      </c>
      <c r="M37" s="15">
        <v>80</v>
      </c>
      <c r="ZA37" s="9"/>
    </row>
    <row r="38" spans="2:677" x14ac:dyDescent="0.3">
      <c r="B38" s="19" t="s">
        <v>296</v>
      </c>
      <c r="C38" s="16" t="s">
        <v>281</v>
      </c>
      <c r="D38" s="14">
        <v>32.9353660216455</v>
      </c>
      <c r="E38" s="14">
        <v>1.38871766766549</v>
      </c>
      <c r="F38" s="14">
        <v>30.270421202716498</v>
      </c>
      <c r="G38" s="14">
        <v>35.714759078163297</v>
      </c>
      <c r="H38" s="14">
        <v>4.2164938041156397</v>
      </c>
      <c r="I38" s="15">
        <v>2430</v>
      </c>
      <c r="J38" s="15">
        <v>10074</v>
      </c>
      <c r="K38" s="14">
        <v>8.7948958860540092</v>
      </c>
      <c r="L38" s="15">
        <v>1145.4370956197699</v>
      </c>
      <c r="M38" s="15">
        <v>1279</v>
      </c>
      <c r="ZA38" s="9"/>
    </row>
    <row r="39" spans="2:677" x14ac:dyDescent="0.3">
      <c r="B39" s="19"/>
      <c r="C39" s="16" t="s">
        <v>282</v>
      </c>
      <c r="D39" s="14">
        <v>16.511062798143101</v>
      </c>
      <c r="E39" s="14">
        <v>1.58405528733255</v>
      </c>
      <c r="F39" s="14">
        <v>13.632937871710199</v>
      </c>
      <c r="G39" s="14">
        <v>19.857104216305</v>
      </c>
      <c r="H39" s="14">
        <v>9.5939026257637607</v>
      </c>
      <c r="I39" s="15">
        <v>1027</v>
      </c>
      <c r="J39" s="15">
        <v>10112</v>
      </c>
      <c r="K39" s="14">
        <v>18.404788096109399</v>
      </c>
      <c r="L39" s="15">
        <v>549.42224529809096</v>
      </c>
      <c r="M39" s="15">
        <v>1298</v>
      </c>
      <c r="ZA39" s="9"/>
    </row>
    <row r="40" spans="2:677" x14ac:dyDescent="0.3">
      <c r="B40" s="19" t="s">
        <v>298</v>
      </c>
      <c r="C40" s="16" t="s">
        <v>283</v>
      </c>
      <c r="D40" s="14">
        <v>38.438089089723199</v>
      </c>
      <c r="E40" s="14">
        <v>1.68519037968401</v>
      </c>
      <c r="F40" s="14">
        <v>35.190336596859602</v>
      </c>
      <c r="G40" s="14">
        <v>41.792294688604002</v>
      </c>
      <c r="H40" s="14">
        <v>4.3841679427673901</v>
      </c>
      <c r="I40" s="15">
        <v>1129</v>
      </c>
      <c r="J40" s="15">
        <v>3551</v>
      </c>
      <c r="K40" s="14">
        <v>4.2604199958164699</v>
      </c>
      <c r="L40" s="15">
        <v>833.48590126957299</v>
      </c>
      <c r="M40" s="15">
        <v>1555</v>
      </c>
      <c r="ZA40" s="9"/>
    </row>
    <row r="41" spans="2:677" x14ac:dyDescent="0.3">
      <c r="B41" s="19"/>
      <c r="C41" s="16" t="s">
        <v>284</v>
      </c>
      <c r="D41" s="14">
        <v>33.708019212322498</v>
      </c>
      <c r="E41" s="14">
        <v>1.8039204579004</v>
      </c>
      <c r="F41" s="14">
        <v>30.266009576253399</v>
      </c>
      <c r="G41" s="14">
        <v>37.331914031786098</v>
      </c>
      <c r="H41" s="14">
        <v>5.3516062351149598</v>
      </c>
      <c r="I41" s="15">
        <v>837</v>
      </c>
      <c r="J41" s="15">
        <v>3440</v>
      </c>
      <c r="K41" s="14">
        <v>5.0080968041924301</v>
      </c>
      <c r="L41" s="15">
        <v>686.88768098896901</v>
      </c>
      <c r="M41" s="15">
        <v>1811</v>
      </c>
      <c r="ZA41" s="9"/>
    </row>
    <row r="42" spans="2:677" x14ac:dyDescent="0.3">
      <c r="B42" s="19"/>
      <c r="C42" s="16" t="s">
        <v>285</v>
      </c>
      <c r="D42" s="14">
        <v>24.782560119112699</v>
      </c>
      <c r="E42" s="14">
        <v>1.70793130543056</v>
      </c>
      <c r="F42" s="14">
        <v>21.586380141165598</v>
      </c>
      <c r="G42" s="14">
        <v>28.281298309764001</v>
      </c>
      <c r="H42" s="14">
        <v>6.8916661443439002</v>
      </c>
      <c r="I42" s="15">
        <v>656</v>
      </c>
      <c r="J42" s="15">
        <v>3586</v>
      </c>
      <c r="K42" s="14">
        <v>5.6100307532014098</v>
      </c>
      <c r="L42" s="15">
        <v>639.21218220659796</v>
      </c>
      <c r="M42" s="15">
        <v>1910</v>
      </c>
      <c r="ZA42" s="9"/>
    </row>
    <row r="43" spans="2:677" x14ac:dyDescent="0.3">
      <c r="B43" s="19"/>
      <c r="C43" s="16" t="s">
        <v>286</v>
      </c>
      <c r="D43" s="14">
        <v>17.516632813065499</v>
      </c>
      <c r="E43" s="14">
        <v>1.3623006278995899</v>
      </c>
      <c r="F43" s="14">
        <v>15.0030990045358</v>
      </c>
      <c r="G43" s="14">
        <v>20.3504468315389</v>
      </c>
      <c r="H43" s="14">
        <v>7.7771832203017102</v>
      </c>
      <c r="I43" s="15">
        <v>487</v>
      </c>
      <c r="J43" s="15">
        <v>4093</v>
      </c>
      <c r="K43" s="14">
        <v>5.2561110565031903</v>
      </c>
      <c r="L43" s="15">
        <v>778.71261775108098</v>
      </c>
      <c r="M43" s="15">
        <v>2010</v>
      </c>
      <c r="ZA43" s="9"/>
    </row>
    <row r="44" spans="2:677" x14ac:dyDescent="0.3">
      <c r="B44" s="19"/>
      <c r="C44" s="16" t="s">
        <v>287</v>
      </c>
      <c r="D44" s="14">
        <v>9.1211131829370906</v>
      </c>
      <c r="E44" s="14">
        <v>0.76952154932523098</v>
      </c>
      <c r="F44" s="14">
        <v>7.7200944236705098</v>
      </c>
      <c r="G44" s="14">
        <v>10.7467746198973</v>
      </c>
      <c r="H44" s="14">
        <v>8.4367065060082709</v>
      </c>
      <c r="I44" s="15">
        <v>332</v>
      </c>
      <c r="J44" s="15">
        <v>5374</v>
      </c>
      <c r="K44" s="14">
        <v>3.83837647852067</v>
      </c>
      <c r="L44" s="15">
        <v>1400.0711056022201</v>
      </c>
      <c r="M44" s="15">
        <v>1977</v>
      </c>
      <c r="ZA44" s="9"/>
    </row>
    <row r="45" spans="2:677" x14ac:dyDescent="0.3">
      <c r="B45" s="19" t="s">
        <v>297</v>
      </c>
      <c r="C45" s="16" t="s">
        <v>288</v>
      </c>
      <c r="D45" s="14">
        <v>17.9487665171511</v>
      </c>
      <c r="E45" s="14">
        <v>0.95544697662461897</v>
      </c>
      <c r="F45" s="14">
        <v>16.150989086758202</v>
      </c>
      <c r="G45" s="14">
        <v>19.899164943365101</v>
      </c>
      <c r="H45" s="14">
        <v>5.3231901797353904</v>
      </c>
      <c r="I45" s="15">
        <v>1725</v>
      </c>
      <c r="J45" s="15">
        <v>14196</v>
      </c>
      <c r="K45" s="14">
        <v>8.7989096398104891</v>
      </c>
      <c r="L45" s="15">
        <v>1613.38172354566</v>
      </c>
      <c r="M45" s="15">
        <v>2632</v>
      </c>
      <c r="ZA45" s="9"/>
    </row>
    <row r="46" spans="2:677" x14ac:dyDescent="0.3">
      <c r="B46" s="19"/>
      <c r="C46" s="16" t="s">
        <v>289</v>
      </c>
      <c r="D46" s="14">
        <v>37.487290672563297</v>
      </c>
      <c r="E46" s="14">
        <v>1.60497376780755</v>
      </c>
      <c r="F46" s="14">
        <v>34.396349960033703</v>
      </c>
      <c r="G46" s="14">
        <v>40.6837398877772</v>
      </c>
      <c r="H46" s="14">
        <v>4.2813810734586504</v>
      </c>
      <c r="I46" s="15">
        <v>1716</v>
      </c>
      <c r="J46" s="15">
        <v>5850</v>
      </c>
      <c r="K46" s="14">
        <v>6.4293211986588101</v>
      </c>
      <c r="L46" s="15">
        <v>909.89387825581605</v>
      </c>
      <c r="M46" s="15">
        <v>2068</v>
      </c>
      <c r="ZA46" s="9"/>
    </row>
    <row r="47" spans="2:677" x14ac:dyDescent="0.3">
      <c r="B47" s="19" t="s">
        <v>291</v>
      </c>
      <c r="C47" s="16" t="s">
        <v>290</v>
      </c>
      <c r="D47" s="14">
        <v>10.551205366802799</v>
      </c>
      <c r="E47" s="14">
        <v>0.80366668556443199</v>
      </c>
      <c r="F47" s="14">
        <v>9.0758920493126105</v>
      </c>
      <c r="G47" s="14">
        <v>12.2340673398083</v>
      </c>
      <c r="H47" s="14">
        <v>7.6168234587965102</v>
      </c>
      <c r="I47" s="15">
        <v>825</v>
      </c>
      <c r="J47" s="15">
        <v>13857</v>
      </c>
      <c r="K47" s="14">
        <v>9.4822900991303403</v>
      </c>
      <c r="L47" s="15">
        <v>1461.3558386355301</v>
      </c>
      <c r="M47" s="15">
        <v>2505</v>
      </c>
      <c r="ZA47" s="9"/>
    </row>
    <row r="48" spans="2:677" x14ac:dyDescent="0.3">
      <c r="B48" s="19"/>
      <c r="C48" s="16" t="s">
        <v>291</v>
      </c>
      <c r="D48" s="14">
        <v>46.331228342200397</v>
      </c>
      <c r="E48" s="14">
        <v>1.6939376016871399</v>
      </c>
      <c r="F48" s="14">
        <v>43.030254685236798</v>
      </c>
      <c r="G48" s="14">
        <v>49.664672610487401</v>
      </c>
      <c r="H48" s="14">
        <v>3.6561465393832999</v>
      </c>
      <c r="I48" s="15">
        <v>2632</v>
      </c>
      <c r="J48" s="15">
        <v>6329</v>
      </c>
      <c r="K48" s="14">
        <v>7.3024033486061599</v>
      </c>
      <c r="L48" s="15">
        <v>866.70096102101002</v>
      </c>
      <c r="M48" s="15">
        <v>2005</v>
      </c>
      <c r="ZA48" s="9"/>
    </row>
    <row r="50" spans="2:9" x14ac:dyDescent="0.3">
      <c r="B50" s="7"/>
      <c r="C50" s="7"/>
      <c r="D50" s="7"/>
    </row>
    <row r="51" spans="2:9" x14ac:dyDescent="0.3">
      <c r="B51" s="7" t="s">
        <v>301</v>
      </c>
      <c r="C51" s="7"/>
      <c r="D51" s="7"/>
    </row>
    <row r="52" spans="2:9" x14ac:dyDescent="0.3">
      <c r="B52" s="7" t="s">
        <v>302</v>
      </c>
      <c r="C52" s="7"/>
      <c r="D52" s="7"/>
    </row>
    <row r="53" spans="2:9" x14ac:dyDescent="0.3">
      <c r="B53" s="7" t="s">
        <v>303</v>
      </c>
      <c r="C53" s="7"/>
      <c r="D53" s="7"/>
    </row>
    <row r="54" spans="2:9" x14ac:dyDescent="0.3">
      <c r="B54" s="7" t="s">
        <v>304</v>
      </c>
      <c r="C54" s="7"/>
      <c r="D54" s="7"/>
    </row>
    <row r="55" spans="2:9" x14ac:dyDescent="0.3">
      <c r="B55" s="7" t="s">
        <v>305</v>
      </c>
      <c r="C55" s="7"/>
      <c r="D55" s="7"/>
    </row>
    <row r="56" spans="2:9" x14ac:dyDescent="0.3">
      <c r="B56" s="7" t="s">
        <v>306</v>
      </c>
      <c r="C56" s="7"/>
      <c r="D56" s="7"/>
    </row>
    <row r="57" spans="2:9" x14ac:dyDescent="0.3">
      <c r="B57" s="7" t="s">
        <v>307</v>
      </c>
      <c r="C57" s="7"/>
      <c r="D57" s="7"/>
    </row>
    <row r="58" spans="2:9" x14ac:dyDescent="0.3">
      <c r="B58" s="7" t="s">
        <v>9</v>
      </c>
      <c r="C58" s="8" t="str">
        <f>HYPERLINK("https://www.cdc.gov/nchs/data/series/sr_02/sr02_175.pdf", "Link to Vital and Health Statistics")</f>
        <v>Link to Vital and Health Statistics</v>
      </c>
      <c r="D58" s="7"/>
    </row>
    <row r="59" spans="2:9" x14ac:dyDescent="0.3">
      <c r="B59" s="7" t="s">
        <v>308</v>
      </c>
      <c r="C59" s="7"/>
      <c r="D59" s="7"/>
    </row>
    <row r="60" spans="2:9" x14ac:dyDescent="0.3">
      <c r="B60" s="7" t="s">
        <v>309</v>
      </c>
      <c r="C60" s="7"/>
      <c r="D60" s="7"/>
    </row>
    <row r="61" spans="2:9" x14ac:dyDescent="0.3">
      <c r="B61" s="7"/>
      <c r="C61" s="7"/>
      <c r="D61" s="7"/>
    </row>
    <row r="62" spans="2:9" ht="90" customHeight="1" x14ac:dyDescent="0.3">
      <c r="B62" s="20" t="s">
        <v>310</v>
      </c>
      <c r="C62" s="21"/>
      <c r="D62" s="21"/>
      <c r="E62" s="22"/>
      <c r="F62" s="22"/>
      <c r="G62" s="22"/>
      <c r="H62" s="22"/>
      <c r="I62" s="22"/>
    </row>
    <row r="63" spans="2:9" x14ac:dyDescent="0.3">
      <c r="B63" s="7"/>
      <c r="C63" s="7"/>
      <c r="D63" s="7"/>
    </row>
    <row r="64" spans="2:9" x14ac:dyDescent="0.3">
      <c r="B64" s="7"/>
      <c r="C64" s="7"/>
      <c r="D64" s="7"/>
    </row>
    <row r="65" spans="2:4" x14ac:dyDescent="0.3">
      <c r="B65" s="7"/>
      <c r="C65" s="7"/>
      <c r="D65" s="7"/>
    </row>
    <row r="66" spans="2:4" x14ac:dyDescent="0.3">
      <c r="B66" s="7"/>
      <c r="C66" s="7"/>
      <c r="D66" s="7"/>
    </row>
    <row r="67" spans="2:4" x14ac:dyDescent="0.3">
      <c r="B67" s="7"/>
      <c r="C67" s="7"/>
      <c r="D67" s="7"/>
    </row>
    <row r="68" spans="2:4" x14ac:dyDescent="0.3">
      <c r="B68" s="7"/>
      <c r="C68" s="7"/>
      <c r="D68" s="7"/>
    </row>
    <row r="69" spans="2:4" x14ac:dyDescent="0.3">
      <c r="B69" s="7"/>
      <c r="C69" s="7"/>
      <c r="D69" s="7"/>
    </row>
    <row r="70" spans="2:4" x14ac:dyDescent="0.3">
      <c r="B70" s="7"/>
      <c r="C70" s="7"/>
      <c r="D70" s="7"/>
    </row>
  </sheetData>
  <mergeCells count="10">
    <mergeCell ref="B38:B39"/>
    <mergeCell ref="B45:B46"/>
    <mergeCell ref="B47:B48"/>
    <mergeCell ref="B40:B44"/>
    <mergeCell ref="B62:I62"/>
    <mergeCell ref="B8:C8"/>
    <mergeCell ref="B9:C9"/>
    <mergeCell ref="B10:B11"/>
    <mergeCell ref="B12:B14"/>
    <mergeCell ref="B15:B37"/>
  </mergeCells>
  <conditionalFormatting sqref="D9:D48">
    <cfRule type="expression" dxfId="423" priority="1">
      <formula>ZA9 = 3</formula>
    </cfRule>
    <cfRule type="expression" dxfId="422" priority="41">
      <formula>I9 = J9</formula>
    </cfRule>
    <cfRule type="expression" dxfId="421" priority="81">
      <formula>ZA9 = 2</formula>
    </cfRule>
    <cfRule type="expression" dxfId="420" priority="121">
      <formula>ZA9 = 1</formula>
    </cfRule>
  </conditionalFormatting>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A70"/>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15</v>
      </c>
      <c r="M2" s="12" t="str">
        <f>HYPERLINK("#'INDICE'!A1", "Índice")</f>
        <v>Índice</v>
      </c>
    </row>
    <row r="3" spans="2:677" x14ac:dyDescent="0.3">
      <c r="B3" s="10" t="s">
        <v>7</v>
      </c>
      <c r="C3" s="11" t="s">
        <v>14</v>
      </c>
    </row>
    <row r="4" spans="2:677" x14ac:dyDescent="0.3">
      <c r="B4" s="10" t="s">
        <v>8</v>
      </c>
      <c r="C4" s="11" t="s">
        <v>299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16.403458060765399</v>
      </c>
      <c r="E9" s="14">
        <v>0.53053517574631204</v>
      </c>
      <c r="F9" s="14">
        <v>15.38948800491</v>
      </c>
      <c r="G9" s="14">
        <v>17.470441260403</v>
      </c>
      <c r="H9" s="14">
        <v>3.2342886102490298</v>
      </c>
      <c r="I9" s="15">
        <v>3211</v>
      </c>
      <c r="J9" s="15">
        <v>20170</v>
      </c>
      <c r="K9" s="14">
        <v>4.1398919713384803</v>
      </c>
      <c r="L9" s="15">
        <v>4872.1078085230301</v>
      </c>
      <c r="M9" s="15">
        <v>2678</v>
      </c>
      <c r="ZA9" s="9"/>
    </row>
    <row r="10" spans="2:677" x14ac:dyDescent="0.3">
      <c r="B10" s="19" t="s">
        <v>293</v>
      </c>
      <c r="C10" s="16" t="s">
        <v>253</v>
      </c>
      <c r="D10" s="14">
        <v>19.751070937771701</v>
      </c>
      <c r="E10" s="14">
        <v>0.76683004560718204</v>
      </c>
      <c r="F10" s="14">
        <v>18.290068109094101</v>
      </c>
      <c r="G10" s="14">
        <v>21.2983581283865</v>
      </c>
      <c r="H10" s="14">
        <v>3.8824732492895202</v>
      </c>
      <c r="I10" s="15">
        <v>2278</v>
      </c>
      <c r="J10" s="15">
        <v>12472</v>
      </c>
      <c r="K10" s="14">
        <v>4.6266817463736496</v>
      </c>
      <c r="L10" s="15">
        <v>2695.66844743005</v>
      </c>
      <c r="M10" s="15">
        <v>1692</v>
      </c>
      <c r="ZA10" s="9"/>
    </row>
    <row r="11" spans="2:677" x14ac:dyDescent="0.3">
      <c r="B11" s="19"/>
      <c r="C11" s="16" t="s">
        <v>254</v>
      </c>
      <c r="D11" s="14">
        <v>10.3352341452246</v>
      </c>
      <c r="E11" s="14">
        <v>0.59496352923582096</v>
      </c>
      <c r="F11" s="14">
        <v>9.2246610622471508</v>
      </c>
      <c r="G11" s="14">
        <v>11.562480579919001</v>
      </c>
      <c r="H11" s="14">
        <v>5.7566526396571698</v>
      </c>
      <c r="I11" s="15">
        <v>933</v>
      </c>
      <c r="J11" s="15">
        <v>7698</v>
      </c>
      <c r="K11" s="14">
        <v>2.9400860208469699</v>
      </c>
      <c r="L11" s="15">
        <v>2618.29073891599</v>
      </c>
      <c r="M11" s="15">
        <v>986</v>
      </c>
      <c r="ZA11" s="9"/>
    </row>
    <row r="12" spans="2:677" x14ac:dyDescent="0.3">
      <c r="B12" s="19" t="s">
        <v>294</v>
      </c>
      <c r="C12" s="16" t="s">
        <v>255</v>
      </c>
      <c r="D12" s="14">
        <v>17.782314083153199</v>
      </c>
      <c r="E12" s="14">
        <v>0.589701752681563</v>
      </c>
      <c r="F12" s="14">
        <v>16.6548357494896</v>
      </c>
      <c r="G12" s="14">
        <v>18.968747661720201</v>
      </c>
      <c r="H12" s="14">
        <v>3.3162261667633102</v>
      </c>
      <c r="I12" s="15">
        <v>1888</v>
      </c>
      <c r="J12" s="15">
        <v>10315</v>
      </c>
      <c r="K12" s="14">
        <v>2.45323096845364</v>
      </c>
      <c r="L12" s="15">
        <v>4204.6591342770798</v>
      </c>
      <c r="M12" s="15">
        <v>1381</v>
      </c>
      <c r="ZA12" s="9"/>
    </row>
    <row r="13" spans="2:677" x14ac:dyDescent="0.3">
      <c r="B13" s="19"/>
      <c r="C13" s="16" t="s">
        <v>256</v>
      </c>
      <c r="D13" s="14">
        <v>16.258529921786501</v>
      </c>
      <c r="E13" s="14">
        <v>0.89039767563338201</v>
      </c>
      <c r="F13" s="14">
        <v>14.5854644095865</v>
      </c>
      <c r="G13" s="14">
        <v>18.082879484797701</v>
      </c>
      <c r="H13" s="14">
        <v>5.4764955990285804</v>
      </c>
      <c r="I13" s="15">
        <v>828</v>
      </c>
      <c r="J13" s="15">
        <v>5902</v>
      </c>
      <c r="K13" s="14">
        <v>3.43614747256429</v>
      </c>
      <c r="L13" s="15">
        <v>1717.6212741519801</v>
      </c>
      <c r="M13" s="15">
        <v>788</v>
      </c>
      <c r="ZA13" s="9"/>
    </row>
    <row r="14" spans="2:677" x14ac:dyDescent="0.3">
      <c r="B14" s="19"/>
      <c r="C14" s="16" t="s">
        <v>257</v>
      </c>
      <c r="D14" s="14">
        <v>9.6613079175307899</v>
      </c>
      <c r="E14" s="14">
        <v>0.57873531887075902</v>
      </c>
      <c r="F14" s="14">
        <v>8.5825196701247002</v>
      </c>
      <c r="G14" s="14">
        <v>10.859587511764699</v>
      </c>
      <c r="H14" s="14">
        <v>5.9902378002115304</v>
      </c>
      <c r="I14" s="15">
        <v>495</v>
      </c>
      <c r="J14" s="15">
        <v>3953</v>
      </c>
      <c r="K14" s="14">
        <v>1.5165865166853401</v>
      </c>
      <c r="L14" s="15">
        <v>2606.5113704424198</v>
      </c>
      <c r="M14" s="15">
        <v>509</v>
      </c>
      <c r="ZA14" s="9"/>
    </row>
    <row r="15" spans="2:677" x14ac:dyDescent="0.3">
      <c r="B15" s="19" t="s">
        <v>295</v>
      </c>
      <c r="C15" s="16" t="s">
        <v>258</v>
      </c>
      <c r="D15" s="14">
        <v>9.2005891993444298</v>
      </c>
      <c r="E15" s="14">
        <v>1.33372715218451</v>
      </c>
      <c r="F15" s="14">
        <v>6.8808048178132601</v>
      </c>
      <c r="G15" s="14">
        <v>12.1999970352114</v>
      </c>
      <c r="H15" s="14">
        <v>14.4961058828661</v>
      </c>
      <c r="I15" s="15">
        <v>96</v>
      </c>
      <c r="J15" s="15">
        <v>1005</v>
      </c>
      <c r="K15" s="14">
        <v>2.1378096229725201</v>
      </c>
      <c r="L15" s="15">
        <v>470.10734220692501</v>
      </c>
      <c r="M15" s="15">
        <v>134</v>
      </c>
      <c r="ZA15" s="9"/>
    </row>
    <row r="16" spans="2:677" x14ac:dyDescent="0.3">
      <c r="B16" s="19"/>
      <c r="C16" s="16" t="s">
        <v>259</v>
      </c>
      <c r="D16" s="14">
        <v>17.871992738795502</v>
      </c>
      <c r="E16" s="14">
        <v>1.9928992816750399</v>
      </c>
      <c r="F16" s="14">
        <v>14.253581309159699</v>
      </c>
      <c r="G16" s="14">
        <v>22.171458876844799</v>
      </c>
      <c r="H16" s="14">
        <v>11.1509629105263</v>
      </c>
      <c r="I16" s="15">
        <v>145</v>
      </c>
      <c r="J16" s="15">
        <v>767</v>
      </c>
      <c r="K16" s="14">
        <v>2.0726940764836499</v>
      </c>
      <c r="L16" s="15">
        <v>370.04978626716797</v>
      </c>
      <c r="M16" s="15">
        <v>101</v>
      </c>
      <c r="ZA16" s="9"/>
    </row>
    <row r="17" spans="2:677" x14ac:dyDescent="0.3">
      <c r="B17" s="19"/>
      <c r="C17" s="16" t="s">
        <v>260</v>
      </c>
      <c r="D17" s="14">
        <v>20.237384469929701</v>
      </c>
      <c r="E17" s="14">
        <v>1.9623879357121401</v>
      </c>
      <c r="F17" s="14">
        <v>16.6219714832216</v>
      </c>
      <c r="G17" s="14">
        <v>24.408965333021602</v>
      </c>
      <c r="H17" s="14">
        <v>9.6968456503260807</v>
      </c>
      <c r="I17" s="15">
        <v>160</v>
      </c>
      <c r="J17" s="15">
        <v>761</v>
      </c>
      <c r="K17" s="14">
        <v>1.81313254612866</v>
      </c>
      <c r="L17" s="15">
        <v>419.71559201497001</v>
      </c>
      <c r="M17" s="15">
        <v>102</v>
      </c>
      <c r="ZA17" s="9"/>
    </row>
    <row r="18" spans="2:677" x14ac:dyDescent="0.3">
      <c r="B18" s="19"/>
      <c r="C18" s="16" t="s">
        <v>261</v>
      </c>
      <c r="D18" s="14">
        <v>23.316402460272201</v>
      </c>
      <c r="E18" s="14">
        <v>2.4273509354531799</v>
      </c>
      <c r="F18" s="14">
        <v>18.834406412406398</v>
      </c>
      <c r="G18" s="14">
        <v>28.490585829476402</v>
      </c>
      <c r="H18" s="14">
        <v>10.410486521619401</v>
      </c>
      <c r="I18" s="15">
        <v>150</v>
      </c>
      <c r="J18" s="15">
        <v>621</v>
      </c>
      <c r="K18" s="14">
        <v>2.0431149691339798</v>
      </c>
      <c r="L18" s="15">
        <v>303.947653157876</v>
      </c>
      <c r="M18" s="15">
        <v>78</v>
      </c>
      <c r="ZA18" s="9"/>
    </row>
    <row r="19" spans="2:677" x14ac:dyDescent="0.3">
      <c r="B19" s="19"/>
      <c r="C19" s="16" t="s">
        <v>262</v>
      </c>
      <c r="D19" s="14">
        <v>9.8134615376543106</v>
      </c>
      <c r="E19" s="14">
        <v>1.86982255051735</v>
      </c>
      <c r="F19" s="14">
        <v>6.6611894742491797</v>
      </c>
      <c r="G19" s="14">
        <v>14.230056149280699</v>
      </c>
      <c r="H19" s="14">
        <v>19.053649350362502</v>
      </c>
      <c r="I19" s="15">
        <v>58</v>
      </c>
      <c r="J19" s="15">
        <v>507</v>
      </c>
      <c r="K19" s="14">
        <v>1.9988829525845</v>
      </c>
      <c r="L19" s="15">
        <v>253.64166488311099</v>
      </c>
      <c r="M19" s="15">
        <v>66</v>
      </c>
      <c r="ZA19" s="9"/>
    </row>
    <row r="20" spans="2:677" x14ac:dyDescent="0.3">
      <c r="B20" s="19"/>
      <c r="C20" s="16" t="s">
        <v>263</v>
      </c>
      <c r="D20" s="14">
        <v>12.6994457555249</v>
      </c>
      <c r="E20" s="14">
        <v>1.3598026450185501</v>
      </c>
      <c r="F20" s="14">
        <v>10.2375284949152</v>
      </c>
      <c r="G20" s="14">
        <v>15.650181046104599</v>
      </c>
      <c r="H20" s="14">
        <v>10.707574733542801</v>
      </c>
      <c r="I20" s="15">
        <v>95</v>
      </c>
      <c r="J20" s="15">
        <v>723</v>
      </c>
      <c r="K20" s="14">
        <v>1.2041683065862301</v>
      </c>
      <c r="L20" s="15">
        <v>600.41440722657603</v>
      </c>
      <c r="M20" s="15">
        <v>101</v>
      </c>
      <c r="ZA20" s="9"/>
    </row>
    <row r="21" spans="2:677" x14ac:dyDescent="0.3">
      <c r="B21" s="19"/>
      <c r="C21" s="16" t="s">
        <v>264</v>
      </c>
      <c r="D21" s="14">
        <v>8.5158654514430498</v>
      </c>
      <c r="E21" s="14">
        <v>0.95943270122375102</v>
      </c>
      <c r="F21" s="14">
        <v>6.8037598644249098</v>
      </c>
      <c r="G21" s="14">
        <v>10.609759395551499</v>
      </c>
      <c r="H21" s="14">
        <v>11.2664145141134</v>
      </c>
      <c r="I21" s="15">
        <v>117</v>
      </c>
      <c r="J21" s="15">
        <v>1346</v>
      </c>
      <c r="K21" s="14">
        <v>1.58919336431472</v>
      </c>
      <c r="L21" s="15">
        <v>846.97056395048105</v>
      </c>
      <c r="M21" s="15">
        <v>181</v>
      </c>
      <c r="ZA21" s="9"/>
    </row>
    <row r="22" spans="2:677" x14ac:dyDescent="0.3">
      <c r="B22" s="19"/>
      <c r="C22" s="16" t="s">
        <v>265</v>
      </c>
      <c r="D22" s="14">
        <v>12.7554675859787</v>
      </c>
      <c r="E22" s="14">
        <v>1.3790822625819701</v>
      </c>
      <c r="F22" s="14">
        <v>10.267600898934401</v>
      </c>
      <c r="G22" s="14">
        <v>15.740407836723101</v>
      </c>
      <c r="H22" s="14">
        <v>10.811695089076199</v>
      </c>
      <c r="I22" s="15">
        <v>165</v>
      </c>
      <c r="J22" s="15">
        <v>1076</v>
      </c>
      <c r="K22" s="14">
        <v>1.8371905667633901</v>
      </c>
      <c r="L22" s="15">
        <v>585.67685871346998</v>
      </c>
      <c r="M22" s="15">
        <v>135</v>
      </c>
      <c r="ZA22" s="9"/>
    </row>
    <row r="23" spans="2:677" x14ac:dyDescent="0.3">
      <c r="B23" s="19"/>
      <c r="C23" s="16" t="s">
        <v>266</v>
      </c>
      <c r="D23" s="14">
        <v>24.586023716591299</v>
      </c>
      <c r="E23" s="14">
        <v>1.9286091324991299</v>
      </c>
      <c r="F23" s="14">
        <v>20.9755510713569</v>
      </c>
      <c r="G23" s="14">
        <v>28.593097420629199</v>
      </c>
      <c r="H23" s="14">
        <v>7.84433121325615</v>
      </c>
      <c r="I23" s="15">
        <v>323</v>
      </c>
      <c r="J23" s="15">
        <v>1056</v>
      </c>
      <c r="K23" s="14">
        <v>2.1164146604797001</v>
      </c>
      <c r="L23" s="15">
        <v>498.95704264335802</v>
      </c>
      <c r="M23" s="15">
        <v>145</v>
      </c>
      <c r="ZA23" s="9"/>
    </row>
    <row r="24" spans="2:677" x14ac:dyDescent="0.3">
      <c r="B24" s="19"/>
      <c r="C24" s="16" t="s">
        <v>267</v>
      </c>
      <c r="D24" s="14">
        <v>13.933108269963601</v>
      </c>
      <c r="E24" s="14">
        <v>1.70692983894891</v>
      </c>
      <c r="F24" s="14">
        <v>10.8685682404664</v>
      </c>
      <c r="G24" s="14">
        <v>17.6902380816381</v>
      </c>
      <c r="H24" s="14">
        <v>12.250890511119</v>
      </c>
      <c r="I24" s="15">
        <v>91</v>
      </c>
      <c r="J24" s="15">
        <v>631</v>
      </c>
      <c r="K24" s="14">
        <v>1.5306918133644101</v>
      </c>
      <c r="L24" s="15">
        <v>412.23190356854599</v>
      </c>
      <c r="M24" s="15">
        <v>78</v>
      </c>
      <c r="ZA24" s="9"/>
    </row>
    <row r="25" spans="2:677" x14ac:dyDescent="0.3">
      <c r="B25" s="19"/>
      <c r="C25" s="16" t="s">
        <v>268</v>
      </c>
      <c r="D25" s="14">
        <v>16.160349988962199</v>
      </c>
      <c r="E25" s="14">
        <v>1.87322876876328</v>
      </c>
      <c r="F25" s="14">
        <v>12.7743270402867</v>
      </c>
      <c r="G25" s="14">
        <v>20.235671578029599</v>
      </c>
      <c r="H25" s="14">
        <v>11.59151113709</v>
      </c>
      <c r="I25" s="15">
        <v>125</v>
      </c>
      <c r="J25" s="15">
        <v>687</v>
      </c>
      <c r="K25" s="14">
        <v>1.77666495579894</v>
      </c>
      <c r="L25" s="15">
        <v>386.67954684290203</v>
      </c>
      <c r="M25" s="15">
        <v>89</v>
      </c>
      <c r="ZA25" s="9"/>
    </row>
    <row r="26" spans="2:677" x14ac:dyDescent="0.3">
      <c r="B26" s="19"/>
      <c r="C26" s="16" t="s">
        <v>269</v>
      </c>
      <c r="D26" s="14">
        <v>8.3452824648877098</v>
      </c>
      <c r="E26" s="14">
        <v>1.24290877398532</v>
      </c>
      <c r="F26" s="14">
        <v>6.18777267137816</v>
      </c>
      <c r="G26" s="14">
        <v>11.1655232693171</v>
      </c>
      <c r="H26" s="14">
        <v>14.893549489963799</v>
      </c>
      <c r="I26" s="15">
        <v>62</v>
      </c>
      <c r="J26" s="15">
        <v>752</v>
      </c>
      <c r="K26" s="14">
        <v>1.51677995414222</v>
      </c>
      <c r="L26" s="15">
        <v>495.78714298428099</v>
      </c>
      <c r="M26" s="15">
        <v>100</v>
      </c>
      <c r="ZA26" s="9"/>
    </row>
    <row r="27" spans="2:677" x14ac:dyDescent="0.3">
      <c r="B27" s="19"/>
      <c r="C27" s="16" t="s">
        <v>270</v>
      </c>
      <c r="D27" s="14">
        <v>8.1344095631151703</v>
      </c>
      <c r="E27" s="14">
        <v>1.3423160818853599</v>
      </c>
      <c r="F27" s="14">
        <v>5.8457927372461196</v>
      </c>
      <c r="G27" s="14">
        <v>11.2123170371962</v>
      </c>
      <c r="H27" s="14">
        <v>16.5017026923747</v>
      </c>
      <c r="I27" s="15">
        <v>90</v>
      </c>
      <c r="J27" s="15">
        <v>1059</v>
      </c>
      <c r="K27" s="14">
        <v>2.5510345977594402</v>
      </c>
      <c r="L27" s="15">
        <v>415.12569093736198</v>
      </c>
      <c r="M27" s="15">
        <v>147</v>
      </c>
      <c r="ZA27" s="9"/>
    </row>
    <row r="28" spans="2:677" x14ac:dyDescent="0.3">
      <c r="B28" s="19"/>
      <c r="C28" s="16" t="s">
        <v>271</v>
      </c>
      <c r="D28" s="14">
        <v>8.7617056300615594</v>
      </c>
      <c r="E28" s="14">
        <v>1.5459656332592699</v>
      </c>
      <c r="F28" s="14">
        <v>6.1284364372356004</v>
      </c>
      <c r="G28" s="14">
        <v>12.377252046077899</v>
      </c>
      <c r="H28" s="14">
        <v>17.6445739965862</v>
      </c>
      <c r="I28" s="15">
        <v>50</v>
      </c>
      <c r="J28" s="15">
        <v>482</v>
      </c>
      <c r="K28" s="14">
        <v>1.43806637349877</v>
      </c>
      <c r="L28" s="15">
        <v>335.172290293743</v>
      </c>
      <c r="M28" s="15">
        <v>68</v>
      </c>
      <c r="ZA28" s="9"/>
    </row>
    <row r="29" spans="2:677" x14ac:dyDescent="0.3">
      <c r="B29" s="19"/>
      <c r="C29" s="16" t="s">
        <v>272</v>
      </c>
      <c r="D29" s="14">
        <v>7.7537907665051904</v>
      </c>
      <c r="E29" s="14">
        <v>1.04447941579716</v>
      </c>
      <c r="F29" s="14">
        <v>5.9172421489452196</v>
      </c>
      <c r="G29" s="14">
        <v>10.099166118743501</v>
      </c>
      <c r="H29" s="14">
        <v>13.470564879169901</v>
      </c>
      <c r="I29" s="15">
        <v>72</v>
      </c>
      <c r="J29" s="15">
        <v>720</v>
      </c>
      <c r="K29" s="14">
        <v>1.0966449814958299</v>
      </c>
      <c r="L29" s="15">
        <v>656.54793679711497</v>
      </c>
      <c r="M29" s="15">
        <v>92</v>
      </c>
      <c r="ZA29" s="9"/>
    </row>
    <row r="30" spans="2:677" x14ac:dyDescent="0.3">
      <c r="B30" s="19"/>
      <c r="C30" s="16" t="s">
        <v>273</v>
      </c>
      <c r="D30" s="14">
        <v>5.6875104120506004</v>
      </c>
      <c r="E30" s="14">
        <v>1.06047544187973</v>
      </c>
      <c r="F30" s="14">
        <v>3.9073589319331101</v>
      </c>
      <c r="G30" s="14">
        <v>8.2093931490498502</v>
      </c>
      <c r="H30" s="14">
        <v>18.645687920549801</v>
      </c>
      <c r="I30" s="15">
        <v>43</v>
      </c>
      <c r="J30" s="15">
        <v>573</v>
      </c>
      <c r="K30" s="14">
        <v>1.1992392838725801</v>
      </c>
      <c r="L30" s="15">
        <v>477.80289363909998</v>
      </c>
      <c r="M30" s="15">
        <v>72</v>
      </c>
      <c r="ZA30" s="9"/>
    </row>
    <row r="31" spans="2:677" x14ac:dyDescent="0.3">
      <c r="B31" s="19"/>
      <c r="C31" s="16" t="s">
        <v>274</v>
      </c>
      <c r="D31" s="14">
        <v>23.467002638991801</v>
      </c>
      <c r="E31" s="14">
        <v>1.2118227097369101</v>
      </c>
      <c r="F31" s="14">
        <v>21.1667040797754</v>
      </c>
      <c r="G31" s="14">
        <v>25.9350451243394</v>
      </c>
      <c r="H31" s="14">
        <v>5.1639432968034598</v>
      </c>
      <c r="I31" s="15">
        <v>572</v>
      </c>
      <c r="J31" s="15">
        <v>2190</v>
      </c>
      <c r="K31" s="14">
        <v>1.7898539349793601</v>
      </c>
      <c r="L31" s="15">
        <v>1223.5635306326001</v>
      </c>
      <c r="M31" s="15">
        <v>301</v>
      </c>
      <c r="ZA31" s="9"/>
    </row>
    <row r="32" spans="2:677" x14ac:dyDescent="0.3">
      <c r="B32" s="19"/>
      <c r="C32" s="16" t="s">
        <v>275</v>
      </c>
      <c r="D32" s="14">
        <v>12.370001081206899</v>
      </c>
      <c r="E32" s="14">
        <v>1.2934825492261</v>
      </c>
      <c r="F32" s="14">
        <v>10.034453715229001</v>
      </c>
      <c r="G32" s="14">
        <v>15.1575660342746</v>
      </c>
      <c r="H32" s="14">
        <v>10.456608214781999</v>
      </c>
      <c r="I32" s="15">
        <v>168</v>
      </c>
      <c r="J32" s="15">
        <v>1311</v>
      </c>
      <c r="K32" s="14">
        <v>2.0219476145180901</v>
      </c>
      <c r="L32" s="15">
        <v>648.38475071594098</v>
      </c>
      <c r="M32" s="15">
        <v>170</v>
      </c>
      <c r="ZA32" s="9"/>
    </row>
    <row r="33" spans="2:677" x14ac:dyDescent="0.3">
      <c r="B33" s="19"/>
      <c r="C33" s="16" t="s">
        <v>276</v>
      </c>
      <c r="D33" s="14">
        <v>21.300294159851099</v>
      </c>
      <c r="E33" s="14">
        <v>1.7903853825138101</v>
      </c>
      <c r="F33" s="14">
        <v>17.964361261413501</v>
      </c>
      <c r="G33" s="14">
        <v>25.066417298158601</v>
      </c>
      <c r="H33" s="14">
        <v>8.4054490941655899</v>
      </c>
      <c r="I33" s="15">
        <v>181</v>
      </c>
      <c r="J33" s="15">
        <v>770</v>
      </c>
      <c r="K33" s="14">
        <v>1.47048526304644</v>
      </c>
      <c r="L33" s="15">
        <v>523.63666563020797</v>
      </c>
      <c r="M33" s="15">
        <v>102</v>
      </c>
      <c r="ZA33" s="9"/>
    </row>
    <row r="34" spans="2:677" x14ac:dyDescent="0.3">
      <c r="B34" s="19"/>
      <c r="C34" s="16" t="s">
        <v>277</v>
      </c>
      <c r="D34" s="14">
        <v>11.568386945719</v>
      </c>
      <c r="E34" s="14">
        <v>1.4151767186654201</v>
      </c>
      <c r="F34" s="14">
        <v>9.04566165957878</v>
      </c>
      <c r="G34" s="14">
        <v>14.681107198863799</v>
      </c>
      <c r="H34" s="14">
        <v>12.233137820386601</v>
      </c>
      <c r="I34" s="15">
        <v>116</v>
      </c>
      <c r="J34" s="15">
        <v>892</v>
      </c>
      <c r="K34" s="14">
        <v>1.7442900403764401</v>
      </c>
      <c r="L34" s="15">
        <v>511.38284307780401</v>
      </c>
      <c r="M34" s="15">
        <v>111</v>
      </c>
      <c r="ZA34" s="9"/>
    </row>
    <row r="35" spans="2:677" x14ac:dyDescent="0.3">
      <c r="B35" s="19"/>
      <c r="C35" s="16" t="s">
        <v>278</v>
      </c>
      <c r="D35" s="14">
        <v>5.5227454701749901</v>
      </c>
      <c r="E35" s="14">
        <v>1.06131321084644</v>
      </c>
      <c r="F35" s="14">
        <v>3.747695188517</v>
      </c>
      <c r="G35" s="14">
        <v>8.0680550421533006</v>
      </c>
      <c r="H35" s="14">
        <v>19.217130620593501</v>
      </c>
      <c r="I35" s="15">
        <v>33</v>
      </c>
      <c r="J35" s="15">
        <v>516</v>
      </c>
      <c r="K35" s="14">
        <v>1.11176264348989</v>
      </c>
      <c r="L35" s="15">
        <v>464.12784511291602</v>
      </c>
      <c r="M35" s="15">
        <v>64</v>
      </c>
      <c r="ZA35" s="9"/>
    </row>
    <row r="36" spans="2:677" x14ac:dyDescent="0.3">
      <c r="B36" s="19"/>
      <c r="C36" s="16" t="s">
        <v>279</v>
      </c>
      <c r="D36" s="14">
        <v>19.3488566938939</v>
      </c>
      <c r="E36" s="14">
        <v>1.57100530561027</v>
      </c>
      <c r="F36" s="14">
        <v>16.4336624798079</v>
      </c>
      <c r="G36" s="14">
        <v>22.641072896024198</v>
      </c>
      <c r="H36" s="14">
        <v>8.1193702060238309</v>
      </c>
      <c r="I36" s="15">
        <v>228</v>
      </c>
      <c r="J36" s="15">
        <v>1112</v>
      </c>
      <c r="K36" s="14">
        <v>1.7571285128197101</v>
      </c>
      <c r="L36" s="15">
        <v>632.85069469138796</v>
      </c>
      <c r="M36" s="15">
        <v>161</v>
      </c>
      <c r="ZA36" s="9"/>
    </row>
    <row r="37" spans="2:677" x14ac:dyDescent="0.3">
      <c r="B37" s="19"/>
      <c r="C37" s="16" t="s">
        <v>280</v>
      </c>
      <c r="D37" s="14">
        <v>10.359244787454401</v>
      </c>
      <c r="E37" s="14">
        <v>1.5456797858003899</v>
      </c>
      <c r="F37" s="14">
        <v>7.6620304017338601</v>
      </c>
      <c r="G37" s="14">
        <v>13.8633889589865</v>
      </c>
      <c r="H37" s="14">
        <v>14.9207767314495</v>
      </c>
      <c r="I37" s="15">
        <v>71</v>
      </c>
      <c r="J37" s="15">
        <v>613</v>
      </c>
      <c r="K37" s="14">
        <v>1.57455152033563</v>
      </c>
      <c r="L37" s="15">
        <v>389.31720688906597</v>
      </c>
      <c r="M37" s="15">
        <v>80</v>
      </c>
      <c r="ZA37" s="9"/>
    </row>
    <row r="38" spans="2:677" x14ac:dyDescent="0.3">
      <c r="B38" s="19" t="s">
        <v>296</v>
      </c>
      <c r="C38" s="16" t="s">
        <v>281</v>
      </c>
      <c r="D38" s="14">
        <v>11.0600115622677</v>
      </c>
      <c r="E38" s="14">
        <v>0.60332617264215505</v>
      </c>
      <c r="F38" s="14">
        <v>9.9306712366273704</v>
      </c>
      <c r="G38" s="14">
        <v>12.3002441207981</v>
      </c>
      <c r="H38" s="14">
        <v>5.4550229829818804</v>
      </c>
      <c r="I38" s="15">
        <v>1391</v>
      </c>
      <c r="J38" s="15">
        <v>10072</v>
      </c>
      <c r="K38" s="14">
        <v>3.7266986639797901</v>
      </c>
      <c r="L38" s="15">
        <v>2702.6601579973199</v>
      </c>
      <c r="M38" s="15">
        <v>1279</v>
      </c>
      <c r="ZA38" s="9"/>
    </row>
    <row r="39" spans="2:677" x14ac:dyDescent="0.3">
      <c r="B39" s="19"/>
      <c r="C39" s="16" t="s">
        <v>282</v>
      </c>
      <c r="D39" s="14">
        <v>20.849984508417599</v>
      </c>
      <c r="E39" s="14">
        <v>0.84870159903785802</v>
      </c>
      <c r="F39" s="14">
        <v>19.2339063429934</v>
      </c>
      <c r="G39" s="14">
        <v>22.563914153687598</v>
      </c>
      <c r="H39" s="14">
        <v>4.0705142907670604</v>
      </c>
      <c r="I39" s="15">
        <v>1820</v>
      </c>
      <c r="J39" s="15">
        <v>10098</v>
      </c>
      <c r="K39" s="14">
        <v>4.40702644485983</v>
      </c>
      <c r="L39" s="15">
        <v>2291.34091350368</v>
      </c>
      <c r="M39" s="15">
        <v>1298</v>
      </c>
      <c r="ZA39" s="9"/>
    </row>
    <row r="40" spans="2:677" x14ac:dyDescent="0.3">
      <c r="B40" s="19" t="s">
        <v>298</v>
      </c>
      <c r="C40" s="16" t="s">
        <v>283</v>
      </c>
      <c r="D40" s="14">
        <v>12.2475211081913</v>
      </c>
      <c r="E40" s="14">
        <v>0.95213861460506799</v>
      </c>
      <c r="F40" s="14">
        <v>10.499015138629799</v>
      </c>
      <c r="G40" s="14">
        <v>14.2408897728209</v>
      </c>
      <c r="H40" s="14">
        <v>7.7741332812912196</v>
      </c>
      <c r="I40" s="15">
        <v>428</v>
      </c>
      <c r="J40" s="15">
        <v>3550</v>
      </c>
      <c r="K40" s="14">
        <v>2.9936344514733499</v>
      </c>
      <c r="L40" s="15">
        <v>1185.84952757102</v>
      </c>
      <c r="M40" s="15">
        <v>1555</v>
      </c>
      <c r="ZA40" s="9"/>
    </row>
    <row r="41" spans="2:677" x14ac:dyDescent="0.3">
      <c r="B41" s="19"/>
      <c r="C41" s="16" t="s">
        <v>284</v>
      </c>
      <c r="D41" s="14">
        <v>14.032630049416699</v>
      </c>
      <c r="E41" s="14">
        <v>0.96802599131207601</v>
      </c>
      <c r="F41" s="14">
        <v>12.2392793366412</v>
      </c>
      <c r="G41" s="14">
        <v>16.040721631482601</v>
      </c>
      <c r="H41" s="14">
        <v>6.89839315868171</v>
      </c>
      <c r="I41" s="15">
        <v>488</v>
      </c>
      <c r="J41" s="15">
        <v>3439</v>
      </c>
      <c r="K41" s="14">
        <v>2.6705898410664299</v>
      </c>
      <c r="L41" s="15">
        <v>1287.7305032459501</v>
      </c>
      <c r="M41" s="15">
        <v>1810</v>
      </c>
      <c r="ZA41" s="9"/>
    </row>
    <row r="42" spans="2:677" x14ac:dyDescent="0.3">
      <c r="B42" s="19"/>
      <c r="C42" s="16" t="s">
        <v>285</v>
      </c>
      <c r="D42" s="14">
        <v>15.120985374495101</v>
      </c>
      <c r="E42" s="14">
        <v>1.0498394599246299</v>
      </c>
      <c r="F42" s="14">
        <v>13.1750851619759</v>
      </c>
      <c r="G42" s="14">
        <v>17.297031011507499</v>
      </c>
      <c r="H42" s="14">
        <v>6.9429301988176704</v>
      </c>
      <c r="I42" s="15">
        <v>530</v>
      </c>
      <c r="J42" s="15">
        <v>3585</v>
      </c>
      <c r="K42" s="14">
        <v>3.0777501655319202</v>
      </c>
      <c r="L42" s="15">
        <v>1164.8118941390501</v>
      </c>
      <c r="M42" s="15">
        <v>1910</v>
      </c>
      <c r="ZA42" s="9"/>
    </row>
    <row r="43" spans="2:677" x14ac:dyDescent="0.3">
      <c r="B43" s="19"/>
      <c r="C43" s="16" t="s">
        <v>286</v>
      </c>
      <c r="D43" s="14">
        <v>16.836164983407699</v>
      </c>
      <c r="E43" s="14">
        <v>0.930035061401705</v>
      </c>
      <c r="F43" s="14">
        <v>15.0901306497669</v>
      </c>
      <c r="G43" s="14">
        <v>18.739640022085901</v>
      </c>
      <c r="H43" s="14">
        <v>5.5240315256964196</v>
      </c>
      <c r="I43" s="15">
        <v>624</v>
      </c>
      <c r="J43" s="15">
        <v>4090</v>
      </c>
      <c r="K43" s="14">
        <v>2.5260274879642401</v>
      </c>
      <c r="L43" s="15">
        <v>1619.1431088884101</v>
      </c>
      <c r="M43" s="15">
        <v>2010</v>
      </c>
      <c r="ZA43" s="9"/>
    </row>
    <row r="44" spans="2:677" x14ac:dyDescent="0.3">
      <c r="B44" s="19"/>
      <c r="C44" s="16" t="s">
        <v>287</v>
      </c>
      <c r="D44" s="14">
        <v>22.297865628883901</v>
      </c>
      <c r="E44" s="14">
        <v>0.90797152256708902</v>
      </c>
      <c r="F44" s="14">
        <v>20.567958683339</v>
      </c>
      <c r="G44" s="14">
        <v>24.1290720086714</v>
      </c>
      <c r="H44" s="14">
        <v>4.0720109165557696</v>
      </c>
      <c r="I44" s="15">
        <v>1107</v>
      </c>
      <c r="J44" s="15">
        <v>5365</v>
      </c>
      <c r="K44" s="14">
        <v>2.5523309220144301</v>
      </c>
      <c r="L44" s="15">
        <v>2102.0001574739699</v>
      </c>
      <c r="M44" s="15">
        <v>1976</v>
      </c>
      <c r="ZA44" s="9"/>
    </row>
    <row r="45" spans="2:677" x14ac:dyDescent="0.3">
      <c r="B45" s="19" t="s">
        <v>297</v>
      </c>
      <c r="C45" s="16" t="s">
        <v>288</v>
      </c>
      <c r="D45" s="14">
        <v>17.765391107068901</v>
      </c>
      <c r="E45" s="14">
        <v>0.610023284040208</v>
      </c>
      <c r="F45" s="14">
        <v>16.600609974542301</v>
      </c>
      <c r="G45" s="14">
        <v>18.993286683286001</v>
      </c>
      <c r="H45" s="14">
        <v>3.4337734551618002</v>
      </c>
      <c r="I45" s="15">
        <v>2410</v>
      </c>
      <c r="J45" s="15">
        <v>14182</v>
      </c>
      <c r="K45" s="14">
        <v>3.61218742777129</v>
      </c>
      <c r="L45" s="15">
        <v>3926.15285988918</v>
      </c>
      <c r="M45" s="15">
        <v>2632</v>
      </c>
      <c r="ZA45" s="9"/>
    </row>
    <row r="46" spans="2:677" x14ac:dyDescent="0.3">
      <c r="B46" s="19"/>
      <c r="C46" s="16" t="s">
        <v>289</v>
      </c>
      <c r="D46" s="14">
        <v>13.1172418723374</v>
      </c>
      <c r="E46" s="14">
        <v>0.83416907931968598</v>
      </c>
      <c r="F46" s="14">
        <v>11.5661253210056</v>
      </c>
      <c r="G46" s="14">
        <v>14.8414657050887</v>
      </c>
      <c r="H46" s="14">
        <v>6.3593329103646496</v>
      </c>
      <c r="I46" s="15">
        <v>767</v>
      </c>
      <c r="J46" s="15">
        <v>5849</v>
      </c>
      <c r="K46" s="14">
        <v>3.5705853161715799</v>
      </c>
      <c r="L46" s="15">
        <v>1638.1067758020599</v>
      </c>
      <c r="M46" s="15">
        <v>2068</v>
      </c>
      <c r="ZA46" s="9"/>
    </row>
    <row r="47" spans="2:677" x14ac:dyDescent="0.3">
      <c r="B47" s="19" t="s">
        <v>291</v>
      </c>
      <c r="C47" s="16" t="s">
        <v>290</v>
      </c>
      <c r="D47" s="14">
        <v>19.949082738612201</v>
      </c>
      <c r="E47" s="14">
        <v>0.62305093789232902</v>
      </c>
      <c r="F47" s="14">
        <v>18.7553615584463</v>
      </c>
      <c r="G47" s="14">
        <v>21.198956203540899</v>
      </c>
      <c r="H47" s="14">
        <v>3.1232059441329101</v>
      </c>
      <c r="I47" s="15">
        <v>2515</v>
      </c>
      <c r="J47" s="15">
        <v>13842</v>
      </c>
      <c r="K47" s="14">
        <v>3.3645371872297298</v>
      </c>
      <c r="L47" s="15">
        <v>4114.08738549183</v>
      </c>
      <c r="M47" s="15">
        <v>2505</v>
      </c>
      <c r="ZA47" s="9"/>
    </row>
    <row r="48" spans="2:677" x14ac:dyDescent="0.3">
      <c r="B48" s="19"/>
      <c r="C48" s="16" t="s">
        <v>291</v>
      </c>
      <c r="D48" s="14">
        <v>10.4995472405162</v>
      </c>
      <c r="E48" s="14">
        <v>0.74161822121699505</v>
      </c>
      <c r="F48" s="14">
        <v>9.1314915501833607</v>
      </c>
      <c r="G48" s="14">
        <v>12.045392399575</v>
      </c>
      <c r="H48" s="14">
        <v>7.0633352489258003</v>
      </c>
      <c r="I48" s="15">
        <v>696</v>
      </c>
      <c r="J48" s="15">
        <v>6328</v>
      </c>
      <c r="K48" s="14">
        <v>3.70307760504148</v>
      </c>
      <c r="L48" s="15">
        <v>1708.8488751585601</v>
      </c>
      <c r="M48" s="15">
        <v>2005</v>
      </c>
      <c r="ZA48" s="9"/>
    </row>
    <row r="50" spans="2:9" x14ac:dyDescent="0.3">
      <c r="B50" s="7"/>
      <c r="C50" s="7"/>
      <c r="D50" s="7"/>
    </row>
    <row r="51" spans="2:9" x14ac:dyDescent="0.3">
      <c r="B51" s="7" t="s">
        <v>301</v>
      </c>
      <c r="C51" s="7"/>
      <c r="D51" s="7"/>
    </row>
    <row r="52" spans="2:9" x14ac:dyDescent="0.3">
      <c r="B52" s="7" t="s">
        <v>302</v>
      </c>
      <c r="C52" s="7"/>
      <c r="D52" s="7"/>
    </row>
    <row r="53" spans="2:9" x14ac:dyDescent="0.3">
      <c r="B53" s="7" t="s">
        <v>303</v>
      </c>
      <c r="C53" s="7"/>
      <c r="D53" s="7"/>
    </row>
    <row r="54" spans="2:9" x14ac:dyDescent="0.3">
      <c r="B54" s="7" t="s">
        <v>304</v>
      </c>
      <c r="C54" s="7"/>
      <c r="D54" s="7"/>
    </row>
    <row r="55" spans="2:9" x14ac:dyDescent="0.3">
      <c r="B55" s="7" t="s">
        <v>305</v>
      </c>
      <c r="C55" s="7"/>
      <c r="D55" s="7"/>
    </row>
    <row r="56" spans="2:9" x14ac:dyDescent="0.3">
      <c r="B56" s="7" t="s">
        <v>306</v>
      </c>
      <c r="C56" s="7"/>
      <c r="D56" s="7"/>
    </row>
    <row r="57" spans="2:9" x14ac:dyDescent="0.3">
      <c r="B57" s="7" t="s">
        <v>307</v>
      </c>
      <c r="C57" s="7"/>
      <c r="D57" s="7"/>
    </row>
    <row r="58" spans="2:9" x14ac:dyDescent="0.3">
      <c r="B58" s="7" t="s">
        <v>9</v>
      </c>
      <c r="C58" s="8" t="str">
        <f>HYPERLINK("https://www.cdc.gov/nchs/data/series/sr_02/sr02_175.pdf", "Link to Vital and Health Statistics")</f>
        <v>Link to Vital and Health Statistics</v>
      </c>
      <c r="D58" s="7"/>
    </row>
    <row r="59" spans="2:9" x14ac:dyDescent="0.3">
      <c r="B59" s="7" t="s">
        <v>308</v>
      </c>
      <c r="C59" s="7"/>
      <c r="D59" s="7"/>
    </row>
    <row r="60" spans="2:9" x14ac:dyDescent="0.3">
      <c r="B60" s="7" t="s">
        <v>309</v>
      </c>
      <c r="C60" s="7"/>
      <c r="D60" s="7"/>
    </row>
    <row r="61" spans="2:9" x14ac:dyDescent="0.3">
      <c r="B61" s="7"/>
      <c r="C61" s="7"/>
      <c r="D61" s="7"/>
    </row>
    <row r="62" spans="2:9" ht="90" customHeight="1" x14ac:dyDescent="0.3">
      <c r="B62" s="20" t="s">
        <v>311</v>
      </c>
      <c r="C62" s="21"/>
      <c r="D62" s="21"/>
      <c r="E62" s="22"/>
      <c r="F62" s="22"/>
      <c r="G62" s="22"/>
      <c r="H62" s="22"/>
      <c r="I62" s="22"/>
    </row>
    <row r="63" spans="2:9" x14ac:dyDescent="0.3">
      <c r="B63" s="7"/>
      <c r="C63" s="7"/>
      <c r="D63" s="7"/>
    </row>
    <row r="64" spans="2:9" x14ac:dyDescent="0.3">
      <c r="B64" s="7"/>
      <c r="C64" s="7"/>
      <c r="D64" s="7"/>
    </row>
    <row r="65" spans="2:4" x14ac:dyDescent="0.3">
      <c r="B65" s="7"/>
      <c r="C65" s="7"/>
      <c r="D65" s="7"/>
    </row>
    <row r="66" spans="2:4" x14ac:dyDescent="0.3">
      <c r="B66" s="7"/>
      <c r="C66" s="7"/>
      <c r="D66" s="7"/>
    </row>
    <row r="67" spans="2:4" x14ac:dyDescent="0.3">
      <c r="B67" s="7"/>
      <c r="C67" s="7"/>
      <c r="D67" s="7"/>
    </row>
    <row r="68" spans="2:4" x14ac:dyDescent="0.3">
      <c r="B68" s="7"/>
      <c r="C68" s="7"/>
      <c r="D68" s="7"/>
    </row>
    <row r="69" spans="2:4" x14ac:dyDescent="0.3">
      <c r="B69" s="7"/>
      <c r="C69" s="7"/>
      <c r="D69" s="7"/>
    </row>
    <row r="70" spans="2:4" x14ac:dyDescent="0.3">
      <c r="B70" s="7"/>
      <c r="C70" s="7"/>
      <c r="D70" s="7"/>
    </row>
  </sheetData>
  <mergeCells count="10">
    <mergeCell ref="B38:B39"/>
    <mergeCell ref="B45:B46"/>
    <mergeCell ref="B47:B48"/>
    <mergeCell ref="B40:B44"/>
    <mergeCell ref="B62:I62"/>
    <mergeCell ref="B8:C8"/>
    <mergeCell ref="B9:C9"/>
    <mergeCell ref="B10:B11"/>
    <mergeCell ref="B12:B14"/>
    <mergeCell ref="B15:B37"/>
  </mergeCells>
  <conditionalFormatting sqref="D9:D48">
    <cfRule type="expression" dxfId="419" priority="1">
      <formula>ZA9 = 3</formula>
    </cfRule>
    <cfRule type="expression" dxfId="418" priority="41">
      <formula>I9 = J9</formula>
    </cfRule>
    <cfRule type="expression" dxfId="417" priority="81">
      <formula>ZA9 = 2</formula>
    </cfRule>
    <cfRule type="expression" dxfId="416" priority="121">
      <formula>ZA9 = 1</formula>
    </cfRule>
  </conditionalFormatting>
  <pageMargins left="0.7" right="0.7" top="0.75" bottom="0.75" header="0.3" footer="0.3"/>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A68"/>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17</v>
      </c>
      <c r="M2" s="12" t="str">
        <f>HYPERLINK("#'INDICE'!A1", "Índice")</f>
        <v>Índice</v>
      </c>
    </row>
    <row r="3" spans="2:677" x14ac:dyDescent="0.3">
      <c r="B3" s="10" t="s">
        <v>7</v>
      </c>
      <c r="C3" s="11" t="s">
        <v>16</v>
      </c>
    </row>
    <row r="4" spans="2:677" x14ac:dyDescent="0.3">
      <c r="B4" s="10" t="s">
        <v>8</v>
      </c>
      <c r="C4" s="11" t="s">
        <v>312</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23.245661526897301</v>
      </c>
      <c r="E9" s="14">
        <v>0.73552361821810996</v>
      </c>
      <c r="F9" s="14">
        <v>21.834692705350701</v>
      </c>
      <c r="G9" s="14">
        <v>24.718973912576299</v>
      </c>
      <c r="H9" s="14">
        <v>3.1641328742872799</v>
      </c>
      <c r="I9" s="15">
        <v>18549</v>
      </c>
      <c r="J9" s="15">
        <v>93242</v>
      </c>
      <c r="K9" s="14">
        <v>28.271921485575501</v>
      </c>
      <c r="L9" s="15">
        <v>3298.0425489499398</v>
      </c>
      <c r="M9" s="15">
        <v>2678</v>
      </c>
      <c r="ZA9" s="9"/>
    </row>
    <row r="10" spans="2:677" x14ac:dyDescent="0.3">
      <c r="B10" s="19" t="s">
        <v>293</v>
      </c>
      <c r="C10" s="16" t="s">
        <v>253</v>
      </c>
      <c r="D10" s="14">
        <v>22.125460885887101</v>
      </c>
      <c r="E10" s="14">
        <v>0.81541219935591602</v>
      </c>
      <c r="F10" s="14">
        <v>20.5675649654587</v>
      </c>
      <c r="G10" s="14">
        <v>23.7660536847633</v>
      </c>
      <c r="H10" s="14">
        <v>3.68540209653229</v>
      </c>
      <c r="I10" s="15">
        <v>10354</v>
      </c>
      <c r="J10" s="15">
        <v>56374</v>
      </c>
      <c r="K10" s="14">
        <v>21.753930758498399</v>
      </c>
      <c r="L10" s="15">
        <v>2591.4397092569998</v>
      </c>
      <c r="M10" s="15">
        <v>1692</v>
      </c>
      <c r="ZA10" s="9"/>
    </row>
    <row r="11" spans="2:677" x14ac:dyDescent="0.3">
      <c r="B11" s="19"/>
      <c r="C11" s="16" t="s">
        <v>254</v>
      </c>
      <c r="D11" s="14">
        <v>25.242555247359402</v>
      </c>
      <c r="E11" s="14">
        <v>1.42514581181384</v>
      </c>
      <c r="F11" s="14">
        <v>22.549621201464198</v>
      </c>
      <c r="G11" s="14">
        <v>28.1402397429496</v>
      </c>
      <c r="H11" s="14">
        <v>5.6458064480731203</v>
      </c>
      <c r="I11" s="15">
        <v>8195</v>
      </c>
      <c r="J11" s="15">
        <v>36868</v>
      </c>
      <c r="K11" s="14">
        <v>39.679723494664202</v>
      </c>
      <c r="L11" s="15">
        <v>929.13953911391798</v>
      </c>
      <c r="M11" s="15">
        <v>986</v>
      </c>
      <c r="ZA11" s="9"/>
    </row>
    <row r="12" spans="2:677" x14ac:dyDescent="0.3">
      <c r="B12" s="19" t="s">
        <v>294</v>
      </c>
      <c r="C12" s="16" t="s">
        <v>255</v>
      </c>
      <c r="D12" s="14">
        <v>13.687433078929899</v>
      </c>
      <c r="E12" s="14">
        <v>0.534395884271472</v>
      </c>
      <c r="F12" s="14">
        <v>12.6724871198853</v>
      </c>
      <c r="G12" s="14">
        <v>14.7699182150554</v>
      </c>
      <c r="H12" s="14">
        <v>3.9042812570467098</v>
      </c>
      <c r="I12" s="15">
        <v>6597</v>
      </c>
      <c r="J12" s="15">
        <v>46286</v>
      </c>
      <c r="K12" s="14">
        <v>11.188463155091799</v>
      </c>
      <c r="L12" s="15">
        <v>4136.9399316416002</v>
      </c>
      <c r="M12" s="15">
        <v>1381</v>
      </c>
      <c r="ZA12" s="9"/>
    </row>
    <row r="13" spans="2:677" x14ac:dyDescent="0.3">
      <c r="B13" s="19"/>
      <c r="C13" s="16" t="s">
        <v>256</v>
      </c>
      <c r="D13" s="14">
        <v>29.200169762061499</v>
      </c>
      <c r="E13" s="14">
        <v>1.2257696902097399</v>
      </c>
      <c r="F13" s="14">
        <v>26.853467997002699</v>
      </c>
      <c r="G13" s="14">
        <v>31.663175771717501</v>
      </c>
      <c r="H13" s="14">
        <v>4.1978169996885697</v>
      </c>
      <c r="I13" s="15">
        <v>7373</v>
      </c>
      <c r="J13" s="15">
        <v>28212</v>
      </c>
      <c r="K13" s="14">
        <v>20.503058217790599</v>
      </c>
      <c r="L13" s="15">
        <v>1375.9898499200699</v>
      </c>
      <c r="M13" s="15">
        <v>788</v>
      </c>
      <c r="ZA13" s="9"/>
    </row>
    <row r="14" spans="2:677" x14ac:dyDescent="0.3">
      <c r="B14" s="19"/>
      <c r="C14" s="16" t="s">
        <v>257</v>
      </c>
      <c r="D14" s="14">
        <v>28.622687244062401</v>
      </c>
      <c r="E14" s="14">
        <v>1.54627200571681</v>
      </c>
      <c r="F14" s="14">
        <v>25.683662490109299</v>
      </c>
      <c r="G14" s="14">
        <v>31.754325790415599</v>
      </c>
      <c r="H14" s="14">
        <v>5.4022600761833504</v>
      </c>
      <c r="I14" s="15">
        <v>4579</v>
      </c>
      <c r="J14" s="15">
        <v>18744</v>
      </c>
      <c r="K14" s="14">
        <v>21.935134076358398</v>
      </c>
      <c r="L14" s="15">
        <v>854.51950896448704</v>
      </c>
      <c r="M14" s="15">
        <v>509</v>
      </c>
      <c r="ZA14" s="9"/>
    </row>
    <row r="15" spans="2:677" x14ac:dyDescent="0.3">
      <c r="B15" s="19" t="s">
        <v>295</v>
      </c>
      <c r="C15" s="16" t="s">
        <v>258</v>
      </c>
      <c r="D15" s="14">
        <v>11.396574106196599</v>
      </c>
      <c r="E15" s="14">
        <v>1.459706195866</v>
      </c>
      <c r="F15" s="14">
        <v>8.81233436191817</v>
      </c>
      <c r="G15" s="14">
        <v>14.617169637670701</v>
      </c>
      <c r="H15" s="14">
        <v>12.8082894233305</v>
      </c>
      <c r="I15" s="15">
        <v>459</v>
      </c>
      <c r="J15" s="15">
        <v>4596</v>
      </c>
      <c r="K15" s="14">
        <v>9.6959771947112703</v>
      </c>
      <c r="L15" s="15">
        <v>474.01101587851502</v>
      </c>
      <c r="M15" s="15">
        <v>134</v>
      </c>
      <c r="ZA15" s="9"/>
    </row>
    <row r="16" spans="2:677" x14ac:dyDescent="0.3">
      <c r="B16" s="19"/>
      <c r="C16" s="16" t="s">
        <v>259</v>
      </c>
      <c r="D16" s="14">
        <v>21.439898633236002</v>
      </c>
      <c r="E16" s="14">
        <v>2.2076590292120302</v>
      </c>
      <c r="F16" s="14">
        <v>17.384471056791501</v>
      </c>
      <c r="G16" s="14">
        <v>26.142014425219799</v>
      </c>
      <c r="H16" s="14">
        <v>10.296965797169101</v>
      </c>
      <c r="I16" s="15">
        <v>734</v>
      </c>
      <c r="J16" s="15">
        <v>3528</v>
      </c>
      <c r="K16" s="14">
        <v>10.2057445226007</v>
      </c>
      <c r="L16" s="15">
        <v>345.68766562667003</v>
      </c>
      <c r="M16" s="15">
        <v>101</v>
      </c>
      <c r="ZA16" s="9"/>
    </row>
    <row r="17" spans="2:677" x14ac:dyDescent="0.3">
      <c r="B17" s="19"/>
      <c r="C17" s="16" t="s">
        <v>260</v>
      </c>
      <c r="D17" s="14">
        <v>13.906607068670899</v>
      </c>
      <c r="E17" s="14">
        <v>1.5138386518014999</v>
      </c>
      <c r="F17" s="14">
        <v>11.1663163476174</v>
      </c>
      <c r="G17" s="14">
        <v>17.189258330310999</v>
      </c>
      <c r="H17" s="14">
        <v>10.885751242744901</v>
      </c>
      <c r="I17" s="15">
        <v>475</v>
      </c>
      <c r="J17" s="15">
        <v>3586</v>
      </c>
      <c r="K17" s="14">
        <v>6.8621045669478598</v>
      </c>
      <c r="L17" s="15">
        <v>522.58020334933303</v>
      </c>
      <c r="M17" s="15">
        <v>102</v>
      </c>
      <c r="ZA17" s="9"/>
    </row>
    <row r="18" spans="2:677" x14ac:dyDescent="0.3">
      <c r="B18" s="19"/>
      <c r="C18" s="16" t="s">
        <v>261</v>
      </c>
      <c r="D18" s="14">
        <v>14.961263071950301</v>
      </c>
      <c r="E18" s="14">
        <v>1.90993542690081</v>
      </c>
      <c r="F18" s="14">
        <v>11.542308915934299</v>
      </c>
      <c r="G18" s="14">
        <v>19.1734356942105</v>
      </c>
      <c r="H18" s="14">
        <v>12.7658702190833</v>
      </c>
      <c r="I18" s="15">
        <v>399</v>
      </c>
      <c r="J18" s="15">
        <v>2701</v>
      </c>
      <c r="K18" s="14">
        <v>7.7413387594964798</v>
      </c>
      <c r="L18" s="15">
        <v>348.906059263538</v>
      </c>
      <c r="M18" s="15">
        <v>78</v>
      </c>
      <c r="ZA18" s="9"/>
    </row>
    <row r="19" spans="2:677" x14ac:dyDescent="0.3">
      <c r="B19" s="19"/>
      <c r="C19" s="16" t="s">
        <v>262</v>
      </c>
      <c r="D19" s="14">
        <v>16.7395930116427</v>
      </c>
      <c r="E19" s="14">
        <v>2.8462818373143999</v>
      </c>
      <c r="F19" s="14">
        <v>11.795590295792699</v>
      </c>
      <c r="G19" s="14">
        <v>23.2105284304869</v>
      </c>
      <c r="H19" s="14">
        <v>17.0032917486987</v>
      </c>
      <c r="I19" s="15">
        <v>398</v>
      </c>
      <c r="J19" s="15">
        <v>2329</v>
      </c>
      <c r="K19" s="14">
        <v>13.531793282094201</v>
      </c>
      <c r="L19" s="15">
        <v>172.113182003882</v>
      </c>
      <c r="M19" s="15">
        <v>66</v>
      </c>
      <c r="ZA19" s="9"/>
    </row>
    <row r="20" spans="2:677" x14ac:dyDescent="0.3">
      <c r="B20" s="19"/>
      <c r="C20" s="16" t="s">
        <v>263</v>
      </c>
      <c r="D20" s="14">
        <v>14.0454394108896</v>
      </c>
      <c r="E20" s="14">
        <v>1.5064412346529601</v>
      </c>
      <c r="F20" s="14">
        <v>11.3140848730234</v>
      </c>
      <c r="G20" s="14">
        <v>17.307493850357101</v>
      </c>
      <c r="H20" s="14">
        <v>10.7254831307378</v>
      </c>
      <c r="I20" s="15">
        <v>443</v>
      </c>
      <c r="J20" s="15">
        <v>3325</v>
      </c>
      <c r="K20" s="14">
        <v>6.2482896260984999</v>
      </c>
      <c r="L20" s="15">
        <v>532.14562687872206</v>
      </c>
      <c r="M20" s="15">
        <v>101</v>
      </c>
      <c r="ZA20" s="9"/>
    </row>
    <row r="21" spans="2:677" x14ac:dyDescent="0.3">
      <c r="B21" s="19"/>
      <c r="C21" s="16" t="s">
        <v>264</v>
      </c>
      <c r="D21" s="14">
        <v>21.5873637897074</v>
      </c>
      <c r="E21" s="14">
        <v>1.58196369814343</v>
      </c>
      <c r="F21" s="14">
        <v>18.629266229880301</v>
      </c>
      <c r="G21" s="14">
        <v>24.871600391561099</v>
      </c>
      <c r="H21" s="14">
        <v>7.32819307421732</v>
      </c>
      <c r="I21" s="15">
        <v>1244</v>
      </c>
      <c r="J21" s="15">
        <v>6203</v>
      </c>
      <c r="K21" s="14">
        <v>9.1693620987512201</v>
      </c>
      <c r="L21" s="15">
        <v>676.49198855881002</v>
      </c>
      <c r="M21" s="15">
        <v>181</v>
      </c>
      <c r="ZA21" s="9"/>
    </row>
    <row r="22" spans="2:677" x14ac:dyDescent="0.3">
      <c r="B22" s="19"/>
      <c r="C22" s="16" t="s">
        <v>265</v>
      </c>
      <c r="D22" s="14">
        <v>26.1348573716011</v>
      </c>
      <c r="E22" s="14">
        <v>1.59466747343267</v>
      </c>
      <c r="F22" s="14">
        <v>23.105922263215401</v>
      </c>
      <c r="G22" s="14">
        <v>29.4089927576108</v>
      </c>
      <c r="H22" s="14">
        <v>6.1016880664728097</v>
      </c>
      <c r="I22" s="15">
        <v>1247</v>
      </c>
      <c r="J22" s="15">
        <v>4980</v>
      </c>
      <c r="K22" s="14">
        <v>6.5587748573402402</v>
      </c>
      <c r="L22" s="15">
        <v>759.28814577720198</v>
      </c>
      <c r="M22" s="15">
        <v>135</v>
      </c>
      <c r="ZA22" s="9"/>
    </row>
    <row r="23" spans="2:677" x14ac:dyDescent="0.3">
      <c r="B23" s="19"/>
      <c r="C23" s="16" t="s">
        <v>266</v>
      </c>
      <c r="D23" s="14">
        <v>30.350538834079298</v>
      </c>
      <c r="E23" s="14">
        <v>2.3986377222383601</v>
      </c>
      <c r="F23" s="14">
        <v>25.827966991069999</v>
      </c>
      <c r="G23" s="14">
        <v>35.288264359038799</v>
      </c>
      <c r="H23" s="14">
        <v>7.9031141270712197</v>
      </c>
      <c r="I23" s="15">
        <v>1443</v>
      </c>
      <c r="J23" s="15">
        <v>5168</v>
      </c>
      <c r="K23" s="14">
        <v>14.063182526227401</v>
      </c>
      <c r="L23" s="15">
        <v>367.48438629462697</v>
      </c>
      <c r="M23" s="15">
        <v>145</v>
      </c>
      <c r="ZA23" s="9"/>
    </row>
    <row r="24" spans="2:677" x14ac:dyDescent="0.3">
      <c r="B24" s="19"/>
      <c r="C24" s="16" t="s">
        <v>267</v>
      </c>
      <c r="D24" s="14">
        <v>15.3388428842343</v>
      </c>
      <c r="E24" s="14">
        <v>1.82846722396182</v>
      </c>
      <c r="F24" s="14">
        <v>12.0406664768564</v>
      </c>
      <c r="G24" s="14">
        <v>19.341794217425601</v>
      </c>
      <c r="H24" s="14">
        <v>11.920502985535901</v>
      </c>
      <c r="I24" s="15">
        <v>400</v>
      </c>
      <c r="J24" s="15">
        <v>2795</v>
      </c>
      <c r="K24" s="14">
        <v>7.193230258931</v>
      </c>
      <c r="L24" s="15">
        <v>388.55978460160799</v>
      </c>
      <c r="M24" s="15">
        <v>78</v>
      </c>
      <c r="ZA24" s="9"/>
    </row>
    <row r="25" spans="2:677" x14ac:dyDescent="0.3">
      <c r="B25" s="19"/>
      <c r="C25" s="16" t="s">
        <v>268</v>
      </c>
      <c r="D25" s="14">
        <v>22.281297180661699</v>
      </c>
      <c r="E25" s="14">
        <v>2.7486269754906898</v>
      </c>
      <c r="F25" s="14">
        <v>17.296829389776999</v>
      </c>
      <c r="G25" s="14">
        <v>28.2121628682617</v>
      </c>
      <c r="H25" s="14">
        <v>12.3360276253407</v>
      </c>
      <c r="I25" s="15">
        <v>780</v>
      </c>
      <c r="J25" s="15">
        <v>3186</v>
      </c>
      <c r="K25" s="14">
        <v>13.8955272762501</v>
      </c>
      <c r="L25" s="15">
        <v>229.28241128679201</v>
      </c>
      <c r="M25" s="15">
        <v>89</v>
      </c>
      <c r="ZA25" s="9"/>
    </row>
    <row r="26" spans="2:677" x14ac:dyDescent="0.3">
      <c r="B26" s="19"/>
      <c r="C26" s="16" t="s">
        <v>269</v>
      </c>
      <c r="D26" s="14">
        <v>32.704635329798997</v>
      </c>
      <c r="E26" s="14">
        <v>2.43039427490619</v>
      </c>
      <c r="F26" s="14">
        <v>28.0766622756909</v>
      </c>
      <c r="G26" s="14">
        <v>37.695639645023199</v>
      </c>
      <c r="H26" s="14">
        <v>7.4313449772415803</v>
      </c>
      <c r="I26" s="15">
        <v>1074</v>
      </c>
      <c r="J26" s="15">
        <v>3509</v>
      </c>
      <c r="K26" s="14">
        <v>9.4149623979750707</v>
      </c>
      <c r="L26" s="15">
        <v>372.7046218214</v>
      </c>
      <c r="M26" s="15">
        <v>100</v>
      </c>
      <c r="ZA26" s="9"/>
    </row>
    <row r="27" spans="2:677" x14ac:dyDescent="0.3">
      <c r="B27" s="19"/>
      <c r="C27" s="16" t="s">
        <v>270</v>
      </c>
      <c r="D27" s="14">
        <v>25.937408490028702</v>
      </c>
      <c r="E27" s="14">
        <v>1.76431630623664</v>
      </c>
      <c r="F27" s="14">
        <v>22.605376451584899</v>
      </c>
      <c r="G27" s="14">
        <v>29.572914115208299</v>
      </c>
      <c r="H27" s="14">
        <v>6.8022073481816898</v>
      </c>
      <c r="I27" s="15">
        <v>1182</v>
      </c>
      <c r="J27" s="15">
        <v>5027</v>
      </c>
      <c r="K27" s="14">
        <v>8.1442274520383098</v>
      </c>
      <c r="L27" s="15">
        <v>617.247004655041</v>
      </c>
      <c r="M27" s="15">
        <v>147</v>
      </c>
      <c r="ZA27" s="9"/>
    </row>
    <row r="28" spans="2:677" x14ac:dyDescent="0.3">
      <c r="B28" s="19"/>
      <c r="C28" s="16" t="s">
        <v>271</v>
      </c>
      <c r="D28" s="14">
        <v>34.242965759888399</v>
      </c>
      <c r="E28" s="14">
        <v>4.4620941620153003</v>
      </c>
      <c r="F28" s="14">
        <v>25.9625498602242</v>
      </c>
      <c r="G28" s="14">
        <v>43.608778367517999</v>
      </c>
      <c r="H28" s="14">
        <v>13.030688385181</v>
      </c>
      <c r="I28" s="15">
        <v>715</v>
      </c>
      <c r="J28" s="15">
        <v>2397</v>
      </c>
      <c r="K28" s="14">
        <v>21.186083822846701</v>
      </c>
      <c r="L28" s="15">
        <v>113.14030568571199</v>
      </c>
      <c r="M28" s="15">
        <v>68</v>
      </c>
      <c r="ZA28" s="9"/>
    </row>
    <row r="29" spans="2:677" x14ac:dyDescent="0.3">
      <c r="B29" s="19"/>
      <c r="C29" s="16" t="s">
        <v>272</v>
      </c>
      <c r="D29" s="14">
        <v>30.338488517453499</v>
      </c>
      <c r="E29" s="14">
        <v>2.0015319762255701</v>
      </c>
      <c r="F29" s="14">
        <v>26.515903540574801</v>
      </c>
      <c r="G29" s="14">
        <v>34.453769434354399</v>
      </c>
      <c r="H29" s="14">
        <v>6.5973358398329696</v>
      </c>
      <c r="I29" s="15">
        <v>997</v>
      </c>
      <c r="J29" s="15">
        <v>3622</v>
      </c>
      <c r="K29" s="14">
        <v>6.8638337645534904</v>
      </c>
      <c r="L29" s="15">
        <v>527.69343259810398</v>
      </c>
      <c r="M29" s="15">
        <v>92</v>
      </c>
      <c r="ZA29" s="9"/>
    </row>
    <row r="30" spans="2:677" x14ac:dyDescent="0.3">
      <c r="B30" s="19"/>
      <c r="C30" s="16" t="s">
        <v>273</v>
      </c>
      <c r="D30" s="14">
        <v>27.381709761810999</v>
      </c>
      <c r="E30" s="14">
        <v>3.15213231740278</v>
      </c>
      <c r="F30" s="14">
        <v>21.562347697576602</v>
      </c>
      <c r="G30" s="14">
        <v>34.0890655788684</v>
      </c>
      <c r="H30" s="14">
        <v>11.5118169932508</v>
      </c>
      <c r="I30" s="15">
        <v>587</v>
      </c>
      <c r="J30" s="15">
        <v>2756</v>
      </c>
      <c r="K30" s="14">
        <v>13.766511453094401</v>
      </c>
      <c r="L30" s="15">
        <v>200.19596172859801</v>
      </c>
      <c r="M30" s="15">
        <v>72</v>
      </c>
      <c r="ZA30" s="9"/>
    </row>
    <row r="31" spans="2:677" x14ac:dyDescent="0.3">
      <c r="B31" s="19"/>
      <c r="C31" s="16" t="s">
        <v>274</v>
      </c>
      <c r="D31" s="14">
        <v>10.3425751095587</v>
      </c>
      <c r="E31" s="14">
        <v>0.90437692849498297</v>
      </c>
      <c r="F31" s="14">
        <v>8.6934512424471801</v>
      </c>
      <c r="G31" s="14">
        <v>12.2625194386662</v>
      </c>
      <c r="H31" s="14">
        <v>8.7442142688347406</v>
      </c>
      <c r="I31" s="15">
        <v>944</v>
      </c>
      <c r="J31" s="15">
        <v>9383</v>
      </c>
      <c r="K31" s="14">
        <v>8.2752178093961497</v>
      </c>
      <c r="L31" s="15">
        <v>1133.86743601431</v>
      </c>
      <c r="M31" s="15">
        <v>301</v>
      </c>
      <c r="ZA31" s="9"/>
    </row>
    <row r="32" spans="2:677" x14ac:dyDescent="0.3">
      <c r="B32" s="19"/>
      <c r="C32" s="16" t="s">
        <v>275</v>
      </c>
      <c r="D32" s="14">
        <v>11.1757517115536</v>
      </c>
      <c r="E32" s="14">
        <v>1.1122517384745201</v>
      </c>
      <c r="F32" s="14">
        <v>9.1613345833986202</v>
      </c>
      <c r="G32" s="14">
        <v>13.5669506008655</v>
      </c>
      <c r="H32" s="14">
        <v>9.9523662227093492</v>
      </c>
      <c r="I32" s="15">
        <v>583</v>
      </c>
      <c r="J32" s="15">
        <v>5863</v>
      </c>
      <c r="K32" s="14">
        <v>7.3053952043484296</v>
      </c>
      <c r="L32" s="15">
        <v>802.55753946208597</v>
      </c>
      <c r="M32" s="15">
        <v>170</v>
      </c>
      <c r="ZA32" s="9"/>
    </row>
    <row r="33" spans="2:677" x14ac:dyDescent="0.3">
      <c r="B33" s="19"/>
      <c r="C33" s="16" t="s">
        <v>276</v>
      </c>
      <c r="D33" s="14">
        <v>19.203964374208901</v>
      </c>
      <c r="E33" s="14">
        <v>1.87429835171203</v>
      </c>
      <c r="F33" s="14">
        <v>15.757111867999701</v>
      </c>
      <c r="G33" s="14">
        <v>23.197191588665302</v>
      </c>
      <c r="H33" s="14">
        <v>9.7599553674928892</v>
      </c>
      <c r="I33" s="15">
        <v>711</v>
      </c>
      <c r="J33" s="15">
        <v>3584</v>
      </c>
      <c r="K33" s="14">
        <v>8.1122870770893503</v>
      </c>
      <c r="L33" s="15">
        <v>441.79896075447101</v>
      </c>
      <c r="M33" s="15">
        <v>102</v>
      </c>
      <c r="ZA33" s="9"/>
    </row>
    <row r="34" spans="2:677" x14ac:dyDescent="0.3">
      <c r="B34" s="19"/>
      <c r="C34" s="16" t="s">
        <v>277</v>
      </c>
      <c r="D34" s="14">
        <v>23.0019932656744</v>
      </c>
      <c r="E34" s="14">
        <v>2.4584197990313901</v>
      </c>
      <c r="F34" s="14">
        <v>18.493645197703</v>
      </c>
      <c r="G34" s="14">
        <v>28.228740230136601</v>
      </c>
      <c r="H34" s="14">
        <v>10.687855485550701</v>
      </c>
      <c r="I34" s="15">
        <v>814</v>
      </c>
      <c r="J34" s="15">
        <v>3857</v>
      </c>
      <c r="K34" s="14">
        <v>13.1584326038409</v>
      </c>
      <c r="L34" s="15">
        <v>293.12001787159397</v>
      </c>
      <c r="M34" s="15">
        <v>111</v>
      </c>
      <c r="ZA34" s="9"/>
    </row>
    <row r="35" spans="2:677" x14ac:dyDescent="0.3">
      <c r="B35" s="19"/>
      <c r="C35" s="16" t="s">
        <v>278</v>
      </c>
      <c r="D35" s="14">
        <v>32.934746351276402</v>
      </c>
      <c r="E35" s="14">
        <v>4.4975507559253396</v>
      </c>
      <c r="F35" s="14">
        <v>24.6397476755273</v>
      </c>
      <c r="G35" s="14">
        <v>42.449281343407598</v>
      </c>
      <c r="H35" s="14">
        <v>13.655944721587399</v>
      </c>
      <c r="I35" s="15">
        <v>755</v>
      </c>
      <c r="J35" s="15">
        <v>2528</v>
      </c>
      <c r="K35" s="14">
        <v>23.142245356872401</v>
      </c>
      <c r="L35" s="15">
        <v>109.237455614879</v>
      </c>
      <c r="M35" s="15">
        <v>64</v>
      </c>
      <c r="ZA35" s="9"/>
    </row>
    <row r="36" spans="2:677" x14ac:dyDescent="0.3">
      <c r="B36" s="19"/>
      <c r="C36" s="16" t="s">
        <v>279</v>
      </c>
      <c r="D36" s="14">
        <v>19.718912645611798</v>
      </c>
      <c r="E36" s="14">
        <v>1.43582624246232</v>
      </c>
      <c r="F36" s="14">
        <v>17.036109342451301</v>
      </c>
      <c r="G36" s="14">
        <v>22.708557118937001</v>
      </c>
      <c r="H36" s="14">
        <v>7.2814676360049999</v>
      </c>
      <c r="I36" s="15">
        <v>982</v>
      </c>
      <c r="J36" s="15">
        <v>4994</v>
      </c>
      <c r="K36" s="14">
        <v>6.5023318494069402</v>
      </c>
      <c r="L36" s="15">
        <v>768.03216379297703</v>
      </c>
      <c r="M36" s="15">
        <v>161</v>
      </c>
      <c r="ZA36" s="9"/>
    </row>
    <row r="37" spans="2:677" x14ac:dyDescent="0.3">
      <c r="B37" s="19"/>
      <c r="C37" s="16" t="s">
        <v>280</v>
      </c>
      <c r="D37" s="14">
        <v>37.832686798335601</v>
      </c>
      <c r="E37" s="14">
        <v>2.5855047586401301</v>
      </c>
      <c r="F37" s="14">
        <v>32.840155929092603</v>
      </c>
      <c r="G37" s="14">
        <v>43.097156210020103</v>
      </c>
      <c r="H37" s="14">
        <v>6.8340500700412399</v>
      </c>
      <c r="I37" s="15">
        <v>1183</v>
      </c>
      <c r="J37" s="15">
        <v>3325</v>
      </c>
      <c r="K37" s="14">
        <v>9.4476199556209401</v>
      </c>
      <c r="L37" s="15">
        <v>351.94049036887498</v>
      </c>
      <c r="M37" s="15">
        <v>80</v>
      </c>
      <c r="ZA37" s="9"/>
    </row>
    <row r="38" spans="2:677" x14ac:dyDescent="0.3">
      <c r="B38" s="19" t="s">
        <v>296</v>
      </c>
      <c r="C38" s="16" t="s">
        <v>281</v>
      </c>
      <c r="D38" s="14">
        <v>26.177717517827499</v>
      </c>
      <c r="E38" s="14">
        <v>1.19191590042712</v>
      </c>
      <c r="F38" s="14">
        <v>23.907597693969102</v>
      </c>
      <c r="G38" s="14">
        <v>28.582424973400801</v>
      </c>
      <c r="H38" s="14">
        <v>4.5531696933294903</v>
      </c>
      <c r="I38" s="15">
        <v>11020</v>
      </c>
      <c r="J38" s="15">
        <v>47377</v>
      </c>
      <c r="K38" s="14">
        <v>34.828147190540001</v>
      </c>
      <c r="L38" s="15">
        <v>1360.30779187899</v>
      </c>
      <c r="M38" s="15">
        <v>1279</v>
      </c>
      <c r="ZA38" s="9"/>
    </row>
    <row r="39" spans="2:677" x14ac:dyDescent="0.3">
      <c r="B39" s="19"/>
      <c r="C39" s="16" t="s">
        <v>282</v>
      </c>
      <c r="D39" s="14">
        <v>20.7840500194851</v>
      </c>
      <c r="E39" s="14">
        <v>0.90377489572209901</v>
      </c>
      <c r="F39" s="14">
        <v>19.066720960434299</v>
      </c>
      <c r="G39" s="14">
        <v>22.612840524084302</v>
      </c>
      <c r="H39" s="14">
        <v>4.3484060848333499</v>
      </c>
      <c r="I39" s="15">
        <v>7529</v>
      </c>
      <c r="J39" s="15">
        <v>45865</v>
      </c>
      <c r="K39" s="14">
        <v>22.753576154704401</v>
      </c>
      <c r="L39" s="15">
        <v>2015.7270966180499</v>
      </c>
      <c r="M39" s="15">
        <v>1298</v>
      </c>
      <c r="ZA39" s="9"/>
    </row>
    <row r="40" spans="2:677" x14ac:dyDescent="0.3">
      <c r="B40" s="19" t="s">
        <v>298</v>
      </c>
      <c r="C40" s="16" t="s">
        <v>283</v>
      </c>
      <c r="D40" s="14">
        <v>39.960577410876603</v>
      </c>
      <c r="E40" s="14">
        <v>1.7909638970975399</v>
      </c>
      <c r="F40" s="14">
        <v>36.504593130669399</v>
      </c>
      <c r="G40" s="14">
        <v>43.519496031253297</v>
      </c>
      <c r="H40" s="14">
        <v>4.4818268732274902</v>
      </c>
      <c r="I40" s="15">
        <v>6543</v>
      </c>
      <c r="J40" s="15">
        <v>18053</v>
      </c>
      <c r="K40" s="14">
        <v>24.1340787522015</v>
      </c>
      <c r="L40" s="15">
        <v>748.02938141374898</v>
      </c>
      <c r="M40" s="15">
        <v>1555</v>
      </c>
      <c r="ZA40" s="9"/>
    </row>
    <row r="41" spans="2:677" x14ac:dyDescent="0.3">
      <c r="B41" s="19"/>
      <c r="C41" s="16" t="s">
        <v>284</v>
      </c>
      <c r="D41" s="14">
        <v>31.451262481836402</v>
      </c>
      <c r="E41" s="14">
        <v>1.38991432416594</v>
      </c>
      <c r="F41" s="14">
        <v>28.791189018602498</v>
      </c>
      <c r="G41" s="14">
        <v>34.238933378633398</v>
      </c>
      <c r="H41" s="14">
        <v>4.4192640119570399</v>
      </c>
      <c r="I41" s="15">
        <v>4652</v>
      </c>
      <c r="J41" s="15">
        <v>16683</v>
      </c>
      <c r="K41" s="14">
        <v>14.9481220270224</v>
      </c>
      <c r="L41" s="15">
        <v>1116.0599284539801</v>
      </c>
      <c r="M41" s="15">
        <v>1811</v>
      </c>
      <c r="ZA41" s="9"/>
    </row>
    <row r="42" spans="2:677" x14ac:dyDescent="0.3">
      <c r="B42" s="19"/>
      <c r="C42" s="16" t="s">
        <v>285</v>
      </c>
      <c r="D42" s="14">
        <v>25.041244633572799</v>
      </c>
      <c r="E42" s="14">
        <v>1.3727300260375499</v>
      </c>
      <c r="F42" s="14">
        <v>22.4463739598092</v>
      </c>
      <c r="G42" s="14">
        <v>27.8284508095036</v>
      </c>
      <c r="H42" s="14">
        <v>5.4818761851682201</v>
      </c>
      <c r="I42" s="15">
        <v>3740</v>
      </c>
      <c r="J42" s="15">
        <v>16844</v>
      </c>
      <c r="K42" s="14">
        <v>16.908747449275701</v>
      </c>
      <c r="L42" s="15">
        <v>996.17077199420305</v>
      </c>
      <c r="M42" s="15">
        <v>1910</v>
      </c>
      <c r="ZA42" s="9"/>
    </row>
    <row r="43" spans="2:677" x14ac:dyDescent="0.3">
      <c r="B43" s="19"/>
      <c r="C43" s="16" t="s">
        <v>286</v>
      </c>
      <c r="D43" s="14">
        <v>14.031442119331601</v>
      </c>
      <c r="E43" s="14">
        <v>1.14508481946288</v>
      </c>
      <c r="F43" s="14">
        <v>11.9323812033455</v>
      </c>
      <c r="G43" s="14">
        <v>16.430863397045702</v>
      </c>
      <c r="H43" s="14">
        <v>8.1608491110493606</v>
      </c>
      <c r="I43" s="15">
        <v>2401</v>
      </c>
      <c r="J43" s="15">
        <v>18442</v>
      </c>
      <c r="K43" s="14">
        <v>20.045543303338501</v>
      </c>
      <c r="L43" s="15">
        <v>920.00499666819201</v>
      </c>
      <c r="M43" s="15">
        <v>2010</v>
      </c>
      <c r="ZA43" s="9"/>
    </row>
    <row r="44" spans="2:677" x14ac:dyDescent="0.3">
      <c r="B44" s="19"/>
      <c r="C44" s="16" t="s">
        <v>287</v>
      </c>
      <c r="D44" s="14">
        <v>6.3484407093918298</v>
      </c>
      <c r="E44" s="14">
        <v>0.78097797502035604</v>
      </c>
      <c r="F44" s="14">
        <v>4.9784428375723202</v>
      </c>
      <c r="G44" s="14">
        <v>8.0634505742154108</v>
      </c>
      <c r="H44" s="14">
        <v>12.3018865697995</v>
      </c>
      <c r="I44" s="15">
        <v>1152</v>
      </c>
      <c r="J44" s="15">
        <v>22648</v>
      </c>
      <c r="K44" s="14">
        <v>23.233047042669401</v>
      </c>
      <c r="L44" s="15">
        <v>974.81832488028999</v>
      </c>
      <c r="M44" s="15">
        <v>1977</v>
      </c>
      <c r="ZA44" s="9"/>
    </row>
    <row r="45" spans="2:677" x14ac:dyDescent="0.3">
      <c r="B45" s="19" t="s">
        <v>297</v>
      </c>
      <c r="C45" s="16" t="s">
        <v>288</v>
      </c>
      <c r="D45" s="14">
        <v>16.8785415530287</v>
      </c>
      <c r="E45" s="14">
        <v>0.67122112293645497</v>
      </c>
      <c r="F45" s="14">
        <v>15.602938529056299</v>
      </c>
      <c r="G45" s="14">
        <v>18.235896974475398</v>
      </c>
      <c r="H45" s="14">
        <v>3.9767720500472499</v>
      </c>
      <c r="I45" s="15">
        <v>8731</v>
      </c>
      <c r="J45" s="15">
        <v>63491</v>
      </c>
      <c r="K45" s="14">
        <v>20.388650690675</v>
      </c>
      <c r="L45" s="15">
        <v>3114.0363804966501</v>
      </c>
      <c r="M45" s="15">
        <v>2632</v>
      </c>
      <c r="ZA45" s="9"/>
    </row>
    <row r="46" spans="2:677" x14ac:dyDescent="0.3">
      <c r="B46" s="19"/>
      <c r="C46" s="16" t="s">
        <v>289</v>
      </c>
      <c r="D46" s="14">
        <v>36.4018195243044</v>
      </c>
      <c r="E46" s="14">
        <v>1.4382238364617499</v>
      </c>
      <c r="F46" s="14">
        <v>33.630638634567703</v>
      </c>
      <c r="G46" s="14">
        <v>39.266249836324597</v>
      </c>
      <c r="H46" s="14">
        <v>3.9509668891729102</v>
      </c>
      <c r="I46" s="15">
        <v>9757</v>
      </c>
      <c r="J46" s="15">
        <v>29188</v>
      </c>
      <c r="K46" s="14">
        <v>26.0780215400146</v>
      </c>
      <c r="L46" s="15">
        <v>1119.25668729177</v>
      </c>
      <c r="M46" s="15">
        <v>2068</v>
      </c>
      <c r="ZA46" s="9"/>
    </row>
    <row r="48" spans="2:677" x14ac:dyDescent="0.3">
      <c r="B48" s="7"/>
      <c r="C48" s="7"/>
      <c r="D48" s="7"/>
    </row>
    <row r="49" spans="2:9" x14ac:dyDescent="0.3">
      <c r="B49" s="7" t="s">
        <v>301</v>
      </c>
      <c r="C49" s="7"/>
      <c r="D49" s="7"/>
    </row>
    <row r="50" spans="2:9" x14ac:dyDescent="0.3">
      <c r="B50" s="7" t="s">
        <v>302</v>
      </c>
      <c r="C50" s="7"/>
      <c r="D50" s="7"/>
    </row>
    <row r="51" spans="2:9" x14ac:dyDescent="0.3">
      <c r="B51" s="7" t="s">
        <v>303</v>
      </c>
      <c r="C51" s="7"/>
      <c r="D51" s="7"/>
    </row>
    <row r="52" spans="2:9" x14ac:dyDescent="0.3">
      <c r="B52" s="7" t="s">
        <v>304</v>
      </c>
      <c r="C52" s="7"/>
      <c r="D52" s="7"/>
    </row>
    <row r="53" spans="2:9" x14ac:dyDescent="0.3">
      <c r="B53" s="7" t="s">
        <v>305</v>
      </c>
      <c r="C53" s="7"/>
      <c r="D53" s="7"/>
    </row>
    <row r="54" spans="2:9" x14ac:dyDescent="0.3">
      <c r="B54" s="7" t="s">
        <v>306</v>
      </c>
      <c r="C54" s="7"/>
      <c r="D54" s="7"/>
    </row>
    <row r="55" spans="2:9" x14ac:dyDescent="0.3">
      <c r="B55" s="7" t="s">
        <v>307</v>
      </c>
      <c r="C55" s="7"/>
      <c r="D55" s="7"/>
    </row>
    <row r="56" spans="2:9" x14ac:dyDescent="0.3">
      <c r="B56" s="7" t="s">
        <v>9</v>
      </c>
      <c r="C56" s="8" t="str">
        <f>HYPERLINK("https://www.cdc.gov/nchs/data/series/sr_02/sr02_175.pdf", "Link to Vital and Health Statistics")</f>
        <v>Link to Vital and Health Statistics</v>
      </c>
      <c r="D56" s="7"/>
    </row>
    <row r="57" spans="2:9" x14ac:dyDescent="0.3">
      <c r="B57" s="7" t="s">
        <v>308</v>
      </c>
      <c r="C57" s="7"/>
      <c r="D57" s="7"/>
    </row>
    <row r="58" spans="2:9" x14ac:dyDescent="0.3">
      <c r="B58" s="7" t="s">
        <v>309</v>
      </c>
      <c r="C58" s="7"/>
      <c r="D58" s="7"/>
    </row>
    <row r="59" spans="2:9" x14ac:dyDescent="0.3">
      <c r="B59" s="7"/>
      <c r="C59" s="7"/>
      <c r="D59" s="7"/>
    </row>
    <row r="60" spans="2:9" ht="90" customHeight="1" x14ac:dyDescent="0.3">
      <c r="B60" s="20" t="s">
        <v>313</v>
      </c>
      <c r="C60" s="21"/>
      <c r="D60" s="21"/>
      <c r="E60" s="22"/>
      <c r="F60" s="22"/>
      <c r="G60" s="22"/>
      <c r="H60" s="22"/>
      <c r="I60" s="22"/>
    </row>
    <row r="61" spans="2:9" x14ac:dyDescent="0.3">
      <c r="B61" s="7"/>
      <c r="C61" s="7"/>
      <c r="D61" s="7"/>
    </row>
    <row r="62" spans="2:9" x14ac:dyDescent="0.3">
      <c r="B62" s="7"/>
      <c r="C62" s="7"/>
      <c r="D62" s="7"/>
    </row>
    <row r="63" spans="2:9" x14ac:dyDescent="0.3">
      <c r="B63" s="7"/>
      <c r="C63" s="7"/>
      <c r="D63" s="7"/>
    </row>
    <row r="64" spans="2:9" x14ac:dyDescent="0.3">
      <c r="B64" s="7"/>
      <c r="C64" s="7"/>
      <c r="D64" s="7"/>
    </row>
    <row r="65" spans="2:4" x14ac:dyDescent="0.3">
      <c r="B65" s="7"/>
      <c r="C65" s="7"/>
      <c r="D65" s="7"/>
    </row>
    <row r="66" spans="2:4" x14ac:dyDescent="0.3">
      <c r="B66" s="7"/>
      <c r="C66" s="7"/>
      <c r="D66" s="7"/>
    </row>
    <row r="67" spans="2:4" x14ac:dyDescent="0.3">
      <c r="B67" s="7"/>
      <c r="C67" s="7"/>
      <c r="D67" s="7"/>
    </row>
    <row r="68" spans="2:4" x14ac:dyDescent="0.3">
      <c r="B68" s="7"/>
      <c r="C68" s="7"/>
      <c r="D68" s="7"/>
    </row>
  </sheetData>
  <mergeCells count="9">
    <mergeCell ref="B38:B39"/>
    <mergeCell ref="B45:B46"/>
    <mergeCell ref="B40:B44"/>
    <mergeCell ref="B60:I60"/>
    <mergeCell ref="B8:C8"/>
    <mergeCell ref="B9:C9"/>
    <mergeCell ref="B10:B11"/>
    <mergeCell ref="B12:B14"/>
    <mergeCell ref="B15:B37"/>
  </mergeCells>
  <conditionalFormatting sqref="D9:D46">
    <cfRule type="expression" dxfId="415" priority="1">
      <formula>ZA9 = 3</formula>
    </cfRule>
    <cfRule type="expression" dxfId="414" priority="39">
      <formula>I9 = J9</formula>
    </cfRule>
    <cfRule type="expression" dxfId="413" priority="77">
      <formula>ZA9 = 2</formula>
    </cfRule>
    <cfRule type="expression" dxfId="412" priority="115">
      <formula>ZA9 = 1</formula>
    </cfRule>
  </conditionalFormatting>
  <pageMargins left="0.7" right="0.7" top="0.75" bottom="0.75" header="0.3" footer="0.3"/>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21</v>
      </c>
      <c r="M2" s="12" t="str">
        <f>HYPERLINK("#'INDICE'!A1", "Índice")</f>
        <v>Índice</v>
      </c>
    </row>
    <row r="3" spans="2:677" x14ac:dyDescent="0.3">
      <c r="B3" s="10" t="s">
        <v>7</v>
      </c>
      <c r="C3" s="11" t="s">
        <v>20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19.266345147775802</v>
      </c>
      <c r="E9" s="14">
        <v>0.67894557558292701</v>
      </c>
      <c r="F9" s="14">
        <v>17.9699282577233</v>
      </c>
      <c r="G9" s="14">
        <v>20.632765455575999</v>
      </c>
      <c r="H9" s="14">
        <v>3.52399778149571</v>
      </c>
      <c r="I9" s="15">
        <v>1561</v>
      </c>
      <c r="J9" s="15">
        <v>8329</v>
      </c>
      <c r="K9" s="14">
        <v>2.4680655598559298</v>
      </c>
      <c r="L9" s="15">
        <v>3374.70776120152</v>
      </c>
      <c r="M9" s="15">
        <v>2570</v>
      </c>
      <c r="ZA9" s="9"/>
    </row>
    <row r="10" spans="2:677" x14ac:dyDescent="0.3">
      <c r="B10" s="19" t="s">
        <v>293</v>
      </c>
      <c r="C10" s="16" t="s">
        <v>253</v>
      </c>
      <c r="D10" s="14">
        <v>17.602842100235399</v>
      </c>
      <c r="E10" s="14">
        <v>0.89861804329056105</v>
      </c>
      <c r="F10" s="14">
        <v>15.909086202565399</v>
      </c>
      <c r="G10" s="14">
        <v>19.435246101881599</v>
      </c>
      <c r="H10" s="14">
        <v>5.1049599727906703</v>
      </c>
      <c r="I10" s="15">
        <v>791</v>
      </c>
      <c r="J10" s="15">
        <v>5022</v>
      </c>
      <c r="K10" s="14">
        <v>2.7954096829945398</v>
      </c>
      <c r="L10" s="15">
        <v>1796.5166360231899</v>
      </c>
      <c r="M10" s="15">
        <v>1617</v>
      </c>
      <c r="ZA10" s="9"/>
    </row>
    <row r="11" spans="2:677" x14ac:dyDescent="0.3">
      <c r="B11" s="19"/>
      <c r="C11" s="16" t="s">
        <v>254</v>
      </c>
      <c r="D11" s="14">
        <v>22.0508899384964</v>
      </c>
      <c r="E11" s="14">
        <v>1.01236069348525</v>
      </c>
      <c r="F11" s="14">
        <v>20.128499981845401</v>
      </c>
      <c r="G11" s="14">
        <v>24.101477686740001</v>
      </c>
      <c r="H11" s="14">
        <v>4.5910196654597497</v>
      </c>
      <c r="I11" s="15">
        <v>770</v>
      </c>
      <c r="J11" s="15">
        <v>3307</v>
      </c>
      <c r="K11" s="14">
        <v>1.9712246245234699</v>
      </c>
      <c r="L11" s="15">
        <v>1677.6373219259301</v>
      </c>
      <c r="M11" s="15">
        <v>953</v>
      </c>
      <c r="ZA11" s="9"/>
    </row>
    <row r="12" spans="2:677" x14ac:dyDescent="0.3">
      <c r="B12" s="19" t="s">
        <v>294</v>
      </c>
      <c r="C12" s="16" t="s">
        <v>255</v>
      </c>
      <c r="D12" s="14">
        <v>22.9377635799835</v>
      </c>
      <c r="E12" s="14">
        <v>0.88908592825166299</v>
      </c>
      <c r="F12" s="14">
        <v>21.240359536725901</v>
      </c>
      <c r="G12" s="14">
        <v>24.728225088782601</v>
      </c>
      <c r="H12" s="14">
        <v>3.8760793969797498</v>
      </c>
      <c r="I12" s="15">
        <v>909</v>
      </c>
      <c r="J12" s="15">
        <v>4087</v>
      </c>
      <c r="K12" s="14">
        <v>1.82722973901318</v>
      </c>
      <c r="L12" s="15">
        <v>2236.7192875304399</v>
      </c>
      <c r="M12" s="15">
        <v>1321</v>
      </c>
      <c r="ZA12" s="9"/>
    </row>
    <row r="13" spans="2:677" x14ac:dyDescent="0.3">
      <c r="B13" s="19"/>
      <c r="C13" s="16" t="s">
        <v>256</v>
      </c>
      <c r="D13" s="14">
        <v>16.990367985370099</v>
      </c>
      <c r="E13" s="14">
        <v>1.05717648783207</v>
      </c>
      <c r="F13" s="14">
        <v>15.0146762786792</v>
      </c>
      <c r="G13" s="14">
        <v>19.167396254919101</v>
      </c>
      <c r="H13" s="14">
        <v>6.2222106592533901</v>
      </c>
      <c r="I13" s="15">
        <v>398</v>
      </c>
      <c r="J13" s="15">
        <v>2555</v>
      </c>
      <c r="K13" s="14">
        <v>2.0238793091402099</v>
      </c>
      <c r="L13" s="15">
        <v>1262.42705701924</v>
      </c>
      <c r="M13" s="15">
        <v>755</v>
      </c>
      <c r="ZA13" s="9"/>
    </row>
    <row r="14" spans="2:677" x14ac:dyDescent="0.3">
      <c r="B14" s="19"/>
      <c r="C14" s="16" t="s">
        <v>257</v>
      </c>
      <c r="D14" s="14">
        <v>17.593237474069099</v>
      </c>
      <c r="E14" s="14">
        <v>1.373600211701</v>
      </c>
      <c r="F14" s="14">
        <v>15.0550445038274</v>
      </c>
      <c r="G14" s="14">
        <v>20.456302936389001</v>
      </c>
      <c r="H14" s="14">
        <v>7.8075465855876001</v>
      </c>
      <c r="I14" s="15">
        <v>254</v>
      </c>
      <c r="J14" s="15">
        <v>1687</v>
      </c>
      <c r="K14" s="14">
        <v>2.19416685865954</v>
      </c>
      <c r="L14" s="15">
        <v>768.85675004252903</v>
      </c>
      <c r="M14" s="15">
        <v>494</v>
      </c>
      <c r="ZA14" s="9"/>
    </row>
    <row r="15" spans="2:677" x14ac:dyDescent="0.3">
      <c r="B15" s="19" t="s">
        <v>295</v>
      </c>
      <c r="C15" s="16" t="s">
        <v>258</v>
      </c>
      <c r="D15" s="14">
        <v>21.083761209385401</v>
      </c>
      <c r="E15" s="14">
        <v>2.1543786824894502</v>
      </c>
      <c r="F15" s="14">
        <v>17.136618369989801</v>
      </c>
      <c r="G15" s="14">
        <v>25.6585441218588</v>
      </c>
      <c r="H15" s="14">
        <v>10.218189539779299</v>
      </c>
      <c r="I15" s="15">
        <v>96</v>
      </c>
      <c r="J15" s="15">
        <v>450</v>
      </c>
      <c r="K15" s="14">
        <v>1.25249488254303</v>
      </c>
      <c r="L15" s="15">
        <v>359.282905081683</v>
      </c>
      <c r="M15" s="15">
        <v>130</v>
      </c>
      <c r="ZA15" s="9"/>
    </row>
    <row r="16" spans="2:677" x14ac:dyDescent="0.3">
      <c r="B16" s="19"/>
      <c r="C16" s="16" t="s">
        <v>259</v>
      </c>
      <c r="D16" s="14">
        <v>24.306068419103902</v>
      </c>
      <c r="E16" s="14">
        <v>2.8650607221467901</v>
      </c>
      <c r="F16" s="14">
        <v>19.078951614540699</v>
      </c>
      <c r="G16" s="14">
        <v>30.426799945626598</v>
      </c>
      <c r="H16" s="14">
        <v>11.7874296770058</v>
      </c>
      <c r="I16" s="15">
        <v>80</v>
      </c>
      <c r="J16" s="15">
        <v>324</v>
      </c>
      <c r="K16" s="14">
        <v>1.44110095063593</v>
      </c>
      <c r="L16" s="15">
        <v>224.82810788309101</v>
      </c>
      <c r="M16" s="15">
        <v>98</v>
      </c>
      <c r="ZA16" s="9"/>
    </row>
    <row r="17" spans="2:677" x14ac:dyDescent="0.3">
      <c r="B17" s="19"/>
      <c r="C17" s="16" t="s">
        <v>260</v>
      </c>
      <c r="D17" s="14">
        <v>19.7004197311519</v>
      </c>
      <c r="E17" s="14">
        <v>2.3865266626999802</v>
      </c>
      <c r="F17" s="14">
        <v>15.389708357810701</v>
      </c>
      <c r="G17" s="14">
        <v>24.863754117874901</v>
      </c>
      <c r="H17" s="14">
        <v>12.1140904369982</v>
      </c>
      <c r="I17" s="15">
        <v>65</v>
      </c>
      <c r="J17" s="15">
        <v>305</v>
      </c>
      <c r="K17" s="14">
        <v>1.09450414516998</v>
      </c>
      <c r="L17" s="15">
        <v>278.665002180172</v>
      </c>
      <c r="M17" s="15">
        <v>96</v>
      </c>
      <c r="ZA17" s="9"/>
    </row>
    <row r="18" spans="2:677" x14ac:dyDescent="0.3">
      <c r="B18" s="19"/>
      <c r="C18" s="16" t="s">
        <v>261</v>
      </c>
      <c r="D18" s="14">
        <v>22.2753903436037</v>
      </c>
      <c r="E18" s="14">
        <v>2.7392924886660599</v>
      </c>
      <c r="F18" s="14">
        <v>17.297665293066402</v>
      </c>
      <c r="G18" s="14">
        <v>28.1971637824143</v>
      </c>
      <c r="H18" s="14">
        <v>12.2973938791274</v>
      </c>
      <c r="I18" s="15">
        <v>56</v>
      </c>
      <c r="J18" s="15">
        <v>232</v>
      </c>
      <c r="K18" s="14">
        <v>1.0011632982462699</v>
      </c>
      <c r="L18" s="15">
        <v>231.73042839903701</v>
      </c>
      <c r="M18" s="15">
        <v>75</v>
      </c>
      <c r="ZA18" s="9"/>
    </row>
    <row r="19" spans="2:677" x14ac:dyDescent="0.3">
      <c r="B19" s="19"/>
      <c r="C19" s="16" t="s">
        <v>262</v>
      </c>
      <c r="D19" s="14">
        <v>28.1866931801808</v>
      </c>
      <c r="E19" s="14">
        <v>3.1477355792307402</v>
      </c>
      <c r="F19" s="14">
        <v>22.344555014548199</v>
      </c>
      <c r="G19" s="14">
        <v>34.870404687502401</v>
      </c>
      <c r="H19" s="14">
        <v>11.1674525248816</v>
      </c>
      <c r="I19" s="15">
        <v>52</v>
      </c>
      <c r="J19" s="15">
        <v>204</v>
      </c>
      <c r="K19" s="14">
        <v>0.99367295668953304</v>
      </c>
      <c r="L19" s="15">
        <v>204</v>
      </c>
      <c r="M19" s="15">
        <v>63</v>
      </c>
      <c r="ZA19" s="9"/>
    </row>
    <row r="20" spans="2:677" x14ac:dyDescent="0.3">
      <c r="B20" s="19"/>
      <c r="C20" s="16" t="s">
        <v>263</v>
      </c>
      <c r="D20" s="14">
        <v>40.117659366308999</v>
      </c>
      <c r="E20" s="14">
        <v>2.9082221980720502</v>
      </c>
      <c r="F20" s="14">
        <v>34.508574664514398</v>
      </c>
      <c r="G20" s="14">
        <v>45.998111797433303</v>
      </c>
      <c r="H20" s="14">
        <v>7.2492319941137797</v>
      </c>
      <c r="I20" s="15">
        <v>115</v>
      </c>
      <c r="J20" s="15">
        <v>307</v>
      </c>
      <c r="K20" s="14">
        <v>1.0773138486962801</v>
      </c>
      <c r="L20" s="15">
        <v>284.96802521523301</v>
      </c>
      <c r="M20" s="15">
        <v>98</v>
      </c>
      <c r="ZA20" s="9"/>
    </row>
    <row r="21" spans="2:677" x14ac:dyDescent="0.3">
      <c r="B21" s="19"/>
      <c r="C21" s="16" t="s">
        <v>264</v>
      </c>
      <c r="D21" s="14">
        <v>9.8271578794398895</v>
      </c>
      <c r="E21" s="14">
        <v>1.48919120192365</v>
      </c>
      <c r="F21" s="14">
        <v>7.2549261960966698</v>
      </c>
      <c r="G21" s="14">
        <v>13.181754198929999</v>
      </c>
      <c r="H21" s="14">
        <v>15.153834101305099</v>
      </c>
      <c r="I21" s="15">
        <v>54</v>
      </c>
      <c r="J21" s="15">
        <v>573</v>
      </c>
      <c r="K21" s="14">
        <v>1.4315062995252801</v>
      </c>
      <c r="L21" s="15">
        <v>400.27766569383601</v>
      </c>
      <c r="M21" s="15">
        <v>176</v>
      </c>
      <c r="ZA21" s="9"/>
    </row>
    <row r="22" spans="2:677" x14ac:dyDescent="0.3">
      <c r="B22" s="19"/>
      <c r="C22" s="16" t="s">
        <v>265</v>
      </c>
      <c r="D22" s="14">
        <v>15.170777304881501</v>
      </c>
      <c r="E22" s="14">
        <v>2.28357786890819</v>
      </c>
      <c r="F22" s="14">
        <v>11.182837700488401</v>
      </c>
      <c r="G22" s="14">
        <v>20.256516661381202</v>
      </c>
      <c r="H22" s="14">
        <v>15.0524776879653</v>
      </c>
      <c r="I22" s="15">
        <v>70</v>
      </c>
      <c r="J22" s="15">
        <v>484</v>
      </c>
      <c r="K22" s="14">
        <v>1.9571560777184001</v>
      </c>
      <c r="L22" s="15">
        <v>247.29759956816201</v>
      </c>
      <c r="M22" s="15">
        <v>130</v>
      </c>
      <c r="ZA22" s="9"/>
    </row>
    <row r="23" spans="2:677" x14ac:dyDescent="0.3">
      <c r="B23" s="19"/>
      <c r="C23" s="16" t="s">
        <v>266</v>
      </c>
      <c r="D23" s="14">
        <v>17.146295717703001</v>
      </c>
      <c r="E23" s="14">
        <v>1.9700758945338599</v>
      </c>
      <c r="F23" s="14">
        <v>13.594554043205299</v>
      </c>
      <c r="G23" s="14">
        <v>21.3961923723596</v>
      </c>
      <c r="H23" s="14">
        <v>11.4898047191605</v>
      </c>
      <c r="I23" s="15">
        <v>70</v>
      </c>
      <c r="J23" s="15">
        <v>446</v>
      </c>
      <c r="K23" s="14">
        <v>1.21574834103981</v>
      </c>
      <c r="L23" s="15">
        <v>366.85223820132398</v>
      </c>
      <c r="M23" s="15">
        <v>137</v>
      </c>
      <c r="ZA23" s="9"/>
    </row>
    <row r="24" spans="2:677" x14ac:dyDescent="0.3">
      <c r="B24" s="19"/>
      <c r="C24" s="16" t="s">
        <v>267</v>
      </c>
      <c r="D24" s="14">
        <v>22.3053641892702</v>
      </c>
      <c r="E24" s="14">
        <v>3.4037097382388999</v>
      </c>
      <c r="F24" s="14">
        <v>16.260512722835401</v>
      </c>
      <c r="G24" s="14">
        <v>29.797759048509899</v>
      </c>
      <c r="H24" s="14">
        <v>15.259601723410601</v>
      </c>
      <c r="I24" s="15">
        <v>57</v>
      </c>
      <c r="J24" s="15">
        <v>257</v>
      </c>
      <c r="K24" s="14">
        <v>1.71137288158556</v>
      </c>
      <c r="L24" s="15">
        <v>150.17183149582999</v>
      </c>
      <c r="M24" s="15">
        <v>77</v>
      </c>
      <c r="ZA24" s="9"/>
    </row>
    <row r="25" spans="2:677" x14ac:dyDescent="0.3">
      <c r="B25" s="19"/>
      <c r="C25" s="16" t="s">
        <v>268</v>
      </c>
      <c r="D25" s="14">
        <v>12.1219194324089</v>
      </c>
      <c r="E25" s="14">
        <v>2.61379521086327</v>
      </c>
      <c r="F25" s="14">
        <v>7.8097750567319402</v>
      </c>
      <c r="G25" s="14">
        <v>18.341312348607801</v>
      </c>
      <c r="H25" s="14">
        <v>21.562552246264499</v>
      </c>
      <c r="I25" s="15">
        <v>38</v>
      </c>
      <c r="J25" s="15">
        <v>256</v>
      </c>
      <c r="K25" s="14">
        <v>1.6354276670166901</v>
      </c>
      <c r="L25" s="15">
        <v>156.53397894814299</v>
      </c>
      <c r="M25" s="15">
        <v>83</v>
      </c>
      <c r="ZA25" s="9"/>
    </row>
    <row r="26" spans="2:677" x14ac:dyDescent="0.3">
      <c r="B26" s="19"/>
      <c r="C26" s="16" t="s">
        <v>269</v>
      </c>
      <c r="D26" s="14">
        <v>10.547215600492599</v>
      </c>
      <c r="E26" s="14">
        <v>1.8343470875507999</v>
      </c>
      <c r="F26" s="14">
        <v>7.4221532008644102</v>
      </c>
      <c r="G26" s="14">
        <v>14.7780331075551</v>
      </c>
      <c r="H26" s="14">
        <v>17.391766291997701</v>
      </c>
      <c r="I26" s="15">
        <v>33</v>
      </c>
      <c r="J26" s="15">
        <v>318</v>
      </c>
      <c r="K26" s="14">
        <v>1.1305521606537901</v>
      </c>
      <c r="L26" s="15">
        <v>281.27848591798198</v>
      </c>
      <c r="M26" s="15">
        <v>93</v>
      </c>
      <c r="ZA26" s="9"/>
    </row>
    <row r="27" spans="2:677" x14ac:dyDescent="0.3">
      <c r="B27" s="19"/>
      <c r="C27" s="16" t="s">
        <v>270</v>
      </c>
      <c r="D27" s="14">
        <v>19.2351132990301</v>
      </c>
      <c r="E27" s="14">
        <v>1.9778104125498901</v>
      </c>
      <c r="F27" s="14">
        <v>15.6249608963042</v>
      </c>
      <c r="G27" s="14">
        <v>23.447591041132601</v>
      </c>
      <c r="H27" s="14">
        <v>10.282291462507899</v>
      </c>
      <c r="I27" s="15">
        <v>69</v>
      </c>
      <c r="J27" s="15">
        <v>412</v>
      </c>
      <c r="K27" s="14">
        <v>1.0348890767354499</v>
      </c>
      <c r="L27" s="15">
        <v>398.110299221297</v>
      </c>
      <c r="M27" s="15">
        <v>140</v>
      </c>
      <c r="ZA27" s="9"/>
    </row>
    <row r="28" spans="2:677" x14ac:dyDescent="0.3">
      <c r="B28" s="19"/>
      <c r="C28" s="16" t="s">
        <v>271</v>
      </c>
      <c r="D28" s="14">
        <v>19.692376689921499</v>
      </c>
      <c r="E28" s="14">
        <v>3.7021647299943101</v>
      </c>
      <c r="F28" s="14">
        <v>13.322134962416101</v>
      </c>
      <c r="G28" s="14">
        <v>28.120458509745799</v>
      </c>
      <c r="H28" s="14">
        <v>18.799989398379999</v>
      </c>
      <c r="I28" s="15">
        <v>36</v>
      </c>
      <c r="J28" s="15">
        <v>217</v>
      </c>
      <c r="K28" s="14">
        <v>1.8720192976507499</v>
      </c>
      <c r="L28" s="15">
        <v>115.917608473545</v>
      </c>
      <c r="M28" s="15">
        <v>64</v>
      </c>
      <c r="ZA28" s="9"/>
    </row>
    <row r="29" spans="2:677" x14ac:dyDescent="0.3">
      <c r="B29" s="19"/>
      <c r="C29" s="16" t="s">
        <v>272</v>
      </c>
      <c r="D29" s="14">
        <v>17.491782060644901</v>
      </c>
      <c r="E29" s="14">
        <v>2.4546307380792798</v>
      </c>
      <c r="F29" s="14">
        <v>13.1362915349226</v>
      </c>
      <c r="G29" s="14">
        <v>22.910498009917301</v>
      </c>
      <c r="H29" s="14">
        <v>14.033051232681499</v>
      </c>
      <c r="I29" s="15">
        <v>59</v>
      </c>
      <c r="J29" s="15">
        <v>337</v>
      </c>
      <c r="K29" s="14">
        <v>1.4027502327724399</v>
      </c>
      <c r="L29" s="15">
        <v>240.242341171416</v>
      </c>
      <c r="M29" s="15">
        <v>90</v>
      </c>
      <c r="ZA29" s="9"/>
    </row>
    <row r="30" spans="2:677" x14ac:dyDescent="0.3">
      <c r="B30" s="19"/>
      <c r="C30" s="16" t="s">
        <v>273</v>
      </c>
      <c r="D30" s="14">
        <v>25.0292185448677</v>
      </c>
      <c r="E30" s="14">
        <v>4.4895791188963603</v>
      </c>
      <c r="F30" s="14">
        <v>17.164598396323299</v>
      </c>
      <c r="G30" s="14">
        <v>34.975810564809898</v>
      </c>
      <c r="H30" s="14">
        <v>17.937352342216698</v>
      </c>
      <c r="I30" s="15">
        <v>51</v>
      </c>
      <c r="J30" s="15">
        <v>250</v>
      </c>
      <c r="K30" s="14">
        <v>2.6746765990700498</v>
      </c>
      <c r="L30" s="15">
        <v>93.469244127279495</v>
      </c>
      <c r="M30" s="15">
        <v>70</v>
      </c>
      <c r="ZA30" s="9"/>
    </row>
    <row r="31" spans="2:677" x14ac:dyDescent="0.3">
      <c r="B31" s="19"/>
      <c r="C31" s="16" t="s">
        <v>274</v>
      </c>
      <c r="D31" s="14">
        <v>22.304501560371001</v>
      </c>
      <c r="E31" s="14">
        <v>1.7436988948435901</v>
      </c>
      <c r="F31" s="14">
        <v>19.061546669756002</v>
      </c>
      <c r="G31" s="14">
        <v>25.922479175696701</v>
      </c>
      <c r="H31" s="14">
        <v>7.8176994456655402</v>
      </c>
      <c r="I31" s="15">
        <v>155</v>
      </c>
      <c r="J31" s="15">
        <v>802</v>
      </c>
      <c r="K31" s="14">
        <v>1.4053584880408601</v>
      </c>
      <c r="L31" s="15">
        <v>570.67289721786699</v>
      </c>
      <c r="M31" s="15">
        <v>285</v>
      </c>
      <c r="ZA31" s="9"/>
    </row>
    <row r="32" spans="2:677" x14ac:dyDescent="0.3">
      <c r="B32" s="19"/>
      <c r="C32" s="16" t="s">
        <v>275</v>
      </c>
      <c r="D32" s="14">
        <v>27.886794054017201</v>
      </c>
      <c r="E32" s="14">
        <v>2.29750457032211</v>
      </c>
      <c r="F32" s="14">
        <v>23.5842720187235</v>
      </c>
      <c r="G32" s="14">
        <v>32.638976350891099</v>
      </c>
      <c r="H32" s="14">
        <v>8.23868303352406</v>
      </c>
      <c r="I32" s="15">
        <v>143</v>
      </c>
      <c r="J32" s="15">
        <v>528</v>
      </c>
      <c r="K32" s="14">
        <v>1.3832796576705</v>
      </c>
      <c r="L32" s="15">
        <v>381.70155765116499</v>
      </c>
      <c r="M32" s="15">
        <v>162</v>
      </c>
      <c r="ZA32" s="9"/>
    </row>
    <row r="33" spans="2:677" x14ac:dyDescent="0.3">
      <c r="B33" s="19"/>
      <c r="C33" s="16" t="s">
        <v>276</v>
      </c>
      <c r="D33" s="14">
        <v>11.7466550507464</v>
      </c>
      <c r="E33" s="14">
        <v>1.7527759629458699</v>
      </c>
      <c r="F33" s="14">
        <v>8.6906632414253</v>
      </c>
      <c r="G33" s="14">
        <v>15.6925737797207</v>
      </c>
      <c r="H33" s="14">
        <v>14.921490035876101</v>
      </c>
      <c r="I33" s="15">
        <v>39</v>
      </c>
      <c r="J33" s="15">
        <v>308</v>
      </c>
      <c r="K33" s="14">
        <v>0.90979972805876996</v>
      </c>
      <c r="L33" s="15">
        <v>308</v>
      </c>
      <c r="M33" s="15">
        <v>99</v>
      </c>
      <c r="ZA33" s="9"/>
    </row>
    <row r="34" spans="2:677" x14ac:dyDescent="0.3">
      <c r="B34" s="19"/>
      <c r="C34" s="16" t="s">
        <v>277</v>
      </c>
      <c r="D34" s="14">
        <v>11.9727847468208</v>
      </c>
      <c r="E34" s="14">
        <v>2.6227353423118802</v>
      </c>
      <c r="F34" s="14">
        <v>7.6694646253669703</v>
      </c>
      <c r="G34" s="14">
        <v>18.2143554930188</v>
      </c>
      <c r="H34" s="14">
        <v>21.9058088637927</v>
      </c>
      <c r="I34" s="15">
        <v>29</v>
      </c>
      <c r="J34" s="15">
        <v>328</v>
      </c>
      <c r="K34" s="14">
        <v>2.1342463730802299</v>
      </c>
      <c r="L34" s="15">
        <v>153.684225090947</v>
      </c>
      <c r="M34" s="15">
        <v>109</v>
      </c>
      <c r="ZA34" s="9"/>
    </row>
    <row r="35" spans="2:677" x14ac:dyDescent="0.3">
      <c r="B35" s="19"/>
      <c r="C35" s="16" t="s">
        <v>278</v>
      </c>
      <c r="D35" s="14">
        <v>18.961942841033501</v>
      </c>
      <c r="E35" s="14">
        <v>3.03512681019687</v>
      </c>
      <c r="F35" s="14">
        <v>13.621716769996899</v>
      </c>
      <c r="G35" s="14">
        <v>25.7711183255471</v>
      </c>
      <c r="H35" s="14">
        <v>16.006412610995099</v>
      </c>
      <c r="I35" s="15">
        <v>40</v>
      </c>
      <c r="J35" s="15">
        <v>247</v>
      </c>
      <c r="K35" s="14">
        <v>1.47474501037744</v>
      </c>
      <c r="L35" s="15">
        <v>167.486581247549</v>
      </c>
      <c r="M35" s="15">
        <v>62</v>
      </c>
      <c r="ZA35" s="9"/>
    </row>
    <row r="36" spans="2:677" x14ac:dyDescent="0.3">
      <c r="B36" s="19"/>
      <c r="C36" s="16" t="s">
        <v>279</v>
      </c>
      <c r="D36" s="14">
        <v>12.0073901988752</v>
      </c>
      <c r="E36" s="14">
        <v>1.61744623200366</v>
      </c>
      <c r="F36" s="14">
        <v>9.1617297045809707</v>
      </c>
      <c r="G36" s="14">
        <v>15.5852741449183</v>
      </c>
      <c r="H36" s="14">
        <v>13.4704228413863</v>
      </c>
      <c r="I36" s="15">
        <v>52</v>
      </c>
      <c r="J36" s="15">
        <v>422</v>
      </c>
      <c r="K36" s="14">
        <v>1.0424301843295101</v>
      </c>
      <c r="L36" s="15">
        <v>404.82327386886698</v>
      </c>
      <c r="M36" s="15">
        <v>154</v>
      </c>
      <c r="ZA36" s="9"/>
    </row>
    <row r="37" spans="2:677" x14ac:dyDescent="0.3">
      <c r="B37" s="19"/>
      <c r="C37" s="16" t="s">
        <v>280</v>
      </c>
      <c r="D37" s="14">
        <v>32.630444550385498</v>
      </c>
      <c r="E37" s="14">
        <v>2.98278477075071</v>
      </c>
      <c r="F37" s="14">
        <v>26.993126105378099</v>
      </c>
      <c r="G37" s="14">
        <v>38.819077363295001</v>
      </c>
      <c r="H37" s="14">
        <v>9.1411098189143996</v>
      </c>
      <c r="I37" s="15">
        <v>102</v>
      </c>
      <c r="J37" s="15">
        <v>322</v>
      </c>
      <c r="K37" s="14">
        <v>1.29915866514862</v>
      </c>
      <c r="L37" s="15">
        <v>247.85271317354099</v>
      </c>
      <c r="M37" s="15">
        <v>79</v>
      </c>
      <c r="ZA37" s="9"/>
    </row>
    <row r="38" spans="2:677" x14ac:dyDescent="0.3">
      <c r="B38" s="19" t="s">
        <v>296</v>
      </c>
      <c r="C38" s="16" t="s">
        <v>281</v>
      </c>
      <c r="D38" s="14">
        <v>20.744224079548999</v>
      </c>
      <c r="E38" s="14">
        <v>0.94361072702631899</v>
      </c>
      <c r="F38" s="14">
        <v>18.953895349170399</v>
      </c>
      <c r="G38" s="14">
        <v>22.656387596954598</v>
      </c>
      <c r="H38" s="14">
        <v>4.54878776573086</v>
      </c>
      <c r="I38" s="15">
        <v>853</v>
      </c>
      <c r="J38" s="15">
        <v>4300</v>
      </c>
      <c r="K38" s="14">
        <v>2.3282256353649098</v>
      </c>
      <c r="L38" s="15">
        <v>1846.90003180299</v>
      </c>
      <c r="M38" s="15">
        <v>1231</v>
      </c>
      <c r="ZA38" s="9"/>
    </row>
    <row r="39" spans="2:677" x14ac:dyDescent="0.3">
      <c r="B39" s="19"/>
      <c r="C39" s="16" t="s">
        <v>282</v>
      </c>
      <c r="D39" s="14">
        <v>17.9270800671943</v>
      </c>
      <c r="E39" s="14">
        <v>0.98297796238860002</v>
      </c>
      <c r="F39" s="14">
        <v>16.079011509316299</v>
      </c>
      <c r="G39" s="14">
        <v>19.937097102480799</v>
      </c>
      <c r="H39" s="14">
        <v>5.4832017188755904</v>
      </c>
      <c r="I39" s="15">
        <v>708</v>
      </c>
      <c r="J39" s="15">
        <v>4029</v>
      </c>
      <c r="K39" s="14">
        <v>2.6452552304994601</v>
      </c>
      <c r="L39" s="15">
        <v>1523.1044451008499</v>
      </c>
      <c r="M39" s="15">
        <v>1238</v>
      </c>
      <c r="ZA39" s="9"/>
    </row>
    <row r="40" spans="2:677" x14ac:dyDescent="0.3">
      <c r="B40" s="19" t="s">
        <v>321</v>
      </c>
      <c r="C40" s="16" t="s">
        <v>314</v>
      </c>
      <c r="D40" s="14">
        <v>23.1043694900664</v>
      </c>
      <c r="E40" s="14">
        <v>1.1216654808415201</v>
      </c>
      <c r="F40" s="14">
        <v>20.978450779343301</v>
      </c>
      <c r="G40" s="14">
        <v>25.3765408269538</v>
      </c>
      <c r="H40" s="14">
        <v>4.8547764150143902</v>
      </c>
      <c r="I40" s="15">
        <v>945</v>
      </c>
      <c r="J40" s="15">
        <v>4276</v>
      </c>
      <c r="K40" s="14">
        <v>3.0273807495305398</v>
      </c>
      <c r="L40" s="15">
        <v>1412.44209228162</v>
      </c>
      <c r="M40" s="15">
        <v>2088</v>
      </c>
      <c r="ZA40" s="9"/>
    </row>
    <row r="41" spans="2:677" x14ac:dyDescent="0.3">
      <c r="B41" s="19"/>
      <c r="C41" s="16" t="s">
        <v>315</v>
      </c>
      <c r="D41" s="14">
        <v>15.3989609925355</v>
      </c>
      <c r="E41" s="14">
        <v>0.89972105548030401</v>
      </c>
      <c r="F41" s="14">
        <v>13.7161644542195</v>
      </c>
      <c r="G41" s="14">
        <v>17.246946979559901</v>
      </c>
      <c r="H41" s="14">
        <v>5.8427387141017801</v>
      </c>
      <c r="I41" s="15">
        <v>616</v>
      </c>
      <c r="J41" s="15">
        <v>4053</v>
      </c>
      <c r="K41" s="14">
        <v>2.5177817959688502</v>
      </c>
      <c r="L41" s="15">
        <v>1609.75029944578</v>
      </c>
      <c r="M41" s="15">
        <v>2039</v>
      </c>
      <c r="ZA41" s="9"/>
    </row>
    <row r="42" spans="2:677" x14ac:dyDescent="0.3">
      <c r="B42" s="19" t="s">
        <v>322</v>
      </c>
      <c r="C42" s="16" t="s">
        <v>316</v>
      </c>
      <c r="D42" s="14">
        <v>32.285573199062</v>
      </c>
      <c r="E42" s="14">
        <v>2.3126476776528699</v>
      </c>
      <c r="F42" s="14">
        <v>27.922762213260999</v>
      </c>
      <c r="G42" s="14">
        <v>36.980313297273398</v>
      </c>
      <c r="H42" s="14">
        <v>7.1630993304466504</v>
      </c>
      <c r="I42" s="15">
        <v>320</v>
      </c>
      <c r="J42" s="15">
        <v>1054</v>
      </c>
      <c r="K42" s="14">
        <v>2.5760697213678601</v>
      </c>
      <c r="L42" s="15">
        <v>409.150416720995</v>
      </c>
      <c r="M42" s="15">
        <v>410</v>
      </c>
      <c r="ZA42" s="9"/>
    </row>
    <row r="43" spans="2:677" x14ac:dyDescent="0.3">
      <c r="B43" s="19"/>
      <c r="C43" s="16" t="s">
        <v>317</v>
      </c>
      <c r="D43" s="14">
        <v>10.536003753441401</v>
      </c>
      <c r="E43" s="14">
        <v>2.4750309663247001</v>
      </c>
      <c r="F43" s="14">
        <v>6.5694160092973997</v>
      </c>
      <c r="G43" s="14">
        <v>16.475272684364999</v>
      </c>
      <c r="H43" s="14">
        <v>23.491173923664</v>
      </c>
      <c r="I43" s="15">
        <v>34</v>
      </c>
      <c r="J43" s="15">
        <v>323</v>
      </c>
      <c r="K43" s="14">
        <v>2.0926323525235802</v>
      </c>
      <c r="L43" s="15">
        <v>154.35104958139601</v>
      </c>
      <c r="M43" s="15">
        <v>152</v>
      </c>
      <c r="ZA43" s="9"/>
    </row>
    <row r="44" spans="2:677" x14ac:dyDescent="0.3">
      <c r="B44" s="19"/>
      <c r="C44" s="16" t="s">
        <v>318</v>
      </c>
      <c r="D44" s="14">
        <v>18.6555260509123</v>
      </c>
      <c r="E44" s="14">
        <v>2.7991113216311199</v>
      </c>
      <c r="F44" s="14">
        <v>13.760761984903199</v>
      </c>
      <c r="G44" s="14">
        <v>24.790874903279601</v>
      </c>
      <c r="H44" s="14">
        <v>15.004194006602299</v>
      </c>
      <c r="I44" s="15">
        <v>42</v>
      </c>
      <c r="J44" s="15">
        <v>257</v>
      </c>
      <c r="K44" s="14">
        <v>1.3217361012568301</v>
      </c>
      <c r="L44" s="15">
        <v>194.44123509649199</v>
      </c>
      <c r="M44" s="15">
        <v>130</v>
      </c>
      <c r="ZA44" s="9"/>
    </row>
    <row r="45" spans="2:677" x14ac:dyDescent="0.3">
      <c r="B45" s="19"/>
      <c r="C45" s="16" t="s">
        <v>319</v>
      </c>
      <c r="D45" s="14">
        <v>18.5478972957054</v>
      </c>
      <c r="E45" s="14">
        <v>0.78992871535170595</v>
      </c>
      <c r="F45" s="14">
        <v>17.048604337646999</v>
      </c>
      <c r="G45" s="14">
        <v>20.147017798781601</v>
      </c>
      <c r="H45" s="14">
        <v>4.2588585798057297</v>
      </c>
      <c r="I45" s="15">
        <v>1149</v>
      </c>
      <c r="J45" s="15">
        <v>6578</v>
      </c>
      <c r="K45" s="14">
        <v>2.7164809408162398</v>
      </c>
      <c r="L45" s="15">
        <v>2421.51524097329</v>
      </c>
      <c r="M45" s="15">
        <v>2342</v>
      </c>
      <c r="ZA45" s="9"/>
    </row>
    <row r="46" spans="2:677" x14ac:dyDescent="0.3">
      <c r="B46" s="19"/>
      <c r="C46" s="16" t="s">
        <v>320</v>
      </c>
      <c r="D46" s="14">
        <v>13.106675212629</v>
      </c>
      <c r="E46" s="14">
        <v>5.0407546160450298</v>
      </c>
      <c r="F46" s="14">
        <v>5.9408170439227304</v>
      </c>
      <c r="G46" s="14">
        <v>26.482456012912198</v>
      </c>
      <c r="H46" s="14">
        <v>38.459445544114601</v>
      </c>
      <c r="I46" s="15">
        <v>16</v>
      </c>
      <c r="J46" s="15">
        <v>117</v>
      </c>
      <c r="K46" s="14">
        <v>2.5880350391867899</v>
      </c>
      <c r="L46" s="15">
        <v>45.208043256154497</v>
      </c>
      <c r="M46" s="15">
        <v>52</v>
      </c>
      <c r="ZA46" s="9">
        <v>1</v>
      </c>
    </row>
    <row r="47" spans="2:677" x14ac:dyDescent="0.3">
      <c r="B47" s="19" t="s">
        <v>298</v>
      </c>
      <c r="C47" s="16" t="s">
        <v>283</v>
      </c>
      <c r="D47" s="14">
        <v>21.821816503045898</v>
      </c>
      <c r="E47" s="14">
        <v>1.7512217725094099</v>
      </c>
      <c r="F47" s="14">
        <v>18.581590529702801</v>
      </c>
      <c r="G47" s="14">
        <v>25.450447280217698</v>
      </c>
      <c r="H47" s="14">
        <v>8.0250962254447096</v>
      </c>
      <c r="I47" s="15">
        <v>408</v>
      </c>
      <c r="J47" s="15">
        <v>1795</v>
      </c>
      <c r="K47" s="14">
        <v>3.2249891670652202</v>
      </c>
      <c r="L47" s="15">
        <v>556.59101690362297</v>
      </c>
      <c r="M47" s="15">
        <v>978</v>
      </c>
      <c r="ZA47" s="9"/>
    </row>
    <row r="48" spans="2:677" x14ac:dyDescent="0.3">
      <c r="B48" s="19"/>
      <c r="C48" s="16" t="s">
        <v>284</v>
      </c>
      <c r="D48" s="14">
        <v>20.422786261555601</v>
      </c>
      <c r="E48" s="14">
        <v>1.8861241935625499</v>
      </c>
      <c r="F48" s="14">
        <v>16.970862405493101</v>
      </c>
      <c r="G48" s="14">
        <v>24.370751699215599</v>
      </c>
      <c r="H48" s="14">
        <v>9.2353911430441897</v>
      </c>
      <c r="I48" s="15">
        <v>291</v>
      </c>
      <c r="J48" s="15">
        <v>1533</v>
      </c>
      <c r="K48" s="14">
        <v>3.3534791954843901</v>
      </c>
      <c r="L48" s="15">
        <v>457.13717325703198</v>
      </c>
      <c r="M48" s="15">
        <v>999</v>
      </c>
      <c r="ZA48" s="9"/>
    </row>
    <row r="49" spans="2:677" x14ac:dyDescent="0.3">
      <c r="B49" s="19"/>
      <c r="C49" s="16" t="s">
        <v>285</v>
      </c>
      <c r="D49" s="14">
        <v>20.6204648478423</v>
      </c>
      <c r="E49" s="14">
        <v>1.7717546565839299</v>
      </c>
      <c r="F49" s="14">
        <v>17.361193987626802</v>
      </c>
      <c r="G49" s="14">
        <v>24.3116011459602</v>
      </c>
      <c r="H49" s="14">
        <v>8.5922149168684996</v>
      </c>
      <c r="I49" s="15">
        <v>313</v>
      </c>
      <c r="J49" s="15">
        <v>1511</v>
      </c>
      <c r="K49" s="14">
        <v>2.89585698755387</v>
      </c>
      <c r="L49" s="15">
        <v>521.77991057367205</v>
      </c>
      <c r="M49" s="15">
        <v>1005</v>
      </c>
      <c r="ZA49" s="9"/>
    </row>
    <row r="50" spans="2:677" x14ac:dyDescent="0.3">
      <c r="B50" s="19"/>
      <c r="C50" s="16" t="s">
        <v>286</v>
      </c>
      <c r="D50" s="14">
        <v>18.697509859270301</v>
      </c>
      <c r="E50" s="14">
        <v>1.64902131992569</v>
      </c>
      <c r="F50" s="14">
        <v>15.6761288626761</v>
      </c>
      <c r="G50" s="14">
        <v>22.1482706606024</v>
      </c>
      <c r="H50" s="14">
        <v>8.81947025212075</v>
      </c>
      <c r="I50" s="15">
        <v>274</v>
      </c>
      <c r="J50" s="15">
        <v>1520</v>
      </c>
      <c r="K50" s="14">
        <v>2.7172068254672399</v>
      </c>
      <c r="L50" s="15">
        <v>559.39797653740504</v>
      </c>
      <c r="M50" s="15">
        <v>997</v>
      </c>
      <c r="ZA50" s="9"/>
    </row>
    <row r="51" spans="2:677" x14ac:dyDescent="0.3">
      <c r="B51" s="19"/>
      <c r="C51" s="16" t="s">
        <v>287</v>
      </c>
      <c r="D51" s="14">
        <v>13.949306325158799</v>
      </c>
      <c r="E51" s="14">
        <v>1.20725978693762</v>
      </c>
      <c r="F51" s="14">
        <v>11.745519462645699</v>
      </c>
      <c r="G51" s="14">
        <v>16.489328865757798</v>
      </c>
      <c r="H51" s="14">
        <v>8.6546223790369794</v>
      </c>
      <c r="I51" s="15">
        <v>271</v>
      </c>
      <c r="J51" s="15">
        <v>1928</v>
      </c>
      <c r="K51" s="14">
        <v>2.3397863224638802</v>
      </c>
      <c r="L51" s="15">
        <v>824.00686827237496</v>
      </c>
      <c r="M51" s="15">
        <v>1141</v>
      </c>
      <c r="ZA51" s="9"/>
    </row>
    <row r="52" spans="2:677" x14ac:dyDescent="0.3">
      <c r="B52" s="19" t="s">
        <v>297</v>
      </c>
      <c r="C52" s="16" t="s">
        <v>288</v>
      </c>
      <c r="D52" s="14">
        <v>17.786454596315998</v>
      </c>
      <c r="E52" s="14">
        <v>0.88873265033141702</v>
      </c>
      <c r="F52" s="14">
        <v>16.110108708681999</v>
      </c>
      <c r="G52" s="14">
        <v>19.596486379689399</v>
      </c>
      <c r="H52" s="14">
        <v>4.9966824221140502</v>
      </c>
      <c r="I52" s="15">
        <v>945</v>
      </c>
      <c r="J52" s="15">
        <v>5454</v>
      </c>
      <c r="K52" s="14">
        <v>2.9454048905708099</v>
      </c>
      <c r="L52" s="15">
        <v>1851.69788284796</v>
      </c>
      <c r="M52" s="15">
        <v>2251</v>
      </c>
      <c r="ZA52" s="9"/>
    </row>
    <row r="53" spans="2:677" x14ac:dyDescent="0.3">
      <c r="B53" s="19"/>
      <c r="C53" s="16" t="s">
        <v>289</v>
      </c>
      <c r="D53" s="14">
        <v>21.9535781195871</v>
      </c>
      <c r="E53" s="14">
        <v>1.08799732047529</v>
      </c>
      <c r="F53" s="14">
        <v>19.894470522760901</v>
      </c>
      <c r="G53" s="14">
        <v>24.161524719809201</v>
      </c>
      <c r="H53" s="14">
        <v>4.9558997378407996</v>
      </c>
      <c r="I53" s="15">
        <v>612</v>
      </c>
      <c r="J53" s="15">
        <v>2834</v>
      </c>
      <c r="K53" s="14">
        <v>1.9572392431855199</v>
      </c>
      <c r="L53" s="15">
        <v>1447.9578875536499</v>
      </c>
      <c r="M53" s="15">
        <v>1414</v>
      </c>
      <c r="ZA53" s="9"/>
    </row>
    <row r="54" spans="2:677" x14ac:dyDescent="0.3">
      <c r="B54" s="19" t="s">
        <v>291</v>
      </c>
      <c r="C54" s="16" t="s">
        <v>290</v>
      </c>
      <c r="D54" s="14">
        <v>17.643735514138399</v>
      </c>
      <c r="E54" s="14">
        <v>0.83169885959754497</v>
      </c>
      <c r="F54" s="14">
        <v>16.071591364808999</v>
      </c>
      <c r="G54" s="14">
        <v>19.334241082506299</v>
      </c>
      <c r="H54" s="14">
        <v>4.71384792030622</v>
      </c>
      <c r="I54" s="15">
        <v>936</v>
      </c>
      <c r="J54" s="15">
        <v>5367</v>
      </c>
      <c r="K54" s="14">
        <v>2.5544399736632002</v>
      </c>
      <c r="L54" s="15">
        <v>2101.0476093918301</v>
      </c>
      <c r="M54" s="15">
        <v>2164</v>
      </c>
      <c r="ZA54" s="9"/>
    </row>
    <row r="55" spans="2:677" x14ac:dyDescent="0.3">
      <c r="B55" s="19"/>
      <c r="C55" s="16" t="s">
        <v>291</v>
      </c>
      <c r="D55" s="14">
        <v>21.461257126402501</v>
      </c>
      <c r="E55" s="14">
        <v>1.2447113722772101</v>
      </c>
      <c r="F55" s="14">
        <v>19.121007590273901</v>
      </c>
      <c r="G55" s="14">
        <v>24.002928874181599</v>
      </c>
      <c r="H55" s="14">
        <v>5.7998064369953104</v>
      </c>
      <c r="I55" s="15">
        <v>625</v>
      </c>
      <c r="J55" s="15">
        <v>2962</v>
      </c>
      <c r="K55" s="14">
        <v>2.7216772256623099</v>
      </c>
      <c r="L55" s="15">
        <v>1088.2995132823701</v>
      </c>
      <c r="M55" s="15">
        <v>1392</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324</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411" priority="1">
      <formula>ZA9 = 3</formula>
    </cfRule>
    <cfRule type="expression" dxfId="410" priority="48">
      <formula>I9 = J9</formula>
    </cfRule>
    <cfRule type="expression" dxfId="409" priority="95">
      <formula>ZA9 = 2</formula>
    </cfRule>
    <cfRule type="expression" dxfId="408" priority="142">
      <formula>ZA9 = 1</formula>
    </cfRule>
  </conditionalFormatting>
  <pageMargins left="0.7" right="0.7" top="0.75" bottom="0.75" header="0.3" footer="0.3"/>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23</v>
      </c>
      <c r="M2" s="12" t="str">
        <f>HYPERLINK("#'INDICE'!A1", "Índice")</f>
        <v>Índice</v>
      </c>
    </row>
    <row r="3" spans="2:677" x14ac:dyDescent="0.3">
      <c r="B3" s="10" t="s">
        <v>7</v>
      </c>
      <c r="C3" s="11" t="s">
        <v>22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6.1405648270927502</v>
      </c>
      <c r="E9" s="14">
        <v>0.47271561412195701</v>
      </c>
      <c r="F9" s="14">
        <v>5.2764543871055603</v>
      </c>
      <c r="G9" s="14">
        <v>7.1355280812082196</v>
      </c>
      <c r="H9" s="14">
        <v>7.6982431980245698</v>
      </c>
      <c r="I9" s="15">
        <v>453</v>
      </c>
      <c r="J9" s="15">
        <v>8335</v>
      </c>
      <c r="K9" s="14">
        <v>3.2312245084871698</v>
      </c>
      <c r="L9" s="15">
        <v>2579.5174486041401</v>
      </c>
      <c r="M9" s="15">
        <v>2570</v>
      </c>
      <c r="ZA9" s="9"/>
    </row>
    <row r="10" spans="2:677" x14ac:dyDescent="0.3">
      <c r="B10" s="19" t="s">
        <v>293</v>
      </c>
      <c r="C10" s="16" t="s">
        <v>253</v>
      </c>
      <c r="D10" s="14">
        <v>5.9586275949293901</v>
      </c>
      <c r="E10" s="14">
        <v>0.64622457482571904</v>
      </c>
      <c r="F10" s="14">
        <v>4.8104177366534699</v>
      </c>
      <c r="G10" s="14">
        <v>7.3597163273978596</v>
      </c>
      <c r="H10" s="14">
        <v>10.8451915232232</v>
      </c>
      <c r="I10" s="15">
        <v>244</v>
      </c>
      <c r="J10" s="15">
        <v>5023</v>
      </c>
      <c r="K10" s="14">
        <v>3.74264336527196</v>
      </c>
      <c r="L10" s="15">
        <v>1342.09955632121</v>
      </c>
      <c r="M10" s="15">
        <v>1617</v>
      </c>
      <c r="ZA10" s="9"/>
    </row>
    <row r="11" spans="2:677" x14ac:dyDescent="0.3">
      <c r="B11" s="19"/>
      <c r="C11" s="16" t="s">
        <v>254</v>
      </c>
      <c r="D11" s="14">
        <v>6.4450011447484998</v>
      </c>
      <c r="E11" s="14">
        <v>0.65461164367050495</v>
      </c>
      <c r="F11" s="14">
        <v>5.27353958124674</v>
      </c>
      <c r="G11" s="14">
        <v>7.8551114413324603</v>
      </c>
      <c r="H11" s="14">
        <v>10.1568894864184</v>
      </c>
      <c r="I11" s="15">
        <v>209</v>
      </c>
      <c r="J11" s="15">
        <v>3312</v>
      </c>
      <c r="K11" s="14">
        <v>2.3530796931165199</v>
      </c>
      <c r="L11" s="15">
        <v>1407.5171400648301</v>
      </c>
      <c r="M11" s="15">
        <v>953</v>
      </c>
      <c r="ZA11" s="9"/>
    </row>
    <row r="12" spans="2:677" x14ac:dyDescent="0.3">
      <c r="B12" s="19" t="s">
        <v>294</v>
      </c>
      <c r="C12" s="16" t="s">
        <v>255</v>
      </c>
      <c r="D12" s="14">
        <v>5.6796267121817499</v>
      </c>
      <c r="E12" s="14">
        <v>0.51139380110070398</v>
      </c>
      <c r="F12" s="14">
        <v>4.7558065446117102</v>
      </c>
      <c r="G12" s="14">
        <v>6.7701439989554997</v>
      </c>
      <c r="H12" s="14">
        <v>9.0040037315103607</v>
      </c>
      <c r="I12" s="15">
        <v>217</v>
      </c>
      <c r="J12" s="15">
        <v>4092</v>
      </c>
      <c r="K12" s="14">
        <v>1.99717027846984</v>
      </c>
      <c r="L12" s="15">
        <v>2048.8989066746699</v>
      </c>
      <c r="M12" s="15">
        <v>1321</v>
      </c>
      <c r="ZA12" s="9"/>
    </row>
    <row r="13" spans="2:677" x14ac:dyDescent="0.3">
      <c r="B13" s="19"/>
      <c r="C13" s="16" t="s">
        <v>256</v>
      </c>
      <c r="D13" s="14">
        <v>6.42690716914636</v>
      </c>
      <c r="E13" s="14">
        <v>0.77670450579503603</v>
      </c>
      <c r="F13" s="14">
        <v>5.0605069992321301</v>
      </c>
      <c r="G13" s="14">
        <v>8.1306558637903006</v>
      </c>
      <c r="H13" s="14">
        <v>12.085198764403501</v>
      </c>
      <c r="I13" s="15">
        <v>151</v>
      </c>
      <c r="J13" s="15">
        <v>2555</v>
      </c>
      <c r="K13" s="14">
        <v>2.56200239183325</v>
      </c>
      <c r="L13" s="15">
        <v>997.26682853397404</v>
      </c>
      <c r="M13" s="15">
        <v>755</v>
      </c>
      <c r="ZA13" s="9"/>
    </row>
    <row r="14" spans="2:677" x14ac:dyDescent="0.3">
      <c r="B14" s="19"/>
      <c r="C14" s="16" t="s">
        <v>257</v>
      </c>
      <c r="D14" s="14">
        <v>6.3488813445212999</v>
      </c>
      <c r="E14" s="14">
        <v>0.79567038091120801</v>
      </c>
      <c r="F14" s="14">
        <v>4.9538077975694801</v>
      </c>
      <c r="G14" s="14">
        <v>8.10333516928333</v>
      </c>
      <c r="H14" s="14">
        <v>12.532450013384199</v>
      </c>
      <c r="I14" s="15">
        <v>85</v>
      </c>
      <c r="J14" s="15">
        <v>1688</v>
      </c>
      <c r="K14" s="14">
        <v>1.79626863191987</v>
      </c>
      <c r="L14" s="15">
        <v>939.72581272315006</v>
      </c>
      <c r="M14" s="15">
        <v>494</v>
      </c>
      <c r="ZA14" s="9"/>
    </row>
    <row r="15" spans="2:677" x14ac:dyDescent="0.3">
      <c r="B15" s="19" t="s">
        <v>295</v>
      </c>
      <c r="C15" s="16" t="s">
        <v>258</v>
      </c>
      <c r="D15" s="14">
        <v>4.7940014063399801</v>
      </c>
      <c r="E15" s="14">
        <v>1.1668288422556601</v>
      </c>
      <c r="F15" s="14">
        <v>2.9474637661041401</v>
      </c>
      <c r="G15" s="14">
        <v>7.7055180095274602</v>
      </c>
      <c r="H15" s="14">
        <v>24.339351271623499</v>
      </c>
      <c r="I15" s="15">
        <v>18</v>
      </c>
      <c r="J15" s="15">
        <v>452</v>
      </c>
      <c r="K15" s="14">
        <v>1.3453286330380301</v>
      </c>
      <c r="L15" s="15">
        <v>335.97738790357198</v>
      </c>
      <c r="M15" s="15">
        <v>130</v>
      </c>
      <c r="ZA15" s="9"/>
    </row>
    <row r="16" spans="2:677" x14ac:dyDescent="0.3">
      <c r="B16" s="19"/>
      <c r="C16" s="16" t="s">
        <v>259</v>
      </c>
      <c r="D16" s="14">
        <v>5.1892455438013902</v>
      </c>
      <c r="E16" s="14">
        <v>1.4333793434106501</v>
      </c>
      <c r="F16" s="14">
        <v>2.9793067306116701</v>
      </c>
      <c r="G16" s="14">
        <v>8.8882596918683596</v>
      </c>
      <c r="H16" s="14">
        <v>27.6221144540526</v>
      </c>
      <c r="I16" s="15">
        <v>18</v>
      </c>
      <c r="J16" s="15">
        <v>325</v>
      </c>
      <c r="K16" s="14">
        <v>1.35302390702599</v>
      </c>
      <c r="L16" s="15">
        <v>240.202703228183</v>
      </c>
      <c r="M16" s="15">
        <v>98</v>
      </c>
      <c r="ZA16" s="9"/>
    </row>
    <row r="17" spans="2:677" x14ac:dyDescent="0.3">
      <c r="B17" s="19"/>
      <c r="C17" s="16" t="s">
        <v>260</v>
      </c>
      <c r="D17" s="14">
        <v>5.4153628595625696</v>
      </c>
      <c r="E17" s="14">
        <v>1.2880623230903501</v>
      </c>
      <c r="F17" s="14">
        <v>3.3600133917471302</v>
      </c>
      <c r="G17" s="14">
        <v>8.6158956873522392</v>
      </c>
      <c r="H17" s="14">
        <v>23.7853373170711</v>
      </c>
      <c r="I17" s="15">
        <v>16</v>
      </c>
      <c r="J17" s="15">
        <v>306</v>
      </c>
      <c r="K17" s="14">
        <v>0.98792830698425205</v>
      </c>
      <c r="L17" s="15">
        <v>306</v>
      </c>
      <c r="M17" s="15">
        <v>96</v>
      </c>
      <c r="ZA17" s="9"/>
    </row>
    <row r="18" spans="2:677" x14ac:dyDescent="0.3">
      <c r="B18" s="19"/>
      <c r="C18" s="16" t="s">
        <v>261</v>
      </c>
      <c r="D18" s="14">
        <v>3.85322678079419</v>
      </c>
      <c r="E18" s="14">
        <v>1.43922569389434</v>
      </c>
      <c r="F18" s="14">
        <v>1.81570766020378</v>
      </c>
      <c r="G18" s="14">
        <v>7.9910843376314604</v>
      </c>
      <c r="H18" s="14">
        <v>37.351180601877303</v>
      </c>
      <c r="I18" s="15">
        <v>13</v>
      </c>
      <c r="J18" s="15">
        <v>233</v>
      </c>
      <c r="K18" s="14">
        <v>1.2971389749807101</v>
      </c>
      <c r="L18" s="15">
        <v>179.626088255859</v>
      </c>
      <c r="M18" s="15">
        <v>75</v>
      </c>
      <c r="ZA18" s="9">
        <v>1</v>
      </c>
    </row>
    <row r="19" spans="2:677" x14ac:dyDescent="0.3">
      <c r="B19" s="19"/>
      <c r="C19" s="16" t="s">
        <v>262</v>
      </c>
      <c r="D19" s="14">
        <v>6.2287357345532604</v>
      </c>
      <c r="E19" s="14">
        <v>1.9483029114233399</v>
      </c>
      <c r="F19" s="14">
        <v>3.3000387491437202</v>
      </c>
      <c r="G19" s="14">
        <v>11.4488469467989</v>
      </c>
      <c r="H19" s="14">
        <v>31.279267486262601</v>
      </c>
      <c r="I19" s="15">
        <v>12</v>
      </c>
      <c r="J19" s="15">
        <v>204</v>
      </c>
      <c r="K19" s="14">
        <v>1.3192871124082499</v>
      </c>
      <c r="L19" s="15">
        <v>154.62896444703</v>
      </c>
      <c r="M19" s="15">
        <v>63</v>
      </c>
      <c r="ZA19" s="9">
        <v>1</v>
      </c>
    </row>
    <row r="20" spans="2:677" x14ac:dyDescent="0.3">
      <c r="B20" s="19"/>
      <c r="C20" s="16" t="s">
        <v>263</v>
      </c>
      <c r="D20" s="14">
        <v>7.67061992981243</v>
      </c>
      <c r="E20" s="14">
        <v>1.93396867750306</v>
      </c>
      <c r="F20" s="14">
        <v>4.6103394607794304</v>
      </c>
      <c r="G20" s="14">
        <v>12.4961606042092</v>
      </c>
      <c r="H20" s="14">
        <v>25.2126776609873</v>
      </c>
      <c r="I20" s="15">
        <v>22</v>
      </c>
      <c r="J20" s="15">
        <v>307</v>
      </c>
      <c r="K20" s="14">
        <v>1.6160318442072199</v>
      </c>
      <c r="L20" s="15">
        <v>189.97150402726399</v>
      </c>
      <c r="M20" s="15">
        <v>98</v>
      </c>
      <c r="ZA20" s="9"/>
    </row>
    <row r="21" spans="2:677" x14ac:dyDescent="0.3">
      <c r="B21" s="19"/>
      <c r="C21" s="16" t="s">
        <v>264</v>
      </c>
      <c r="D21" s="14">
        <v>4.4999720846129501</v>
      </c>
      <c r="E21" s="14">
        <v>1.14274324185351</v>
      </c>
      <c r="F21" s="14">
        <v>2.7126621518606999</v>
      </c>
      <c r="G21" s="14">
        <v>7.3756205432650699</v>
      </c>
      <c r="H21" s="14">
        <v>25.394451795845001</v>
      </c>
      <c r="I21" s="15">
        <v>24</v>
      </c>
      <c r="J21" s="15">
        <v>573</v>
      </c>
      <c r="K21" s="14">
        <v>1.73812113299991</v>
      </c>
      <c r="L21" s="15">
        <v>329.66632136336199</v>
      </c>
      <c r="M21" s="15">
        <v>176</v>
      </c>
      <c r="ZA21" s="9"/>
    </row>
    <row r="22" spans="2:677" x14ac:dyDescent="0.3">
      <c r="B22" s="19"/>
      <c r="C22" s="16" t="s">
        <v>265</v>
      </c>
      <c r="D22" s="14">
        <v>7.0020266011710302</v>
      </c>
      <c r="E22" s="14">
        <v>1.27292672580871</v>
      </c>
      <c r="F22" s="14">
        <v>4.8661546223074401</v>
      </c>
      <c r="G22" s="14">
        <v>9.9770661796323505</v>
      </c>
      <c r="H22" s="14">
        <v>18.179404311257901</v>
      </c>
      <c r="I22" s="15">
        <v>33</v>
      </c>
      <c r="J22" s="15">
        <v>484</v>
      </c>
      <c r="K22" s="14">
        <v>1.20186779902166</v>
      </c>
      <c r="L22" s="15">
        <v>402.70652096177599</v>
      </c>
      <c r="M22" s="15">
        <v>130</v>
      </c>
      <c r="ZA22" s="9"/>
    </row>
    <row r="23" spans="2:677" x14ac:dyDescent="0.3">
      <c r="B23" s="19"/>
      <c r="C23" s="16" t="s">
        <v>266</v>
      </c>
      <c r="D23" s="14">
        <v>6.4274067569955999</v>
      </c>
      <c r="E23" s="14">
        <v>1.4766700725272399</v>
      </c>
      <c r="F23" s="14">
        <v>4.0564947021478002</v>
      </c>
      <c r="G23" s="14">
        <v>10.039056714921101</v>
      </c>
      <c r="H23" s="14">
        <v>22.974585682165301</v>
      </c>
      <c r="I23" s="15">
        <v>26</v>
      </c>
      <c r="J23" s="15">
        <v>445</v>
      </c>
      <c r="K23" s="14">
        <v>1.60977606550137</v>
      </c>
      <c r="L23" s="15">
        <v>276.43596493739801</v>
      </c>
      <c r="M23" s="15">
        <v>137</v>
      </c>
      <c r="ZA23" s="9"/>
    </row>
    <row r="24" spans="2:677" x14ac:dyDescent="0.3">
      <c r="B24" s="19"/>
      <c r="C24" s="16" t="s">
        <v>267</v>
      </c>
      <c r="D24" s="14">
        <v>6.3834895835885002</v>
      </c>
      <c r="E24" s="14">
        <v>1.6082661125548801</v>
      </c>
      <c r="F24" s="14">
        <v>3.8373084438929101</v>
      </c>
      <c r="G24" s="14">
        <v>10.435800340288999</v>
      </c>
      <c r="H24" s="14">
        <v>25.194152688673899</v>
      </c>
      <c r="I24" s="15">
        <v>15</v>
      </c>
      <c r="J24" s="15">
        <v>257</v>
      </c>
      <c r="K24" s="14">
        <v>1.10801383932347</v>
      </c>
      <c r="L24" s="15">
        <v>231.946561386741</v>
      </c>
      <c r="M24" s="15">
        <v>77</v>
      </c>
      <c r="ZA24" s="9"/>
    </row>
    <row r="25" spans="2:677" x14ac:dyDescent="0.3">
      <c r="B25" s="19"/>
      <c r="C25" s="16" t="s">
        <v>268</v>
      </c>
      <c r="D25" s="14">
        <v>3.8588872178294098</v>
      </c>
      <c r="E25" s="14">
        <v>1.29498289288</v>
      </c>
      <c r="F25" s="14">
        <v>1.96660142611391</v>
      </c>
      <c r="G25" s="14">
        <v>7.4338816713810303</v>
      </c>
      <c r="H25" s="14">
        <v>33.558454025210303</v>
      </c>
      <c r="I25" s="15">
        <v>12</v>
      </c>
      <c r="J25" s="15">
        <v>256</v>
      </c>
      <c r="K25" s="14">
        <v>1.15264882704404</v>
      </c>
      <c r="L25" s="15">
        <v>222.09713313682099</v>
      </c>
      <c r="M25" s="15">
        <v>83</v>
      </c>
      <c r="ZA25" s="9">
        <v>1</v>
      </c>
    </row>
    <row r="26" spans="2:677" x14ac:dyDescent="0.3">
      <c r="B26" s="19"/>
      <c r="C26" s="16" t="s">
        <v>269</v>
      </c>
      <c r="D26" s="14">
        <v>4.27574538611817</v>
      </c>
      <c r="E26" s="14">
        <v>1.18365728073012</v>
      </c>
      <c r="F26" s="14">
        <v>2.4548020590441801</v>
      </c>
      <c r="G26" s="14">
        <v>7.3457233832375799</v>
      </c>
      <c r="H26" s="14">
        <v>27.6830628075524</v>
      </c>
      <c r="I26" s="15">
        <v>15</v>
      </c>
      <c r="J26" s="15">
        <v>318</v>
      </c>
      <c r="K26" s="14">
        <v>1.08511905450589</v>
      </c>
      <c r="L26" s="15">
        <v>293.05540132165498</v>
      </c>
      <c r="M26" s="15">
        <v>93</v>
      </c>
      <c r="ZA26" s="9"/>
    </row>
    <row r="27" spans="2:677" x14ac:dyDescent="0.3">
      <c r="B27" s="19"/>
      <c r="C27" s="16" t="s">
        <v>270</v>
      </c>
      <c r="D27" s="14">
        <v>6.5897191932074701</v>
      </c>
      <c r="E27" s="14">
        <v>1.53111331763559</v>
      </c>
      <c r="F27" s="14">
        <v>4.1365642508976199</v>
      </c>
      <c r="G27" s="14">
        <v>10.340765804863301</v>
      </c>
      <c r="H27" s="14">
        <v>23.234879556231</v>
      </c>
      <c r="I27" s="15">
        <v>21</v>
      </c>
      <c r="J27" s="15">
        <v>413</v>
      </c>
      <c r="K27" s="14">
        <v>1.5690988277274101</v>
      </c>
      <c r="L27" s="15">
        <v>263.208405169841</v>
      </c>
      <c r="M27" s="15">
        <v>140</v>
      </c>
      <c r="ZA27" s="9"/>
    </row>
    <row r="28" spans="2:677" x14ac:dyDescent="0.3">
      <c r="B28" s="19"/>
      <c r="C28" s="16" t="s">
        <v>271</v>
      </c>
      <c r="D28" s="14">
        <v>5.6801339987527601</v>
      </c>
      <c r="E28" s="14">
        <v>1.8881555319204899</v>
      </c>
      <c r="F28" s="14">
        <v>2.89450118385234</v>
      </c>
      <c r="G28" s="14">
        <v>10.8471608967502</v>
      </c>
      <c r="H28" s="14">
        <v>33.241390649148101</v>
      </c>
      <c r="I28" s="15">
        <v>9</v>
      </c>
      <c r="J28" s="15">
        <v>217</v>
      </c>
      <c r="K28" s="14">
        <v>1.4373665225019701</v>
      </c>
      <c r="L28" s="15">
        <v>150.97053994431201</v>
      </c>
      <c r="M28" s="15">
        <v>64</v>
      </c>
      <c r="ZA28" s="9">
        <v>1</v>
      </c>
    </row>
    <row r="29" spans="2:677" x14ac:dyDescent="0.3">
      <c r="B29" s="19"/>
      <c r="C29" s="16" t="s">
        <v>272</v>
      </c>
      <c r="D29" s="14">
        <v>5.4846095091907898</v>
      </c>
      <c r="E29" s="14">
        <v>1.34421178696368</v>
      </c>
      <c r="F29" s="14">
        <v>3.3509935180237398</v>
      </c>
      <c r="G29" s="14">
        <v>8.8522954598531705</v>
      </c>
      <c r="H29" s="14">
        <v>24.508796564479699</v>
      </c>
      <c r="I29" s="15">
        <v>17</v>
      </c>
      <c r="J29" s="15">
        <v>338</v>
      </c>
      <c r="K29" s="14">
        <v>1.1746731831774699</v>
      </c>
      <c r="L29" s="15">
        <v>287.73960693110899</v>
      </c>
      <c r="M29" s="15">
        <v>90</v>
      </c>
      <c r="ZA29" s="9"/>
    </row>
    <row r="30" spans="2:677" x14ac:dyDescent="0.3">
      <c r="B30" s="19"/>
      <c r="C30" s="16" t="s">
        <v>273</v>
      </c>
      <c r="D30" s="14">
        <v>7.6022025458745199</v>
      </c>
      <c r="E30" s="14">
        <v>2.15073192172781</v>
      </c>
      <c r="F30" s="14">
        <v>4.2777007837479504</v>
      </c>
      <c r="G30" s="14">
        <v>13.155324105894</v>
      </c>
      <c r="H30" s="14">
        <v>28.2909052836924</v>
      </c>
      <c r="I30" s="15">
        <v>15</v>
      </c>
      <c r="J30" s="15">
        <v>250</v>
      </c>
      <c r="K30" s="14">
        <v>1.63972438049596</v>
      </c>
      <c r="L30" s="15">
        <v>152.46464770157499</v>
      </c>
      <c r="M30" s="15">
        <v>70</v>
      </c>
      <c r="ZA30" s="9"/>
    </row>
    <row r="31" spans="2:677" x14ac:dyDescent="0.3">
      <c r="B31" s="19"/>
      <c r="C31" s="16" t="s">
        <v>274</v>
      </c>
      <c r="D31" s="14">
        <v>5.7766119466850396</v>
      </c>
      <c r="E31" s="14">
        <v>1.08344477349516</v>
      </c>
      <c r="F31" s="14">
        <v>3.9788778579135999</v>
      </c>
      <c r="G31" s="14">
        <v>8.3162492387810705</v>
      </c>
      <c r="H31" s="14">
        <v>18.755713270940799</v>
      </c>
      <c r="I31" s="15">
        <v>37</v>
      </c>
      <c r="J31" s="15">
        <v>803</v>
      </c>
      <c r="K31" s="14">
        <v>1.72964117614011</v>
      </c>
      <c r="L31" s="15">
        <v>464.25814271604298</v>
      </c>
      <c r="M31" s="15">
        <v>285</v>
      </c>
      <c r="ZA31" s="9"/>
    </row>
    <row r="32" spans="2:677" x14ac:dyDescent="0.3">
      <c r="B32" s="19"/>
      <c r="C32" s="16" t="s">
        <v>275</v>
      </c>
      <c r="D32" s="14">
        <v>6.7861815562126004</v>
      </c>
      <c r="E32" s="14">
        <v>1.2913688177899401</v>
      </c>
      <c r="F32" s="14">
        <v>4.6397623163628303</v>
      </c>
      <c r="G32" s="14">
        <v>9.82327702485175</v>
      </c>
      <c r="H32" s="14">
        <v>19.0293879863518</v>
      </c>
      <c r="I32" s="15">
        <v>34</v>
      </c>
      <c r="J32" s="15">
        <v>528</v>
      </c>
      <c r="K32" s="14">
        <v>1.38933006104406</v>
      </c>
      <c r="L32" s="15">
        <v>380.03928282039402</v>
      </c>
      <c r="M32" s="15">
        <v>162</v>
      </c>
      <c r="ZA32" s="9"/>
    </row>
    <row r="33" spans="2:677" x14ac:dyDescent="0.3">
      <c r="B33" s="19"/>
      <c r="C33" s="16" t="s">
        <v>276</v>
      </c>
      <c r="D33" s="14">
        <v>1.3115125388336299</v>
      </c>
      <c r="E33" s="14">
        <v>0.61349517420493804</v>
      </c>
      <c r="F33" s="14">
        <v>0.51635670890235197</v>
      </c>
      <c r="G33" s="14">
        <v>3.2906539419023</v>
      </c>
      <c r="H33" s="14">
        <v>46.777682716669901</v>
      </c>
      <c r="I33" s="15">
        <v>5</v>
      </c>
      <c r="J33" s="15">
        <v>308</v>
      </c>
      <c r="K33" s="14">
        <v>0.89273330527730199</v>
      </c>
      <c r="L33" s="15">
        <v>308</v>
      </c>
      <c r="M33" s="15">
        <v>99</v>
      </c>
      <c r="ZA33" s="9"/>
    </row>
    <row r="34" spans="2:677" x14ac:dyDescent="0.3">
      <c r="B34" s="19"/>
      <c r="C34" s="16" t="s">
        <v>277</v>
      </c>
      <c r="D34" s="14">
        <v>6.5749597438599903</v>
      </c>
      <c r="E34" s="14">
        <v>2.0681612813988299</v>
      </c>
      <c r="F34" s="14">
        <v>3.4855688854926101</v>
      </c>
      <c r="G34" s="14">
        <v>12.0604236350554</v>
      </c>
      <c r="H34" s="14">
        <v>31.455117019236098</v>
      </c>
      <c r="I34" s="15">
        <v>16</v>
      </c>
      <c r="J34" s="15">
        <v>328</v>
      </c>
      <c r="K34" s="14">
        <v>2.2769849888584801</v>
      </c>
      <c r="L34" s="15">
        <v>144.05013717918101</v>
      </c>
      <c r="M34" s="15">
        <v>109</v>
      </c>
      <c r="ZA34" s="9">
        <v>1</v>
      </c>
    </row>
    <row r="35" spans="2:677" x14ac:dyDescent="0.3">
      <c r="B35" s="19"/>
      <c r="C35" s="16" t="s">
        <v>278</v>
      </c>
      <c r="D35" s="14">
        <v>8.9077725382828596</v>
      </c>
      <c r="E35" s="14">
        <v>1.9428055966172999</v>
      </c>
      <c r="F35" s="14">
        <v>5.7147993414311404</v>
      </c>
      <c r="G35" s="14">
        <v>13.6268884924232</v>
      </c>
      <c r="H35" s="14">
        <v>21.810229081038202</v>
      </c>
      <c r="I35" s="15">
        <v>23</v>
      </c>
      <c r="J35" s="15">
        <v>247</v>
      </c>
      <c r="K35" s="14">
        <v>1.1443091173095701</v>
      </c>
      <c r="L35" s="15">
        <v>215.85076642640999</v>
      </c>
      <c r="M35" s="15">
        <v>62</v>
      </c>
      <c r="ZA35" s="9"/>
    </row>
    <row r="36" spans="2:677" x14ac:dyDescent="0.3">
      <c r="B36" s="19"/>
      <c r="C36" s="16" t="s">
        <v>279</v>
      </c>
      <c r="D36" s="14">
        <v>4.5131608037299404</v>
      </c>
      <c r="E36" s="14">
        <v>1.01827475256115</v>
      </c>
      <c r="F36" s="14">
        <v>2.8787247966174001</v>
      </c>
      <c r="G36" s="14">
        <v>7.0086047931609396</v>
      </c>
      <c r="H36" s="14">
        <v>22.5623414906817</v>
      </c>
      <c r="I36" s="15">
        <v>20</v>
      </c>
      <c r="J36" s="15">
        <v>421</v>
      </c>
      <c r="K36" s="14">
        <v>1.01054328948238</v>
      </c>
      <c r="L36" s="15">
        <v>416.60758562420898</v>
      </c>
      <c r="M36" s="15">
        <v>154</v>
      </c>
      <c r="ZA36" s="9"/>
    </row>
    <row r="37" spans="2:677" x14ac:dyDescent="0.3">
      <c r="B37" s="19"/>
      <c r="C37" s="16" t="s">
        <v>280</v>
      </c>
      <c r="D37" s="14">
        <v>11.293663588339999</v>
      </c>
      <c r="E37" s="14">
        <v>2.4094366378740499</v>
      </c>
      <c r="F37" s="14">
        <v>7.3120703002859901</v>
      </c>
      <c r="G37" s="14">
        <v>17.044635137440601</v>
      </c>
      <c r="H37" s="14">
        <v>21.3344112743153</v>
      </c>
      <c r="I37" s="15">
        <v>32</v>
      </c>
      <c r="J37" s="15">
        <v>322</v>
      </c>
      <c r="K37" s="14">
        <v>1.8601439847204699</v>
      </c>
      <c r="L37" s="15">
        <v>173.10487932383799</v>
      </c>
      <c r="M37" s="15">
        <v>79</v>
      </c>
      <c r="ZA37" s="9"/>
    </row>
    <row r="38" spans="2:677" x14ac:dyDescent="0.3">
      <c r="B38" s="19" t="s">
        <v>296</v>
      </c>
      <c r="C38" s="16" t="s">
        <v>281</v>
      </c>
      <c r="D38" s="14">
        <v>5.8038841573901596</v>
      </c>
      <c r="E38" s="14">
        <v>0.557633331984831</v>
      </c>
      <c r="F38" s="14">
        <v>4.8018657697100799</v>
      </c>
      <c r="G38" s="14">
        <v>6.9996224231684003</v>
      </c>
      <c r="H38" s="14">
        <v>9.60793352973438</v>
      </c>
      <c r="I38" s="15">
        <v>247</v>
      </c>
      <c r="J38" s="15">
        <v>4304</v>
      </c>
      <c r="K38" s="14">
        <v>2.4474682478169698</v>
      </c>
      <c r="L38" s="15">
        <v>1758.5519255822701</v>
      </c>
      <c r="M38" s="15">
        <v>1231</v>
      </c>
      <c r="ZA38" s="9"/>
    </row>
    <row r="39" spans="2:677" x14ac:dyDescent="0.3">
      <c r="B39" s="19"/>
      <c r="C39" s="16" t="s">
        <v>282</v>
      </c>
      <c r="D39" s="14">
        <v>6.44566098868306</v>
      </c>
      <c r="E39" s="14">
        <v>0.73335728274781498</v>
      </c>
      <c r="F39" s="14">
        <v>5.1479627238436301</v>
      </c>
      <c r="G39" s="14">
        <v>8.0427453342558994</v>
      </c>
      <c r="H39" s="14">
        <v>11.3775341898279</v>
      </c>
      <c r="I39" s="15">
        <v>206</v>
      </c>
      <c r="J39" s="15">
        <v>4031</v>
      </c>
      <c r="K39" s="14">
        <v>3.5942217660226401</v>
      </c>
      <c r="L39" s="15">
        <v>1121.52233846736</v>
      </c>
      <c r="M39" s="15">
        <v>1238</v>
      </c>
      <c r="ZA39" s="9"/>
    </row>
    <row r="40" spans="2:677" x14ac:dyDescent="0.3">
      <c r="B40" s="19" t="s">
        <v>321</v>
      </c>
      <c r="C40" s="16" t="s">
        <v>314</v>
      </c>
      <c r="D40" s="14">
        <v>7.3959004438618399</v>
      </c>
      <c r="E40" s="14">
        <v>0.67589254096713902</v>
      </c>
      <c r="F40" s="14">
        <v>6.1750351399747103</v>
      </c>
      <c r="G40" s="14">
        <v>8.8354125855675605</v>
      </c>
      <c r="H40" s="14">
        <v>9.1387457970461199</v>
      </c>
      <c r="I40" s="15">
        <v>280</v>
      </c>
      <c r="J40" s="15">
        <v>4281</v>
      </c>
      <c r="K40" s="14">
        <v>2.8548139263631498</v>
      </c>
      <c r="L40" s="15">
        <v>1499.5723400627101</v>
      </c>
      <c r="M40" s="15">
        <v>2090</v>
      </c>
      <c r="ZA40" s="9"/>
    </row>
    <row r="41" spans="2:677" x14ac:dyDescent="0.3">
      <c r="B41" s="19"/>
      <c r="C41" s="16" t="s">
        <v>315</v>
      </c>
      <c r="D41" s="14">
        <v>4.8744069913264303</v>
      </c>
      <c r="E41" s="14">
        <v>0.64767173814740298</v>
      </c>
      <c r="F41" s="14">
        <v>3.7503645586407699</v>
      </c>
      <c r="G41" s="14">
        <v>6.3132447589555198</v>
      </c>
      <c r="H41" s="14">
        <v>13.2871904069537</v>
      </c>
      <c r="I41" s="15">
        <v>173</v>
      </c>
      <c r="J41" s="15">
        <v>4054</v>
      </c>
      <c r="K41" s="14">
        <v>3.6666320627939699</v>
      </c>
      <c r="L41" s="15">
        <v>1105.6467980893799</v>
      </c>
      <c r="M41" s="15">
        <v>2039</v>
      </c>
      <c r="ZA41" s="9"/>
    </row>
    <row r="42" spans="2:677" x14ac:dyDescent="0.3">
      <c r="B42" s="19" t="s">
        <v>322</v>
      </c>
      <c r="C42" s="16" t="s">
        <v>316</v>
      </c>
      <c r="D42" s="14">
        <v>7.7171227092624699</v>
      </c>
      <c r="E42" s="14">
        <v>1.17763074069331</v>
      </c>
      <c r="F42" s="14">
        <v>5.7002789350258602</v>
      </c>
      <c r="G42" s="14">
        <v>10.369090430818201</v>
      </c>
      <c r="H42" s="14">
        <v>15.259971689705701</v>
      </c>
      <c r="I42" s="15">
        <v>75</v>
      </c>
      <c r="J42" s="15">
        <v>1057</v>
      </c>
      <c r="K42" s="14">
        <v>2.0563908039948702</v>
      </c>
      <c r="L42" s="15">
        <v>514.007355968821</v>
      </c>
      <c r="M42" s="15">
        <v>410</v>
      </c>
      <c r="ZA42" s="9"/>
    </row>
    <row r="43" spans="2:677" x14ac:dyDescent="0.3">
      <c r="B43" s="19"/>
      <c r="C43" s="16" t="s">
        <v>317</v>
      </c>
      <c r="D43" s="14">
        <v>5.58931009465591</v>
      </c>
      <c r="E43" s="14">
        <v>1.5437917001935499</v>
      </c>
      <c r="F43" s="14">
        <v>3.2250489884399798</v>
      </c>
      <c r="G43" s="14">
        <v>9.5163582526741095</v>
      </c>
      <c r="H43" s="14">
        <v>27.620433900592001</v>
      </c>
      <c r="I43" s="15">
        <v>20</v>
      </c>
      <c r="J43" s="15">
        <v>323</v>
      </c>
      <c r="K43" s="14">
        <v>1.4542996480524599</v>
      </c>
      <c r="L43" s="15">
        <v>222.100033120787</v>
      </c>
      <c r="M43" s="15">
        <v>152</v>
      </c>
      <c r="ZA43" s="9"/>
    </row>
    <row r="44" spans="2:677" x14ac:dyDescent="0.3">
      <c r="B44" s="19"/>
      <c r="C44" s="16" t="s">
        <v>318</v>
      </c>
      <c r="D44" s="14">
        <v>8.4195266559511595</v>
      </c>
      <c r="E44" s="14">
        <v>2.2267613822927301</v>
      </c>
      <c r="F44" s="14">
        <v>4.9518865951447699</v>
      </c>
      <c r="G44" s="14">
        <v>13.9588212811859</v>
      </c>
      <c r="H44" s="14">
        <v>26.4475839709919</v>
      </c>
      <c r="I44" s="15">
        <v>17</v>
      </c>
      <c r="J44" s="15">
        <v>257</v>
      </c>
      <c r="K44" s="14">
        <v>1.64625374169872</v>
      </c>
      <c r="L44" s="15">
        <v>156.11202179246601</v>
      </c>
      <c r="M44" s="15">
        <v>130</v>
      </c>
      <c r="ZA44" s="9"/>
    </row>
    <row r="45" spans="2:677" x14ac:dyDescent="0.3">
      <c r="B45" s="19"/>
      <c r="C45" s="16" t="s">
        <v>319</v>
      </c>
      <c r="D45" s="14">
        <v>5.7228956978664902</v>
      </c>
      <c r="E45" s="14">
        <v>0.53950959048103198</v>
      </c>
      <c r="F45" s="14">
        <v>4.7523508108408601</v>
      </c>
      <c r="G45" s="14">
        <v>6.8773376847126304</v>
      </c>
      <c r="H45" s="14">
        <v>9.4272134067053308</v>
      </c>
      <c r="I45" s="15">
        <v>331</v>
      </c>
      <c r="J45" s="15">
        <v>6581</v>
      </c>
      <c r="K45" s="14">
        <v>3.5497859528490099</v>
      </c>
      <c r="L45" s="15">
        <v>1853.91459863043</v>
      </c>
      <c r="M45" s="15">
        <v>2343</v>
      </c>
      <c r="ZA45" s="9"/>
    </row>
    <row r="46" spans="2:677" x14ac:dyDescent="0.3">
      <c r="B46" s="19"/>
      <c r="C46" s="16" t="s">
        <v>320</v>
      </c>
      <c r="D46" s="14">
        <v>9.5797316115523099</v>
      </c>
      <c r="E46" s="14">
        <v>5.0918697644644002</v>
      </c>
      <c r="F46" s="14">
        <v>3.2264774620461201</v>
      </c>
      <c r="G46" s="14">
        <v>25.187158028787</v>
      </c>
      <c r="H46" s="14">
        <v>53.152530477200997</v>
      </c>
      <c r="I46" s="15">
        <v>10</v>
      </c>
      <c r="J46" s="15">
        <v>117</v>
      </c>
      <c r="K46" s="14">
        <v>3.4721096331607302</v>
      </c>
      <c r="L46" s="15">
        <v>33.697092650122499</v>
      </c>
      <c r="M46" s="15">
        <v>52</v>
      </c>
      <c r="ZA46" s="9">
        <v>1</v>
      </c>
    </row>
    <row r="47" spans="2:677" x14ac:dyDescent="0.3">
      <c r="B47" s="19" t="s">
        <v>298</v>
      </c>
      <c r="C47" s="16" t="s">
        <v>283</v>
      </c>
      <c r="D47" s="14">
        <v>8.53676696810248</v>
      </c>
      <c r="E47" s="14">
        <v>1.3869626001541999</v>
      </c>
      <c r="F47" s="14">
        <v>6.1804562705879196</v>
      </c>
      <c r="G47" s="14">
        <v>11.679590307593401</v>
      </c>
      <c r="H47" s="14">
        <v>16.246930545680499</v>
      </c>
      <c r="I47" s="15">
        <v>138</v>
      </c>
      <c r="J47" s="15">
        <v>1797</v>
      </c>
      <c r="K47" s="14">
        <v>4.4248225569017698</v>
      </c>
      <c r="L47" s="15">
        <v>406.11798030116898</v>
      </c>
      <c r="M47" s="15">
        <v>980</v>
      </c>
      <c r="ZA47" s="9"/>
    </row>
    <row r="48" spans="2:677" x14ac:dyDescent="0.3">
      <c r="B48" s="19"/>
      <c r="C48" s="16" t="s">
        <v>284</v>
      </c>
      <c r="D48" s="14">
        <v>7.1860635173740199</v>
      </c>
      <c r="E48" s="14">
        <v>1.18346864479164</v>
      </c>
      <c r="F48" s="14">
        <v>5.1835013751823098</v>
      </c>
      <c r="G48" s="14">
        <v>9.8816536413808507</v>
      </c>
      <c r="H48" s="14">
        <v>16.468942167437302</v>
      </c>
      <c r="I48" s="15">
        <v>99</v>
      </c>
      <c r="J48" s="15">
        <v>1533</v>
      </c>
      <c r="K48" s="14">
        <v>3.2171257234672401</v>
      </c>
      <c r="L48" s="15">
        <v>476.51230687615799</v>
      </c>
      <c r="M48" s="15">
        <v>998</v>
      </c>
      <c r="ZA48" s="9"/>
    </row>
    <row r="49" spans="2:677" x14ac:dyDescent="0.3">
      <c r="B49" s="19"/>
      <c r="C49" s="16" t="s">
        <v>285</v>
      </c>
      <c r="D49" s="14">
        <v>6.3743979358091796</v>
      </c>
      <c r="E49" s="14">
        <v>1.01353648852225</v>
      </c>
      <c r="F49" s="14">
        <v>4.6526960273759803</v>
      </c>
      <c r="G49" s="14">
        <v>8.6752377275971408</v>
      </c>
      <c r="H49" s="14">
        <v>15.9001132142778</v>
      </c>
      <c r="I49" s="15">
        <v>85</v>
      </c>
      <c r="J49" s="15">
        <v>1511</v>
      </c>
      <c r="K49" s="14">
        <v>2.5990936543118401</v>
      </c>
      <c r="L49" s="15">
        <v>581.35650383097402</v>
      </c>
      <c r="M49" s="15">
        <v>1005</v>
      </c>
      <c r="ZA49" s="9"/>
    </row>
    <row r="50" spans="2:677" x14ac:dyDescent="0.3">
      <c r="B50" s="19"/>
      <c r="C50" s="16" t="s">
        <v>286</v>
      </c>
      <c r="D50" s="14">
        <v>4.8040466381521796</v>
      </c>
      <c r="E50" s="14">
        <v>0.94647573655503903</v>
      </c>
      <c r="F50" s="14">
        <v>3.2535248740605698</v>
      </c>
      <c r="G50" s="14">
        <v>7.0397277092055299</v>
      </c>
      <c r="H50" s="14">
        <v>19.701635055714</v>
      </c>
      <c r="I50" s="15">
        <v>73</v>
      </c>
      <c r="J50" s="15">
        <v>1522</v>
      </c>
      <c r="K50" s="14">
        <v>2.9793565641829498</v>
      </c>
      <c r="L50" s="15">
        <v>510.84855646252299</v>
      </c>
      <c r="M50" s="15">
        <v>999</v>
      </c>
      <c r="ZA50" s="9"/>
    </row>
    <row r="51" spans="2:677" x14ac:dyDescent="0.3">
      <c r="B51" s="19"/>
      <c r="C51" s="16" t="s">
        <v>287</v>
      </c>
      <c r="D51" s="14">
        <v>3.3216895306500702</v>
      </c>
      <c r="E51" s="14">
        <v>0.66358444786208803</v>
      </c>
      <c r="F51" s="14">
        <v>2.2397260687519598</v>
      </c>
      <c r="G51" s="14">
        <v>4.9001278245936604</v>
      </c>
      <c r="H51" s="14">
        <v>19.977317017109101</v>
      </c>
      <c r="I51" s="15">
        <v>58</v>
      </c>
      <c r="J51" s="15">
        <v>1930</v>
      </c>
      <c r="K51" s="14">
        <v>2.6450661396874899</v>
      </c>
      <c r="L51" s="15">
        <v>729.66039337981499</v>
      </c>
      <c r="M51" s="15">
        <v>1143</v>
      </c>
      <c r="ZA51" s="9"/>
    </row>
    <row r="52" spans="2:677" x14ac:dyDescent="0.3">
      <c r="B52" s="19" t="s">
        <v>297</v>
      </c>
      <c r="C52" s="16" t="s">
        <v>288</v>
      </c>
      <c r="D52" s="14">
        <v>5.1278808221796002</v>
      </c>
      <c r="E52" s="14">
        <v>0.50694610685493302</v>
      </c>
      <c r="F52" s="14">
        <v>4.2202057847086296</v>
      </c>
      <c r="G52" s="14">
        <v>6.21810321285529</v>
      </c>
      <c r="H52" s="14">
        <v>9.88607427579519</v>
      </c>
      <c r="I52" s="15">
        <v>252</v>
      </c>
      <c r="J52" s="15">
        <v>5458</v>
      </c>
      <c r="K52" s="14">
        <v>2.88271039058717</v>
      </c>
      <c r="L52" s="15">
        <v>1893.3570357333999</v>
      </c>
      <c r="M52" s="15">
        <v>2253</v>
      </c>
      <c r="ZA52" s="9"/>
    </row>
    <row r="53" spans="2:677" x14ac:dyDescent="0.3">
      <c r="B53" s="19"/>
      <c r="C53" s="16" t="s">
        <v>289</v>
      </c>
      <c r="D53" s="14">
        <v>8.0335908690614897</v>
      </c>
      <c r="E53" s="14">
        <v>0.98975534070510496</v>
      </c>
      <c r="F53" s="14">
        <v>6.2943230550551998</v>
      </c>
      <c r="G53" s="14">
        <v>10.2011389515761</v>
      </c>
      <c r="H53" s="14">
        <v>12.320210934773799</v>
      </c>
      <c r="I53" s="15">
        <v>201</v>
      </c>
      <c r="J53" s="15">
        <v>2836</v>
      </c>
      <c r="K53" s="14">
        <v>3.75897845665776</v>
      </c>
      <c r="L53" s="15">
        <v>754.46029624803703</v>
      </c>
      <c r="M53" s="15">
        <v>1415</v>
      </c>
      <c r="ZA53" s="9"/>
    </row>
    <row r="54" spans="2:677" x14ac:dyDescent="0.3">
      <c r="B54" s="19" t="s">
        <v>291</v>
      </c>
      <c r="C54" s="16" t="s">
        <v>290</v>
      </c>
      <c r="D54" s="14">
        <v>5.0400351968643804</v>
      </c>
      <c r="E54" s="14">
        <v>0.47427767385631697</v>
      </c>
      <c r="F54" s="14">
        <v>4.1872086141291103</v>
      </c>
      <c r="G54" s="14">
        <v>6.0555824427770997</v>
      </c>
      <c r="H54" s="14">
        <v>9.4102055904566999</v>
      </c>
      <c r="I54" s="15">
        <v>250</v>
      </c>
      <c r="J54" s="15">
        <v>5369</v>
      </c>
      <c r="K54" s="14">
        <v>2.5229216019424099</v>
      </c>
      <c r="L54" s="15">
        <v>2128.0883226281699</v>
      </c>
      <c r="M54" s="15">
        <v>2164</v>
      </c>
      <c r="ZA54" s="9"/>
    </row>
    <row r="55" spans="2:677" x14ac:dyDescent="0.3">
      <c r="B55" s="19"/>
      <c r="C55" s="16" t="s">
        <v>291</v>
      </c>
      <c r="D55" s="14">
        <v>7.6285289402374303</v>
      </c>
      <c r="E55" s="14">
        <v>0.88381910908257699</v>
      </c>
      <c r="F55" s="14">
        <v>6.0659574269096996</v>
      </c>
      <c r="G55" s="14">
        <v>9.5526800931836195</v>
      </c>
      <c r="H55" s="14">
        <v>11.585708280147999</v>
      </c>
      <c r="I55" s="15">
        <v>203</v>
      </c>
      <c r="J55" s="15">
        <v>2966</v>
      </c>
      <c r="K55" s="14">
        <v>3.2867965664865899</v>
      </c>
      <c r="L55" s="15">
        <v>902.39841134144103</v>
      </c>
      <c r="M55" s="15">
        <v>1392</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325</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407" priority="1">
      <formula>ZA9 = 3</formula>
    </cfRule>
    <cfRule type="expression" dxfId="406" priority="48">
      <formula>I9 = J9</formula>
    </cfRule>
    <cfRule type="expression" dxfId="405" priority="95">
      <formula>ZA9 = 2</formula>
    </cfRule>
    <cfRule type="expression" dxfId="404" priority="142">
      <formula>ZA9 = 1</formula>
    </cfRule>
  </conditionalFormatting>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25</v>
      </c>
      <c r="M2" s="12" t="str">
        <f>HYPERLINK("#'INDICE'!A1", "Índice")</f>
        <v>Índice</v>
      </c>
    </row>
    <row r="3" spans="2:677" x14ac:dyDescent="0.3">
      <c r="B3" s="10" t="s">
        <v>7</v>
      </c>
      <c r="C3" s="11" t="s">
        <v>24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1.0957684135268899</v>
      </c>
      <c r="E9" s="14">
        <v>0.18963485023523899</v>
      </c>
      <c r="F9" s="14">
        <v>0.77999870351038503</v>
      </c>
      <c r="G9" s="14">
        <v>1.5373915607903399</v>
      </c>
      <c r="H9" s="14">
        <v>17.306106645734801</v>
      </c>
      <c r="I9" s="15">
        <v>94</v>
      </c>
      <c r="J9" s="15">
        <v>8327</v>
      </c>
      <c r="K9" s="14">
        <v>2.7627339340455999</v>
      </c>
      <c r="L9" s="15">
        <v>3014.0434072876401</v>
      </c>
      <c r="M9" s="15">
        <v>2570</v>
      </c>
      <c r="ZA9" s="9"/>
    </row>
    <row r="10" spans="2:677" x14ac:dyDescent="0.3">
      <c r="B10" s="19" t="s">
        <v>293</v>
      </c>
      <c r="C10" s="16" t="s">
        <v>253</v>
      </c>
      <c r="D10" s="14">
        <v>1.05255404500664</v>
      </c>
      <c r="E10" s="14">
        <v>0.21208836861329</v>
      </c>
      <c r="F10" s="14">
        <v>0.70841473970846702</v>
      </c>
      <c r="G10" s="14">
        <v>1.56124337054051</v>
      </c>
      <c r="H10" s="14">
        <v>20.149879202825399</v>
      </c>
      <c r="I10" s="15">
        <v>59</v>
      </c>
      <c r="J10" s="15">
        <v>5020</v>
      </c>
      <c r="K10" s="14">
        <v>2.1677136158118699</v>
      </c>
      <c r="L10" s="15">
        <v>2315.8040634993599</v>
      </c>
      <c r="M10" s="15">
        <v>1617</v>
      </c>
      <c r="ZA10" s="9"/>
    </row>
    <row r="11" spans="2:677" x14ac:dyDescent="0.3">
      <c r="B11" s="19"/>
      <c r="C11" s="16" t="s">
        <v>254</v>
      </c>
      <c r="D11" s="14">
        <v>1.1681704679445799</v>
      </c>
      <c r="E11" s="14">
        <v>0.36185957097021398</v>
      </c>
      <c r="F11" s="14">
        <v>0.63492923663623302</v>
      </c>
      <c r="G11" s="14">
        <v>2.13960768408137</v>
      </c>
      <c r="H11" s="14">
        <v>30.976606659721</v>
      </c>
      <c r="I11" s="15">
        <v>35</v>
      </c>
      <c r="J11" s="15">
        <v>3307</v>
      </c>
      <c r="K11" s="14">
        <v>3.7495566490924799</v>
      </c>
      <c r="L11" s="15">
        <v>881.97093936436704</v>
      </c>
      <c r="M11" s="15">
        <v>953</v>
      </c>
      <c r="ZA11" s="9"/>
    </row>
    <row r="12" spans="2:677" x14ac:dyDescent="0.3">
      <c r="B12" s="19" t="s">
        <v>294</v>
      </c>
      <c r="C12" s="16" t="s">
        <v>255</v>
      </c>
      <c r="D12" s="14">
        <v>0.87893040098024999</v>
      </c>
      <c r="E12" s="14">
        <v>0.17431691852227599</v>
      </c>
      <c r="F12" s="14">
        <v>0.59529414328411301</v>
      </c>
      <c r="G12" s="14">
        <v>1.29594727483226</v>
      </c>
      <c r="H12" s="14">
        <v>19.8328466426766</v>
      </c>
      <c r="I12" s="15">
        <v>40</v>
      </c>
      <c r="J12" s="15">
        <v>4088</v>
      </c>
      <c r="K12" s="14">
        <v>1.4254869697531301</v>
      </c>
      <c r="L12" s="15">
        <v>2867.7919102326</v>
      </c>
      <c r="M12" s="15">
        <v>1321</v>
      </c>
      <c r="ZA12" s="9"/>
    </row>
    <row r="13" spans="2:677" x14ac:dyDescent="0.3">
      <c r="B13" s="19"/>
      <c r="C13" s="16" t="s">
        <v>256</v>
      </c>
      <c r="D13" s="14">
        <v>1.1218374849908801</v>
      </c>
      <c r="E13" s="14">
        <v>0.31532768000275502</v>
      </c>
      <c r="F13" s="14">
        <v>0.64517100489639501</v>
      </c>
      <c r="G13" s="14">
        <v>1.9437856950026999</v>
      </c>
      <c r="H13" s="14">
        <v>28.108142598329898</v>
      </c>
      <c r="I13" s="15">
        <v>28</v>
      </c>
      <c r="J13" s="15">
        <v>2552</v>
      </c>
      <c r="K13" s="14">
        <v>2.2866743229093802</v>
      </c>
      <c r="L13" s="15">
        <v>1116.03124871453</v>
      </c>
      <c r="M13" s="15">
        <v>755</v>
      </c>
      <c r="ZA13" s="9"/>
    </row>
    <row r="14" spans="2:677" x14ac:dyDescent="0.3">
      <c r="B14" s="19"/>
      <c r="C14" s="16" t="s">
        <v>257</v>
      </c>
      <c r="D14" s="14">
        <v>1.9997925724562</v>
      </c>
      <c r="E14" s="14">
        <v>0.52159382875289095</v>
      </c>
      <c r="F14" s="14">
        <v>1.19523065250623</v>
      </c>
      <c r="G14" s="14">
        <v>3.3276998745610702</v>
      </c>
      <c r="H14" s="14">
        <v>26.082396541369999</v>
      </c>
      <c r="I14" s="15">
        <v>26</v>
      </c>
      <c r="J14" s="15">
        <v>1687</v>
      </c>
      <c r="K14" s="14">
        <v>2.34051006947367</v>
      </c>
      <c r="L14" s="15">
        <v>720.78305579747996</v>
      </c>
      <c r="M14" s="15">
        <v>494</v>
      </c>
      <c r="ZA14" s="9"/>
    </row>
    <row r="15" spans="2:677" x14ac:dyDescent="0.3">
      <c r="B15" s="19" t="s">
        <v>295</v>
      </c>
      <c r="C15" s="16" t="s">
        <v>258</v>
      </c>
      <c r="D15" s="14">
        <v>0.11903929490232899</v>
      </c>
      <c r="E15" s="14">
        <v>0.119330768179798</v>
      </c>
      <c r="F15" s="14">
        <v>1.6369985607853601E-2</v>
      </c>
      <c r="G15" s="14">
        <v>0.86009097053129602</v>
      </c>
      <c r="H15" s="14">
        <v>100.24485467400299</v>
      </c>
      <c r="I15" s="15">
        <v>1</v>
      </c>
      <c r="J15" s="15">
        <v>450</v>
      </c>
      <c r="K15" s="14">
        <v>0.53774719950010696</v>
      </c>
      <c r="L15" s="15">
        <v>450</v>
      </c>
      <c r="M15" s="15">
        <v>130</v>
      </c>
      <c r="ZA15" s="9"/>
    </row>
    <row r="16" spans="2:677" x14ac:dyDescent="0.3">
      <c r="B16" s="19"/>
      <c r="C16" s="16" t="s">
        <v>259</v>
      </c>
      <c r="D16" s="14">
        <v>0.36730395139501398</v>
      </c>
      <c r="E16" s="14">
        <v>0.27067933156159701</v>
      </c>
      <c r="F16" s="14">
        <v>8.4923318849575102E-2</v>
      </c>
      <c r="G16" s="14">
        <v>1.5738452313778399</v>
      </c>
      <c r="H16" s="14">
        <v>73.693552855492598</v>
      </c>
      <c r="I16" s="15">
        <v>2</v>
      </c>
      <c r="J16" s="15">
        <v>325</v>
      </c>
      <c r="K16" s="14">
        <v>0.64867583276031404</v>
      </c>
      <c r="L16" s="15">
        <v>325</v>
      </c>
      <c r="M16" s="15">
        <v>98</v>
      </c>
      <c r="ZA16" s="9"/>
    </row>
    <row r="17" spans="2:677" x14ac:dyDescent="0.3">
      <c r="B17" s="19"/>
      <c r="C17" s="16" t="s">
        <v>260</v>
      </c>
      <c r="D17" s="14">
        <v>0.322107426428629</v>
      </c>
      <c r="E17" s="14">
        <v>0.32176848932511798</v>
      </c>
      <c r="F17" s="14">
        <v>4.4250106188151797E-2</v>
      </c>
      <c r="G17" s="14">
        <v>2.3044745620684401</v>
      </c>
      <c r="H17" s="14">
        <v>99.894775135342798</v>
      </c>
      <c r="I17" s="15">
        <v>1</v>
      </c>
      <c r="J17" s="15">
        <v>306</v>
      </c>
      <c r="K17" s="14">
        <v>0.98352924374841599</v>
      </c>
      <c r="L17" s="15">
        <v>306</v>
      </c>
      <c r="M17" s="15">
        <v>96</v>
      </c>
      <c r="ZA17" s="9"/>
    </row>
    <row r="18" spans="2:677" x14ac:dyDescent="0.3">
      <c r="B18" s="19"/>
      <c r="C18" s="16" t="s">
        <v>261</v>
      </c>
      <c r="D18" s="14">
        <v>0.78006498414261405</v>
      </c>
      <c r="E18" s="14">
        <v>0.59329909917968204</v>
      </c>
      <c r="F18" s="14">
        <v>0.17061419162215999</v>
      </c>
      <c r="G18" s="14">
        <v>3.4904174723702099</v>
      </c>
      <c r="H18" s="14">
        <v>76.057650483028596</v>
      </c>
      <c r="I18" s="15">
        <v>2</v>
      </c>
      <c r="J18" s="15">
        <v>232</v>
      </c>
      <c r="K18" s="14">
        <v>1.05058123039183</v>
      </c>
      <c r="L18" s="15">
        <v>220.83013982028999</v>
      </c>
      <c r="M18" s="15">
        <v>75</v>
      </c>
      <c r="ZA18" s="9"/>
    </row>
    <row r="19" spans="2:677" x14ac:dyDescent="0.3">
      <c r="B19" s="19"/>
      <c r="C19" s="16" t="s">
        <v>262</v>
      </c>
      <c r="D19" s="14">
        <v>0.38266920710003999</v>
      </c>
      <c r="E19" s="14">
        <v>0.26246265384240902</v>
      </c>
      <c r="F19" s="14">
        <v>9.7065200269392998E-2</v>
      </c>
      <c r="G19" s="14">
        <v>1.49604816932401</v>
      </c>
      <c r="H19" s="14">
        <v>68.587346191614103</v>
      </c>
      <c r="I19" s="15">
        <v>2</v>
      </c>
      <c r="J19" s="15">
        <v>204</v>
      </c>
      <c r="K19" s="14">
        <v>0.36683659379323702</v>
      </c>
      <c r="L19" s="15">
        <v>204</v>
      </c>
      <c r="M19" s="15">
        <v>63</v>
      </c>
      <c r="ZA19" s="9"/>
    </row>
    <row r="20" spans="2:677" x14ac:dyDescent="0.3">
      <c r="B20" s="19"/>
      <c r="C20" s="16" t="s">
        <v>263</v>
      </c>
      <c r="D20" s="14">
        <v>1.05510494671299</v>
      </c>
      <c r="E20" s="14">
        <v>0.63910494500676096</v>
      </c>
      <c r="F20" s="14">
        <v>0.31558566769514002</v>
      </c>
      <c r="G20" s="14">
        <v>3.4672811792686198</v>
      </c>
      <c r="H20" s="14">
        <v>60.572642275803197</v>
      </c>
      <c r="I20" s="15">
        <v>4</v>
      </c>
      <c r="J20" s="15">
        <v>307</v>
      </c>
      <c r="K20" s="14">
        <v>1.1972276293994399</v>
      </c>
      <c r="L20" s="15">
        <v>256.42575602268602</v>
      </c>
      <c r="M20" s="15">
        <v>98</v>
      </c>
      <c r="ZA20" s="9"/>
    </row>
    <row r="21" spans="2:677" x14ac:dyDescent="0.3">
      <c r="B21" s="19"/>
      <c r="C21" s="16" t="s">
        <v>264</v>
      </c>
      <c r="D21" s="14">
        <v>0.30981214940120499</v>
      </c>
      <c r="E21" s="14">
        <v>0.23063419251294101</v>
      </c>
      <c r="F21" s="14">
        <v>7.1158540043532406E-2</v>
      </c>
      <c r="G21" s="14">
        <v>1.3381510345538801</v>
      </c>
      <c r="H21" s="14">
        <v>74.443236961075897</v>
      </c>
      <c r="I21" s="15">
        <v>2</v>
      </c>
      <c r="J21" s="15">
        <v>572</v>
      </c>
      <c r="K21" s="14">
        <v>0.98340550992736298</v>
      </c>
      <c r="L21" s="15">
        <v>572</v>
      </c>
      <c r="M21" s="15">
        <v>176</v>
      </c>
      <c r="ZA21" s="9"/>
    </row>
    <row r="22" spans="2:677" x14ac:dyDescent="0.3">
      <c r="B22" s="19"/>
      <c r="C22" s="16" t="s">
        <v>265</v>
      </c>
      <c r="D22" s="14">
        <v>1.64456077534165</v>
      </c>
      <c r="E22" s="14">
        <v>0.58366604535032096</v>
      </c>
      <c r="F22" s="14">
        <v>0.81242263842617801</v>
      </c>
      <c r="G22" s="14">
        <v>3.3006679146624101</v>
      </c>
      <c r="H22" s="14">
        <v>35.4906947862153</v>
      </c>
      <c r="I22" s="15">
        <v>8</v>
      </c>
      <c r="J22" s="15">
        <v>484</v>
      </c>
      <c r="K22" s="14">
        <v>1.0172500030796101</v>
      </c>
      <c r="L22" s="15">
        <v>475.792576588592</v>
      </c>
      <c r="M22" s="15">
        <v>130</v>
      </c>
      <c r="ZA22" s="9"/>
    </row>
    <row r="23" spans="2:677" x14ac:dyDescent="0.3">
      <c r="B23" s="19"/>
      <c r="C23" s="16" t="s">
        <v>266</v>
      </c>
      <c r="D23" s="14">
        <v>0.95526334338227303</v>
      </c>
      <c r="E23" s="14">
        <v>0.44432413234358598</v>
      </c>
      <c r="F23" s="14">
        <v>0.37978229203869301</v>
      </c>
      <c r="G23" s="14">
        <v>2.38191618818749</v>
      </c>
      <c r="H23" s="14">
        <v>46.513261020817602</v>
      </c>
      <c r="I23" s="15">
        <v>5</v>
      </c>
      <c r="J23" s="15">
        <v>445</v>
      </c>
      <c r="K23" s="14">
        <v>0.92646338209766899</v>
      </c>
      <c r="L23" s="15">
        <v>445</v>
      </c>
      <c r="M23" s="15">
        <v>137</v>
      </c>
      <c r="ZA23" s="9"/>
    </row>
    <row r="24" spans="2:677" x14ac:dyDescent="0.3">
      <c r="B24" s="19"/>
      <c r="C24" s="16" t="s">
        <v>267</v>
      </c>
      <c r="D24" s="14">
        <v>1.14675675173489</v>
      </c>
      <c r="E24" s="14">
        <v>0.65606258761885505</v>
      </c>
      <c r="F24" s="14">
        <v>0.36517867484849797</v>
      </c>
      <c r="G24" s="14">
        <v>3.5416554508362599</v>
      </c>
      <c r="H24" s="14">
        <v>57.210265963232402</v>
      </c>
      <c r="I24" s="15">
        <v>3</v>
      </c>
      <c r="J24" s="15">
        <v>257</v>
      </c>
      <c r="K24" s="14">
        <v>0.97200451463292703</v>
      </c>
      <c r="L24" s="15">
        <v>257</v>
      </c>
      <c r="M24" s="15">
        <v>77</v>
      </c>
      <c r="ZA24" s="9"/>
    </row>
    <row r="25" spans="2:677" x14ac:dyDescent="0.3">
      <c r="B25" s="19"/>
      <c r="C25" s="16" t="s">
        <v>268</v>
      </c>
      <c r="D25" s="14">
        <v>1.9930065611233401</v>
      </c>
      <c r="E25" s="14">
        <v>0.80076145284144595</v>
      </c>
      <c r="F25" s="14">
        <v>0.89246932614542596</v>
      </c>
      <c r="G25" s="14">
        <v>4.3905362110692803</v>
      </c>
      <c r="H25" s="14">
        <v>40.178565814159001</v>
      </c>
      <c r="I25" s="15">
        <v>6</v>
      </c>
      <c r="J25" s="15">
        <v>256</v>
      </c>
      <c r="K25" s="14">
        <v>0.83710648200020199</v>
      </c>
      <c r="L25" s="15">
        <v>256</v>
      </c>
      <c r="M25" s="15">
        <v>83</v>
      </c>
      <c r="ZA25" s="9"/>
    </row>
    <row r="26" spans="2:677" x14ac:dyDescent="0.3">
      <c r="B26" s="19"/>
      <c r="C26" s="16" t="s">
        <v>269</v>
      </c>
      <c r="D26" s="14">
        <v>0.32427042228991398</v>
      </c>
      <c r="E26" s="14">
        <v>0.25041638379058501</v>
      </c>
      <c r="F26" s="14">
        <v>6.9897443256977096E-2</v>
      </c>
      <c r="G26" s="14">
        <v>1.49055749320485</v>
      </c>
      <c r="H26" s="14">
        <v>77.224552896995505</v>
      </c>
      <c r="I26" s="15">
        <v>2</v>
      </c>
      <c r="J26" s="15">
        <v>318</v>
      </c>
      <c r="K26" s="14">
        <v>0.61501821935641898</v>
      </c>
      <c r="L26" s="15">
        <v>318</v>
      </c>
      <c r="M26" s="15">
        <v>93</v>
      </c>
      <c r="ZA26" s="9"/>
    </row>
    <row r="27" spans="2:677" x14ac:dyDescent="0.3">
      <c r="B27" s="19"/>
      <c r="C27" s="16" t="s">
        <v>270</v>
      </c>
      <c r="D27" s="14">
        <v>2.00982985082508</v>
      </c>
      <c r="E27" s="14">
        <v>1.2046651813976199</v>
      </c>
      <c r="F27" s="14">
        <v>0.60861172254877105</v>
      </c>
      <c r="G27" s="14">
        <v>6.4284438761858196</v>
      </c>
      <c r="H27" s="14">
        <v>59.938665002068802</v>
      </c>
      <c r="I27" s="15">
        <v>7</v>
      </c>
      <c r="J27" s="15">
        <v>413</v>
      </c>
      <c r="K27" s="14">
        <v>3.0359046609554499</v>
      </c>
      <c r="L27" s="15">
        <v>136.03852759658801</v>
      </c>
      <c r="M27" s="15">
        <v>140</v>
      </c>
      <c r="ZA27" s="9">
        <v>1</v>
      </c>
    </row>
    <row r="28" spans="2:677" x14ac:dyDescent="0.3">
      <c r="B28" s="19"/>
      <c r="C28" s="16" t="s">
        <v>271</v>
      </c>
      <c r="D28" s="14">
        <v>2.31337783370047</v>
      </c>
      <c r="E28" s="14">
        <v>1.4427313588386701</v>
      </c>
      <c r="F28" s="14">
        <v>0.65808070797612095</v>
      </c>
      <c r="G28" s="14">
        <v>7.80517899119363</v>
      </c>
      <c r="H28" s="14">
        <v>62.3647092066618</v>
      </c>
      <c r="I28" s="15">
        <v>3</v>
      </c>
      <c r="J28" s="15">
        <v>216</v>
      </c>
      <c r="K28" s="14">
        <v>1.9802851946517199</v>
      </c>
      <c r="L28" s="15">
        <v>109.075198149926</v>
      </c>
      <c r="M28" s="15">
        <v>64</v>
      </c>
      <c r="ZA28" s="9">
        <v>1</v>
      </c>
    </row>
    <row r="29" spans="2:677" x14ac:dyDescent="0.3">
      <c r="B29" s="19"/>
      <c r="C29" s="16" t="s">
        <v>272</v>
      </c>
      <c r="D29" s="14">
        <v>2.4347678945165301</v>
      </c>
      <c r="E29" s="14">
        <v>1.0934766879200399</v>
      </c>
      <c r="F29" s="14">
        <v>0.99036510036443903</v>
      </c>
      <c r="G29" s="14">
        <v>5.8610630046589396</v>
      </c>
      <c r="H29" s="14">
        <v>44.910921093658203</v>
      </c>
      <c r="I29" s="15">
        <v>5</v>
      </c>
      <c r="J29" s="15">
        <v>338</v>
      </c>
      <c r="K29" s="14">
        <v>1.6962751887754099</v>
      </c>
      <c r="L29" s="15">
        <v>199.26012137453401</v>
      </c>
      <c r="M29" s="15">
        <v>90</v>
      </c>
      <c r="ZA29" s="9"/>
    </row>
    <row r="30" spans="2:677" x14ac:dyDescent="0.3">
      <c r="B30" s="19"/>
      <c r="C30" s="16" t="s">
        <v>273</v>
      </c>
      <c r="D30" s="14">
        <v>0.29030987624215099</v>
      </c>
      <c r="E30" s="14">
        <v>0.220163055653919</v>
      </c>
      <c r="F30" s="14">
        <v>6.3881346242704307E-2</v>
      </c>
      <c r="G30" s="14">
        <v>1.3088072859101101</v>
      </c>
      <c r="H30" s="14">
        <v>75.837260000854599</v>
      </c>
      <c r="I30" s="15">
        <v>2</v>
      </c>
      <c r="J30" s="15">
        <v>250</v>
      </c>
      <c r="K30" s="14">
        <v>0.41695487794811897</v>
      </c>
      <c r="L30" s="15">
        <v>250</v>
      </c>
      <c r="M30" s="15">
        <v>70</v>
      </c>
      <c r="ZA30" s="9"/>
    </row>
    <row r="31" spans="2:677" x14ac:dyDescent="0.3">
      <c r="B31" s="19"/>
      <c r="C31" s="16" t="s">
        <v>274</v>
      </c>
      <c r="D31" s="14">
        <v>0.92228709013999899</v>
      </c>
      <c r="E31" s="14">
        <v>0.37470751573558903</v>
      </c>
      <c r="F31" s="14">
        <v>0.41365169090701498</v>
      </c>
      <c r="G31" s="14">
        <v>2.0435181346237199</v>
      </c>
      <c r="H31" s="14">
        <v>40.628077714793797</v>
      </c>
      <c r="I31" s="15">
        <v>9</v>
      </c>
      <c r="J31" s="15">
        <v>802</v>
      </c>
      <c r="K31" s="14">
        <v>1.2307652392851101</v>
      </c>
      <c r="L31" s="15">
        <v>651.62711327941099</v>
      </c>
      <c r="M31" s="15">
        <v>285</v>
      </c>
      <c r="ZA31" s="9"/>
    </row>
    <row r="32" spans="2:677" x14ac:dyDescent="0.3">
      <c r="B32" s="19"/>
      <c r="C32" s="16" t="s">
        <v>275</v>
      </c>
      <c r="D32" s="14">
        <v>1.09245444100789</v>
      </c>
      <c r="E32" s="14">
        <v>0.52313645507603002</v>
      </c>
      <c r="F32" s="14">
        <v>0.42292861134033599</v>
      </c>
      <c r="G32" s="14">
        <v>2.7921668386721601</v>
      </c>
      <c r="H32" s="14">
        <v>47.886340650818298</v>
      </c>
      <c r="I32" s="15">
        <v>5</v>
      </c>
      <c r="J32" s="15">
        <v>528</v>
      </c>
      <c r="K32" s="14">
        <v>1.3347742698704399</v>
      </c>
      <c r="L32" s="15">
        <v>395.57250384460099</v>
      </c>
      <c r="M32" s="15">
        <v>162</v>
      </c>
      <c r="ZA32" s="9"/>
    </row>
    <row r="33" spans="2:677" x14ac:dyDescent="0.3">
      <c r="B33" s="19"/>
      <c r="C33" s="16" t="s">
        <v>276</v>
      </c>
      <c r="D33" s="14">
        <v>0.60620489713413706</v>
      </c>
      <c r="E33" s="14">
        <v>0.44555811261925099</v>
      </c>
      <c r="F33" s="14">
        <v>0.140490552457332</v>
      </c>
      <c r="G33" s="14">
        <v>2.57590026289847</v>
      </c>
      <c r="H33" s="14">
        <v>73.499589779899296</v>
      </c>
      <c r="I33" s="15">
        <v>2</v>
      </c>
      <c r="J33" s="15">
        <v>308</v>
      </c>
      <c r="K33" s="14">
        <v>1.01150578960042</v>
      </c>
      <c r="L33" s="15">
        <v>304.49652702597899</v>
      </c>
      <c r="M33" s="15">
        <v>99</v>
      </c>
      <c r="ZA33" s="9"/>
    </row>
    <row r="34" spans="2:677" x14ac:dyDescent="0.3">
      <c r="B34" s="19"/>
      <c r="C34" s="16" t="s">
        <v>277</v>
      </c>
      <c r="D34" s="14">
        <v>1.18866547092498</v>
      </c>
      <c r="E34" s="14">
        <v>0.54579362213542304</v>
      </c>
      <c r="F34" s="14">
        <v>0.476731821679092</v>
      </c>
      <c r="G34" s="14">
        <v>2.93244806137744</v>
      </c>
      <c r="H34" s="14">
        <v>45.916503464234196</v>
      </c>
      <c r="I34" s="15">
        <v>5</v>
      </c>
      <c r="J34" s="15">
        <v>328</v>
      </c>
      <c r="K34" s="14">
        <v>0.82935077231422605</v>
      </c>
      <c r="L34" s="15">
        <v>328</v>
      </c>
      <c r="M34" s="15">
        <v>109</v>
      </c>
      <c r="ZA34" s="9"/>
    </row>
    <row r="35" spans="2:677" x14ac:dyDescent="0.3">
      <c r="B35" s="19"/>
      <c r="C35" s="16" t="s">
        <v>278</v>
      </c>
      <c r="D35" s="14">
        <v>3.6724735037891101</v>
      </c>
      <c r="E35" s="14">
        <v>1.5924143094349601</v>
      </c>
      <c r="F35" s="14">
        <v>1.5274991742100901</v>
      </c>
      <c r="G35" s="14">
        <v>8.5674457074954606</v>
      </c>
      <c r="H35" s="14">
        <v>43.360811392974497</v>
      </c>
      <c r="I35" s="15">
        <v>9</v>
      </c>
      <c r="J35" s="15">
        <v>247</v>
      </c>
      <c r="K35" s="14">
        <v>1.7633485717362101</v>
      </c>
      <c r="L35" s="15">
        <v>140.07440386945299</v>
      </c>
      <c r="M35" s="15">
        <v>62</v>
      </c>
      <c r="ZA35" s="9">
        <v>1</v>
      </c>
    </row>
    <row r="36" spans="2:677" x14ac:dyDescent="0.3">
      <c r="B36" s="19"/>
      <c r="C36" s="16" t="s">
        <v>279</v>
      </c>
      <c r="D36" s="14">
        <v>1.06713165378721</v>
      </c>
      <c r="E36" s="14">
        <v>0.491113974067175</v>
      </c>
      <c r="F36" s="14">
        <v>0.42859665297580302</v>
      </c>
      <c r="G36" s="14">
        <v>2.6318290013568002</v>
      </c>
      <c r="H36" s="14">
        <v>46.021872964242903</v>
      </c>
      <c r="I36" s="15">
        <v>5</v>
      </c>
      <c r="J36" s="15">
        <v>421</v>
      </c>
      <c r="K36" s="14">
        <v>0.95952273774808405</v>
      </c>
      <c r="L36" s="15">
        <v>421</v>
      </c>
      <c r="M36" s="15">
        <v>154</v>
      </c>
      <c r="ZA36" s="9"/>
    </row>
    <row r="37" spans="2:677" x14ac:dyDescent="0.3">
      <c r="B37" s="19"/>
      <c r="C37" s="16" t="s">
        <v>280</v>
      </c>
      <c r="D37" s="14">
        <v>1.2726827394373299</v>
      </c>
      <c r="E37" s="14">
        <v>0.68429260533192104</v>
      </c>
      <c r="F37" s="14">
        <v>0.43421246464279201</v>
      </c>
      <c r="G37" s="14">
        <v>3.6705615563025802</v>
      </c>
      <c r="H37" s="14">
        <v>53.767728918399399</v>
      </c>
      <c r="I37" s="15">
        <v>4</v>
      </c>
      <c r="J37" s="15">
        <v>320</v>
      </c>
      <c r="K37" s="14">
        <v>1.18882214606518</v>
      </c>
      <c r="L37" s="15">
        <v>269.17398961581603</v>
      </c>
      <c r="M37" s="15">
        <v>79</v>
      </c>
      <c r="ZA37" s="9"/>
    </row>
    <row r="38" spans="2:677" x14ac:dyDescent="0.3">
      <c r="B38" s="19" t="s">
        <v>296</v>
      </c>
      <c r="C38" s="16" t="s">
        <v>281</v>
      </c>
      <c r="D38" s="14">
        <v>1.4318492821153801</v>
      </c>
      <c r="E38" s="14">
        <v>0.343295933357745</v>
      </c>
      <c r="F38" s="14">
        <v>0.89334916506828199</v>
      </c>
      <c r="G38" s="14">
        <v>2.28745873101846</v>
      </c>
      <c r="H38" s="14">
        <v>23.975703144577299</v>
      </c>
      <c r="I38" s="15">
        <v>56</v>
      </c>
      <c r="J38" s="15">
        <v>4299</v>
      </c>
      <c r="K38" s="14">
        <v>3.5889698844867901</v>
      </c>
      <c r="L38" s="15">
        <v>1197.83674379167</v>
      </c>
      <c r="M38" s="15">
        <v>1231</v>
      </c>
      <c r="ZA38" s="9"/>
    </row>
    <row r="39" spans="2:677" x14ac:dyDescent="0.3">
      <c r="B39" s="19"/>
      <c r="C39" s="16" t="s">
        <v>282</v>
      </c>
      <c r="D39" s="14">
        <v>0.79148120647013598</v>
      </c>
      <c r="E39" s="14">
        <v>0.18348778545628</v>
      </c>
      <c r="F39" s="14">
        <v>0.50189611532936995</v>
      </c>
      <c r="G39" s="14">
        <v>1.2460592357121101</v>
      </c>
      <c r="H39" s="14">
        <v>23.182835417482899</v>
      </c>
      <c r="I39" s="15">
        <v>38</v>
      </c>
      <c r="J39" s="15">
        <v>4028</v>
      </c>
      <c r="K39" s="14">
        <v>1.72665820000132</v>
      </c>
      <c r="L39" s="15">
        <v>2332.8299717899699</v>
      </c>
      <c r="M39" s="15">
        <v>1238</v>
      </c>
      <c r="ZA39" s="9"/>
    </row>
    <row r="40" spans="2:677" x14ac:dyDescent="0.3">
      <c r="B40" s="19" t="s">
        <v>321</v>
      </c>
      <c r="C40" s="16" t="s">
        <v>314</v>
      </c>
      <c r="D40" s="14">
        <v>1.0905218565021799</v>
      </c>
      <c r="E40" s="14">
        <v>0.21506960111798601</v>
      </c>
      <c r="F40" s="14">
        <v>0.74023661503786398</v>
      </c>
      <c r="G40" s="14">
        <v>1.60388618289822</v>
      </c>
      <c r="H40" s="14">
        <v>19.721713951503499</v>
      </c>
      <c r="I40" s="15">
        <v>52</v>
      </c>
      <c r="J40" s="15">
        <v>4275</v>
      </c>
      <c r="K40" s="14">
        <v>1.8328220134061799</v>
      </c>
      <c r="L40" s="15">
        <v>2332.4687114899798</v>
      </c>
      <c r="M40" s="15">
        <v>2089</v>
      </c>
      <c r="ZA40" s="9"/>
    </row>
    <row r="41" spans="2:677" x14ac:dyDescent="0.3">
      <c r="B41" s="19"/>
      <c r="C41" s="16" t="s">
        <v>315</v>
      </c>
      <c r="D41" s="14">
        <v>1.10105520708048</v>
      </c>
      <c r="E41" s="14">
        <v>0.27041078456762602</v>
      </c>
      <c r="F41" s="14">
        <v>0.67949270376733395</v>
      </c>
      <c r="G41" s="14">
        <v>1.7794724485746101</v>
      </c>
      <c r="H41" s="14">
        <v>24.559239430385698</v>
      </c>
      <c r="I41" s="15">
        <v>42</v>
      </c>
      <c r="J41" s="15">
        <v>4052</v>
      </c>
      <c r="K41" s="14">
        <v>2.7202543071338998</v>
      </c>
      <c r="L41" s="15">
        <v>1489.5666149203701</v>
      </c>
      <c r="M41" s="15">
        <v>2039</v>
      </c>
      <c r="ZA41" s="9"/>
    </row>
    <row r="42" spans="2:677" x14ac:dyDescent="0.3">
      <c r="B42" s="19" t="s">
        <v>322</v>
      </c>
      <c r="C42" s="16" t="s">
        <v>316</v>
      </c>
      <c r="D42" s="14">
        <v>1.47630205871549</v>
      </c>
      <c r="E42" s="14">
        <v>0.477784547866556</v>
      </c>
      <c r="F42" s="14">
        <v>0.78026380234908499</v>
      </c>
      <c r="G42" s="14">
        <v>2.77587368586582</v>
      </c>
      <c r="H42" s="14">
        <v>32.363603711442998</v>
      </c>
      <c r="I42" s="15">
        <v>14</v>
      </c>
      <c r="J42" s="15">
        <v>1056</v>
      </c>
      <c r="K42" s="14">
        <v>1.65577274753628</v>
      </c>
      <c r="L42" s="15">
        <v>637.76868025596195</v>
      </c>
      <c r="M42" s="15">
        <v>410</v>
      </c>
      <c r="ZA42" s="9"/>
    </row>
    <row r="43" spans="2:677" x14ac:dyDescent="0.3">
      <c r="B43" s="19"/>
      <c r="C43" s="16" t="s">
        <v>317</v>
      </c>
      <c r="D43" s="14">
        <v>0.54595310883375303</v>
      </c>
      <c r="E43" s="14">
        <v>0.31737054640821999</v>
      </c>
      <c r="F43" s="14">
        <v>0.173847060468452</v>
      </c>
      <c r="G43" s="14">
        <v>1.70095201503437</v>
      </c>
      <c r="H43" s="14">
        <v>58.131466104511503</v>
      </c>
      <c r="I43" s="15">
        <v>3</v>
      </c>
      <c r="J43" s="15">
        <v>323</v>
      </c>
      <c r="K43" s="14">
        <v>0.597325847220184</v>
      </c>
      <c r="L43" s="15">
        <v>323</v>
      </c>
      <c r="M43" s="15">
        <v>152</v>
      </c>
      <c r="ZA43" s="9"/>
    </row>
    <row r="44" spans="2:677" x14ac:dyDescent="0.3">
      <c r="B44" s="19"/>
      <c r="C44" s="16" t="s">
        <v>318</v>
      </c>
      <c r="D44" s="14">
        <v>1.74941153285497</v>
      </c>
      <c r="E44" s="14">
        <v>1.0023647884095701</v>
      </c>
      <c r="F44" s="14">
        <v>0.56236085544673198</v>
      </c>
      <c r="G44" s="14">
        <v>5.30836743259482</v>
      </c>
      <c r="H44" s="14">
        <v>57.297255081756099</v>
      </c>
      <c r="I44" s="15">
        <v>4</v>
      </c>
      <c r="J44" s="15">
        <v>257</v>
      </c>
      <c r="K44" s="14">
        <v>1.49645764489606</v>
      </c>
      <c r="L44" s="15">
        <v>171.73890679535401</v>
      </c>
      <c r="M44" s="15">
        <v>130</v>
      </c>
      <c r="ZA44" s="9"/>
    </row>
    <row r="45" spans="2:677" x14ac:dyDescent="0.3">
      <c r="B45" s="19"/>
      <c r="C45" s="16" t="s">
        <v>319</v>
      </c>
      <c r="D45" s="14">
        <v>1.04137521992521</v>
      </c>
      <c r="E45" s="14">
        <v>0.19293437753239701</v>
      </c>
      <c r="F45" s="14">
        <v>0.72370926344724695</v>
      </c>
      <c r="G45" s="14">
        <v>1.49637620726529</v>
      </c>
      <c r="H45" s="14">
        <v>18.526883859043</v>
      </c>
      <c r="I45" s="15">
        <v>71</v>
      </c>
      <c r="J45" s="15">
        <v>6574</v>
      </c>
      <c r="K45" s="14">
        <v>2.3742255714777301</v>
      </c>
      <c r="L45" s="15">
        <v>2768.9028704666398</v>
      </c>
      <c r="M45" s="15">
        <v>2343</v>
      </c>
      <c r="ZA45" s="9"/>
    </row>
    <row r="46" spans="2:677" x14ac:dyDescent="0.3">
      <c r="B46" s="19"/>
      <c r="C46" s="16" t="s">
        <v>320</v>
      </c>
      <c r="D46" s="14">
        <v>0.57920901435764305</v>
      </c>
      <c r="E46" s="14">
        <v>0.42624192638222103</v>
      </c>
      <c r="F46" s="14">
        <v>0.13568070376598501</v>
      </c>
      <c r="G46" s="14">
        <v>2.4372084390005302</v>
      </c>
      <c r="H46" s="14">
        <v>73.590347493975699</v>
      </c>
      <c r="I46" s="15">
        <v>2</v>
      </c>
      <c r="J46" s="15">
        <v>117</v>
      </c>
      <c r="K46" s="14">
        <v>0.36598037246413501</v>
      </c>
      <c r="L46" s="15">
        <v>117</v>
      </c>
      <c r="M46" s="15">
        <v>52</v>
      </c>
      <c r="ZA46" s="9"/>
    </row>
    <row r="47" spans="2:677" x14ac:dyDescent="0.3">
      <c r="B47" s="19" t="s">
        <v>298</v>
      </c>
      <c r="C47" s="16" t="s">
        <v>283</v>
      </c>
      <c r="D47" s="14">
        <v>1.9626574860502799</v>
      </c>
      <c r="E47" s="14">
        <v>0.66294477269711605</v>
      </c>
      <c r="F47" s="14">
        <v>1.00820681322163</v>
      </c>
      <c r="G47" s="14">
        <v>3.78611066391302</v>
      </c>
      <c r="H47" s="14">
        <v>33.7779147614416</v>
      </c>
      <c r="I47" s="15">
        <v>32</v>
      </c>
      <c r="J47" s="15">
        <v>1796</v>
      </c>
      <c r="K47" s="14">
        <v>4.0999929414511502</v>
      </c>
      <c r="L47" s="15">
        <v>438.04953463269197</v>
      </c>
      <c r="M47" s="15">
        <v>979</v>
      </c>
      <c r="ZA47" s="9"/>
    </row>
    <row r="48" spans="2:677" x14ac:dyDescent="0.3">
      <c r="B48" s="19"/>
      <c r="C48" s="16" t="s">
        <v>284</v>
      </c>
      <c r="D48" s="14">
        <v>0.70700033424827802</v>
      </c>
      <c r="E48" s="14">
        <v>0.22502563101313799</v>
      </c>
      <c r="F48" s="14">
        <v>0.37828676388103499</v>
      </c>
      <c r="G48" s="14">
        <v>1.31757291626727</v>
      </c>
      <c r="H48" s="14">
        <v>31.828221305213098</v>
      </c>
      <c r="I48" s="15">
        <v>17</v>
      </c>
      <c r="J48" s="15">
        <v>1533</v>
      </c>
      <c r="K48" s="14">
        <v>1.1050565241416199</v>
      </c>
      <c r="L48" s="15">
        <v>1387.2593541681399</v>
      </c>
      <c r="M48" s="15">
        <v>998</v>
      </c>
      <c r="ZA48" s="9"/>
    </row>
    <row r="49" spans="2:677" x14ac:dyDescent="0.3">
      <c r="B49" s="19"/>
      <c r="C49" s="16" t="s">
        <v>285</v>
      </c>
      <c r="D49" s="14">
        <v>0.585601377199233</v>
      </c>
      <c r="E49" s="14">
        <v>0.161295696290469</v>
      </c>
      <c r="F49" s="14">
        <v>0.34094743954331702</v>
      </c>
      <c r="G49" s="14">
        <v>1.00404315067843</v>
      </c>
      <c r="H49" s="14">
        <v>27.543599207689901</v>
      </c>
      <c r="I49" s="15">
        <v>17</v>
      </c>
      <c r="J49" s="15">
        <v>1507</v>
      </c>
      <c r="K49" s="14">
        <v>0.67300635983155299</v>
      </c>
      <c r="L49" s="15">
        <v>1507</v>
      </c>
      <c r="M49" s="15">
        <v>1004</v>
      </c>
      <c r="ZA49" s="9"/>
    </row>
    <row r="50" spans="2:677" x14ac:dyDescent="0.3">
      <c r="B50" s="19"/>
      <c r="C50" s="16" t="s">
        <v>286</v>
      </c>
      <c r="D50" s="14">
        <v>1.06945608322971</v>
      </c>
      <c r="E50" s="14">
        <v>0.356341599040638</v>
      </c>
      <c r="F50" s="14">
        <v>0.55533610192765803</v>
      </c>
      <c r="G50" s="14">
        <v>2.0497284900067498</v>
      </c>
      <c r="H50" s="14">
        <v>33.319890795749302</v>
      </c>
      <c r="I50" s="15">
        <v>16</v>
      </c>
      <c r="J50" s="15">
        <v>1522</v>
      </c>
      <c r="K50" s="14">
        <v>1.8254456672900199</v>
      </c>
      <c r="L50" s="15">
        <v>833.76899530485503</v>
      </c>
      <c r="M50" s="15">
        <v>999</v>
      </c>
      <c r="ZA50" s="9"/>
    </row>
    <row r="51" spans="2:677" x14ac:dyDescent="0.3">
      <c r="B51" s="19"/>
      <c r="C51" s="16" t="s">
        <v>287</v>
      </c>
      <c r="D51" s="14">
        <v>1.1021624177504701</v>
      </c>
      <c r="E51" s="14">
        <v>0.46168347875018301</v>
      </c>
      <c r="F51" s="14">
        <v>0.48328303288070201</v>
      </c>
      <c r="G51" s="14">
        <v>2.4937031821110001</v>
      </c>
      <c r="H51" s="14">
        <v>41.888878745519598</v>
      </c>
      <c r="I51" s="15">
        <v>12</v>
      </c>
      <c r="J51" s="15">
        <v>1927</v>
      </c>
      <c r="K51" s="14">
        <v>3.7662795860634701</v>
      </c>
      <c r="L51" s="15">
        <v>511.64549948192001</v>
      </c>
      <c r="M51" s="15">
        <v>1141</v>
      </c>
      <c r="ZA51" s="9"/>
    </row>
    <row r="52" spans="2:677" x14ac:dyDescent="0.3">
      <c r="B52" s="19" t="s">
        <v>297</v>
      </c>
      <c r="C52" s="16" t="s">
        <v>288</v>
      </c>
      <c r="D52" s="14">
        <v>0.90347633579903497</v>
      </c>
      <c r="E52" s="14">
        <v>0.177870237042736</v>
      </c>
      <c r="F52" s="14">
        <v>0.61376234395101603</v>
      </c>
      <c r="G52" s="14">
        <v>1.32811644340732</v>
      </c>
      <c r="H52" s="14">
        <v>19.687315538312099</v>
      </c>
      <c r="I52" s="15">
        <v>52</v>
      </c>
      <c r="J52" s="15">
        <v>5451</v>
      </c>
      <c r="K52" s="14">
        <v>1.92587399334805</v>
      </c>
      <c r="L52" s="15">
        <v>2830.4032448787898</v>
      </c>
      <c r="M52" s="15">
        <v>2251</v>
      </c>
      <c r="ZA52" s="9"/>
    </row>
    <row r="53" spans="2:677" x14ac:dyDescent="0.3">
      <c r="B53" s="19"/>
      <c r="C53" s="16" t="s">
        <v>289</v>
      </c>
      <c r="D53" s="14">
        <v>1.4536713128110299</v>
      </c>
      <c r="E53" s="14">
        <v>0.42724338093967001</v>
      </c>
      <c r="F53" s="14">
        <v>0.81518897614102503</v>
      </c>
      <c r="G53" s="14">
        <v>2.5792294193450802</v>
      </c>
      <c r="H53" s="14">
        <v>29.390645407556999</v>
      </c>
      <c r="I53" s="15">
        <v>42</v>
      </c>
      <c r="J53" s="15">
        <v>2835</v>
      </c>
      <c r="K53" s="14">
        <v>3.61113614922701</v>
      </c>
      <c r="L53" s="15">
        <v>785.07147968011498</v>
      </c>
      <c r="M53" s="15">
        <v>1414</v>
      </c>
      <c r="ZA53" s="9"/>
    </row>
    <row r="54" spans="2:677" x14ac:dyDescent="0.3">
      <c r="B54" s="19" t="s">
        <v>291</v>
      </c>
      <c r="C54" s="16" t="s">
        <v>290</v>
      </c>
      <c r="D54" s="14">
        <v>0.99490785219950995</v>
      </c>
      <c r="E54" s="14">
        <v>0.18547893841003499</v>
      </c>
      <c r="F54" s="14">
        <v>0.68985650996838399</v>
      </c>
      <c r="G54" s="14">
        <v>1.4329051748211099</v>
      </c>
      <c r="H54" s="14">
        <v>18.6428258657306</v>
      </c>
      <c r="I54" s="15">
        <v>53</v>
      </c>
      <c r="J54" s="15">
        <v>5363</v>
      </c>
      <c r="K54" s="14">
        <v>1.8727319587351501</v>
      </c>
      <c r="L54" s="15">
        <v>2863.7306983441299</v>
      </c>
      <c r="M54" s="15">
        <v>2164</v>
      </c>
      <c r="ZA54" s="9"/>
    </row>
    <row r="55" spans="2:677" x14ac:dyDescent="0.3">
      <c r="B55" s="19"/>
      <c r="C55" s="16" t="s">
        <v>291</v>
      </c>
      <c r="D55" s="14">
        <v>1.23199265128539</v>
      </c>
      <c r="E55" s="14">
        <v>0.37289196016638398</v>
      </c>
      <c r="F55" s="14">
        <v>0.67924146223057802</v>
      </c>
      <c r="G55" s="14">
        <v>2.2244856048643</v>
      </c>
      <c r="H55" s="14">
        <v>30.2673850998485</v>
      </c>
      <c r="I55" s="15">
        <v>41</v>
      </c>
      <c r="J55" s="15">
        <v>2964</v>
      </c>
      <c r="K55" s="14">
        <v>3.3858934067819302</v>
      </c>
      <c r="L55" s="15">
        <v>875.39672514885399</v>
      </c>
      <c r="M55" s="15">
        <v>1391</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326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403" priority="1">
      <formula>ZA9 = 3</formula>
    </cfRule>
    <cfRule type="expression" dxfId="402" priority="48">
      <formula>I9 = J9</formula>
    </cfRule>
    <cfRule type="expression" dxfId="401" priority="95">
      <formula>ZA9 = 2</formula>
    </cfRule>
    <cfRule type="expression" dxfId="400" priority="142">
      <formula>ZA9 = 1</formula>
    </cfRule>
  </conditionalFormatting>
  <pageMargins left="0.7" right="0.7" top="0.75" bottom="0.75" header="0.3" footer="0.3"/>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27</v>
      </c>
      <c r="M2" s="12" t="str">
        <f>HYPERLINK("#'INDICE'!A1", "Índice")</f>
        <v>Índice</v>
      </c>
    </row>
    <row r="3" spans="2:677" x14ac:dyDescent="0.3">
      <c r="B3" s="10" t="s">
        <v>7</v>
      </c>
      <c r="C3" s="11" t="s">
        <v>26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17.469044779599301</v>
      </c>
      <c r="E9" s="14">
        <v>0.44191429737468302</v>
      </c>
      <c r="F9" s="14">
        <v>16.619385412320302</v>
      </c>
      <c r="G9" s="14">
        <v>18.352581561992501</v>
      </c>
      <c r="H9" s="14">
        <v>2.5296992649006098</v>
      </c>
      <c r="I9" s="15">
        <v>3993</v>
      </c>
      <c r="J9" s="15">
        <v>22331</v>
      </c>
      <c r="K9" s="14">
        <v>3.02467556985932</v>
      </c>
      <c r="L9" s="15">
        <v>7382.9405780001198</v>
      </c>
      <c r="M9" s="15">
        <v>2673</v>
      </c>
      <c r="ZA9" s="9"/>
    </row>
    <row r="10" spans="2:677" x14ac:dyDescent="0.3">
      <c r="B10" s="19" t="s">
        <v>293</v>
      </c>
      <c r="C10" s="16" t="s">
        <v>253</v>
      </c>
      <c r="D10" s="14">
        <v>15.366407810089701</v>
      </c>
      <c r="E10" s="14">
        <v>0.54552856480476697</v>
      </c>
      <c r="F10" s="14">
        <v>14.326640028451999</v>
      </c>
      <c r="G10" s="14">
        <v>16.467133174292599</v>
      </c>
      <c r="H10" s="14">
        <v>3.55013723146517</v>
      </c>
      <c r="I10" s="15">
        <v>1966</v>
      </c>
      <c r="J10" s="15">
        <v>13577</v>
      </c>
      <c r="K10" s="14">
        <v>3.1066454517847002</v>
      </c>
      <c r="L10" s="15">
        <v>4370.3088140297205</v>
      </c>
      <c r="M10" s="15">
        <v>1687</v>
      </c>
      <c r="ZA10" s="9"/>
    </row>
    <row r="11" spans="2:677" x14ac:dyDescent="0.3">
      <c r="B11" s="19"/>
      <c r="C11" s="16" t="s">
        <v>254</v>
      </c>
      <c r="D11" s="14">
        <v>21.188523068557799</v>
      </c>
      <c r="E11" s="14">
        <v>0.73895375814998898</v>
      </c>
      <c r="F11" s="14">
        <v>19.774681861793699</v>
      </c>
      <c r="G11" s="14">
        <v>22.674879459681101</v>
      </c>
      <c r="H11" s="14">
        <v>3.4875189542896501</v>
      </c>
      <c r="I11" s="15">
        <v>2027</v>
      </c>
      <c r="J11" s="15">
        <v>8754</v>
      </c>
      <c r="K11" s="14">
        <v>2.8622087233934201</v>
      </c>
      <c r="L11" s="15">
        <v>3058.4771573266999</v>
      </c>
      <c r="M11" s="15">
        <v>986</v>
      </c>
      <c r="ZA11" s="9"/>
    </row>
    <row r="12" spans="2:677" x14ac:dyDescent="0.3">
      <c r="B12" s="19" t="s">
        <v>294</v>
      </c>
      <c r="C12" s="16" t="s">
        <v>255</v>
      </c>
      <c r="D12" s="14">
        <v>21.9740069608191</v>
      </c>
      <c r="E12" s="14">
        <v>0.59835806968140903</v>
      </c>
      <c r="F12" s="14">
        <v>20.822756376604602</v>
      </c>
      <c r="G12" s="14">
        <v>23.170281448813899</v>
      </c>
      <c r="H12" s="14">
        <v>2.7230266685011699</v>
      </c>
      <c r="I12" s="15">
        <v>2397</v>
      </c>
      <c r="J12" s="15">
        <v>11192</v>
      </c>
      <c r="K12" s="14">
        <v>2.3369135046006302</v>
      </c>
      <c r="L12" s="15">
        <v>4789.2230405475202</v>
      </c>
      <c r="M12" s="15">
        <v>1377</v>
      </c>
      <c r="ZA12" s="9"/>
    </row>
    <row r="13" spans="2:677" x14ac:dyDescent="0.3">
      <c r="B13" s="19"/>
      <c r="C13" s="16" t="s">
        <v>256</v>
      </c>
      <c r="D13" s="14">
        <v>13.9698659857865</v>
      </c>
      <c r="E13" s="14">
        <v>0.69628866808088996</v>
      </c>
      <c r="F13" s="14">
        <v>12.6582249416618</v>
      </c>
      <c r="G13" s="14">
        <v>15.393465194454899</v>
      </c>
      <c r="H13" s="14">
        <v>4.9842186660152699</v>
      </c>
      <c r="I13" s="15">
        <v>889</v>
      </c>
      <c r="J13" s="15">
        <v>6607</v>
      </c>
      <c r="K13" s="14">
        <v>2.6648599164340099</v>
      </c>
      <c r="L13" s="15">
        <v>2479.30480670113</v>
      </c>
      <c r="M13" s="15">
        <v>787</v>
      </c>
      <c r="ZA13" s="9"/>
    </row>
    <row r="14" spans="2:677" x14ac:dyDescent="0.3">
      <c r="B14" s="19"/>
      <c r="C14" s="16" t="s">
        <v>257</v>
      </c>
      <c r="D14" s="14">
        <v>19.2000325831652</v>
      </c>
      <c r="E14" s="14">
        <v>1.0348657177204199</v>
      </c>
      <c r="F14" s="14">
        <v>17.248465705129298</v>
      </c>
      <c r="G14" s="14">
        <v>21.315531298342801</v>
      </c>
      <c r="H14" s="14">
        <v>5.3899164662241397</v>
      </c>
      <c r="I14" s="15">
        <v>707</v>
      </c>
      <c r="J14" s="15">
        <v>4532</v>
      </c>
      <c r="K14" s="14">
        <v>3.1278715597466098</v>
      </c>
      <c r="L14" s="15">
        <v>1448.9085991648401</v>
      </c>
      <c r="M14" s="15">
        <v>509</v>
      </c>
      <c r="ZA14" s="9"/>
    </row>
    <row r="15" spans="2:677" x14ac:dyDescent="0.3">
      <c r="B15" s="19" t="s">
        <v>295</v>
      </c>
      <c r="C15" s="16" t="s">
        <v>258</v>
      </c>
      <c r="D15" s="14">
        <v>20.184576963967899</v>
      </c>
      <c r="E15" s="14">
        <v>1.4580159034061699</v>
      </c>
      <c r="F15" s="14">
        <v>17.453894844397801</v>
      </c>
      <c r="G15" s="14">
        <v>23.2222902220836</v>
      </c>
      <c r="H15" s="14">
        <v>7.2234157099696201</v>
      </c>
      <c r="I15" s="15">
        <v>224</v>
      </c>
      <c r="J15" s="15">
        <v>1098</v>
      </c>
      <c r="K15" s="14">
        <v>1.44752035081117</v>
      </c>
      <c r="L15" s="15">
        <v>758.53855829018005</v>
      </c>
      <c r="M15" s="15">
        <v>134</v>
      </c>
      <c r="ZA15" s="9"/>
    </row>
    <row r="16" spans="2:677" x14ac:dyDescent="0.3">
      <c r="B16" s="19"/>
      <c r="C16" s="16" t="s">
        <v>259</v>
      </c>
      <c r="D16" s="14">
        <v>25.374304716037901</v>
      </c>
      <c r="E16" s="14">
        <v>2.2589754031242899</v>
      </c>
      <c r="F16" s="14">
        <v>21.158451431857799</v>
      </c>
      <c r="G16" s="14">
        <v>30.1093736176257</v>
      </c>
      <c r="H16" s="14">
        <v>8.9026100553466492</v>
      </c>
      <c r="I16" s="15">
        <v>219</v>
      </c>
      <c r="J16" s="15">
        <v>846</v>
      </c>
      <c r="K16" s="14">
        <v>2.2771790088581998</v>
      </c>
      <c r="L16" s="15">
        <v>371.51229512878399</v>
      </c>
      <c r="M16" s="15">
        <v>101</v>
      </c>
      <c r="ZA16" s="9"/>
    </row>
    <row r="17" spans="2:677" x14ac:dyDescent="0.3">
      <c r="B17" s="19"/>
      <c r="C17" s="16" t="s">
        <v>260</v>
      </c>
      <c r="D17" s="14">
        <v>23.038117581524801</v>
      </c>
      <c r="E17" s="14">
        <v>1.9602460016590499</v>
      </c>
      <c r="F17" s="14">
        <v>19.380857666861999</v>
      </c>
      <c r="G17" s="14">
        <v>27.1530751915118</v>
      </c>
      <c r="H17" s="14">
        <v>8.5087073400087405</v>
      </c>
      <c r="I17" s="15">
        <v>190</v>
      </c>
      <c r="J17" s="15">
        <v>844</v>
      </c>
      <c r="K17" s="14">
        <v>1.8269474514628401</v>
      </c>
      <c r="L17" s="15">
        <v>461.972783795292</v>
      </c>
      <c r="M17" s="15">
        <v>102</v>
      </c>
      <c r="ZA17" s="9"/>
    </row>
    <row r="18" spans="2:677" x14ac:dyDescent="0.3">
      <c r="B18" s="19"/>
      <c r="C18" s="16" t="s">
        <v>261</v>
      </c>
      <c r="D18" s="14">
        <v>22.9171794376111</v>
      </c>
      <c r="E18" s="14">
        <v>1.9516641389514999</v>
      </c>
      <c r="F18" s="14">
        <v>19.264042968656</v>
      </c>
      <c r="G18" s="14">
        <v>27.031135182176801</v>
      </c>
      <c r="H18" s="14">
        <v>8.5161620532955897</v>
      </c>
      <c r="I18" s="15">
        <v>152</v>
      </c>
      <c r="J18" s="15">
        <v>669</v>
      </c>
      <c r="K18" s="14">
        <v>1.44034942638931</v>
      </c>
      <c r="L18" s="15">
        <v>464.47062618482698</v>
      </c>
      <c r="M18" s="15">
        <v>78</v>
      </c>
      <c r="ZA18" s="9"/>
    </row>
    <row r="19" spans="2:677" x14ac:dyDescent="0.3">
      <c r="B19" s="19"/>
      <c r="C19" s="16" t="s">
        <v>262</v>
      </c>
      <c r="D19" s="14">
        <v>29.351916870540801</v>
      </c>
      <c r="E19" s="14">
        <v>3.1299863389585401</v>
      </c>
      <c r="F19" s="14">
        <v>23.510336848858</v>
      </c>
      <c r="G19" s="14">
        <v>35.962529838106803</v>
      </c>
      <c r="H19" s="14">
        <v>10.6636522335615</v>
      </c>
      <c r="I19" s="15">
        <v>148</v>
      </c>
      <c r="J19" s="15">
        <v>559</v>
      </c>
      <c r="K19" s="14">
        <v>2.6362235265732998</v>
      </c>
      <c r="L19" s="15">
        <v>212.04575194980401</v>
      </c>
      <c r="M19" s="15">
        <v>66</v>
      </c>
      <c r="ZA19" s="9"/>
    </row>
    <row r="20" spans="2:677" x14ac:dyDescent="0.3">
      <c r="B20" s="19"/>
      <c r="C20" s="16" t="s">
        <v>263</v>
      </c>
      <c r="D20" s="14">
        <v>34.083184513402998</v>
      </c>
      <c r="E20" s="14">
        <v>2.6347315907975499</v>
      </c>
      <c r="F20" s="14">
        <v>29.065014267524798</v>
      </c>
      <c r="G20" s="14">
        <v>39.485480642119398</v>
      </c>
      <c r="H20" s="14">
        <v>7.7302975893037802</v>
      </c>
      <c r="I20" s="15">
        <v>263</v>
      </c>
      <c r="J20" s="15">
        <v>795</v>
      </c>
      <c r="K20" s="14">
        <v>2.4533351219837001</v>
      </c>
      <c r="L20" s="15">
        <v>324.04867678949</v>
      </c>
      <c r="M20" s="15">
        <v>101</v>
      </c>
      <c r="ZA20" s="9"/>
    </row>
    <row r="21" spans="2:677" x14ac:dyDescent="0.3">
      <c r="B21" s="19"/>
      <c r="C21" s="16" t="s">
        <v>264</v>
      </c>
      <c r="D21" s="14">
        <v>10.0726223822434</v>
      </c>
      <c r="E21" s="14">
        <v>0.850059035441183</v>
      </c>
      <c r="F21" s="14">
        <v>8.5149374327849205</v>
      </c>
      <c r="G21" s="14">
        <v>11.8782651175457</v>
      </c>
      <c r="H21" s="14">
        <v>8.4393021318829398</v>
      </c>
      <c r="I21" s="15">
        <v>146</v>
      </c>
      <c r="J21" s="15">
        <v>1474</v>
      </c>
      <c r="K21" s="14">
        <v>1.17507731613902</v>
      </c>
      <c r="L21" s="15">
        <v>1254.3855453215299</v>
      </c>
      <c r="M21" s="15">
        <v>181</v>
      </c>
      <c r="ZA21" s="9"/>
    </row>
    <row r="22" spans="2:677" x14ac:dyDescent="0.3">
      <c r="B22" s="19"/>
      <c r="C22" s="16" t="s">
        <v>265</v>
      </c>
      <c r="D22" s="14">
        <v>12.4106610716145</v>
      </c>
      <c r="E22" s="14">
        <v>1.5436406112622401</v>
      </c>
      <c r="F22" s="14">
        <v>9.6656163022634995</v>
      </c>
      <c r="G22" s="14">
        <v>15.798954637885901</v>
      </c>
      <c r="H22" s="14">
        <v>12.4380208463902</v>
      </c>
      <c r="I22" s="15">
        <v>139</v>
      </c>
      <c r="J22" s="15">
        <v>1218</v>
      </c>
      <c r="K22" s="14">
        <v>2.6676988761728602</v>
      </c>
      <c r="L22" s="15">
        <v>456.57327027380501</v>
      </c>
      <c r="M22" s="15">
        <v>135</v>
      </c>
      <c r="ZA22" s="9"/>
    </row>
    <row r="23" spans="2:677" x14ac:dyDescent="0.3">
      <c r="B23" s="19"/>
      <c r="C23" s="16" t="s">
        <v>266</v>
      </c>
      <c r="D23" s="14">
        <v>12.6718634700594</v>
      </c>
      <c r="E23" s="14">
        <v>1.25287950722478</v>
      </c>
      <c r="F23" s="14">
        <v>10.3952532938186</v>
      </c>
      <c r="G23" s="14">
        <v>15.361585549095601</v>
      </c>
      <c r="H23" s="14">
        <v>9.8870975858052592</v>
      </c>
      <c r="I23" s="15">
        <v>128</v>
      </c>
      <c r="J23" s="15">
        <v>1180</v>
      </c>
      <c r="K23" s="14">
        <v>1.67239067965711</v>
      </c>
      <c r="L23" s="15">
        <v>705.57676167026602</v>
      </c>
      <c r="M23" s="15">
        <v>144</v>
      </c>
      <c r="ZA23" s="9"/>
    </row>
    <row r="24" spans="2:677" x14ac:dyDescent="0.3">
      <c r="B24" s="19"/>
      <c r="C24" s="16" t="s">
        <v>267</v>
      </c>
      <c r="D24" s="14">
        <v>21.6596584954207</v>
      </c>
      <c r="E24" s="14">
        <v>2.2082899088906802</v>
      </c>
      <c r="F24" s="14">
        <v>17.585235349040499</v>
      </c>
      <c r="G24" s="14">
        <v>26.375982186038001</v>
      </c>
      <c r="H24" s="14">
        <v>10.1954050169238</v>
      </c>
      <c r="I24" s="15">
        <v>139</v>
      </c>
      <c r="J24" s="15">
        <v>679</v>
      </c>
      <c r="K24" s="14">
        <v>1.9485197151090501</v>
      </c>
      <c r="L24" s="15">
        <v>348.469658651619</v>
      </c>
      <c r="M24" s="15">
        <v>78</v>
      </c>
      <c r="ZA24" s="9"/>
    </row>
    <row r="25" spans="2:677" x14ac:dyDescent="0.3">
      <c r="B25" s="19"/>
      <c r="C25" s="16" t="s">
        <v>268</v>
      </c>
      <c r="D25" s="14">
        <v>16.6498472064293</v>
      </c>
      <c r="E25" s="14">
        <v>1.7559519914253601</v>
      </c>
      <c r="F25" s="14">
        <v>13.4462744382929</v>
      </c>
      <c r="G25" s="14">
        <v>20.436457290070901</v>
      </c>
      <c r="H25" s="14">
        <v>10.5463549884548</v>
      </c>
      <c r="I25" s="15">
        <v>133</v>
      </c>
      <c r="J25" s="15">
        <v>744</v>
      </c>
      <c r="K25" s="14">
        <v>1.65081131476264</v>
      </c>
      <c r="L25" s="15">
        <v>450.687485206009</v>
      </c>
      <c r="M25" s="15">
        <v>89</v>
      </c>
      <c r="ZA25" s="9"/>
    </row>
    <row r="26" spans="2:677" x14ac:dyDescent="0.3">
      <c r="B26" s="19"/>
      <c r="C26" s="16" t="s">
        <v>269</v>
      </c>
      <c r="D26" s="14">
        <v>11.536753994767899</v>
      </c>
      <c r="E26" s="14">
        <v>1.3390006678925199</v>
      </c>
      <c r="F26" s="14">
        <v>9.1342955976729492</v>
      </c>
      <c r="G26" s="14">
        <v>14.4704673241189</v>
      </c>
      <c r="H26" s="14">
        <v>11.6063900513071</v>
      </c>
      <c r="I26" s="15">
        <v>87</v>
      </c>
      <c r="J26" s="15">
        <v>837</v>
      </c>
      <c r="K26" s="14">
        <v>1.46866032125057</v>
      </c>
      <c r="L26" s="15">
        <v>569.90713774257404</v>
      </c>
      <c r="M26" s="15">
        <v>100</v>
      </c>
      <c r="ZA26" s="9"/>
    </row>
    <row r="27" spans="2:677" x14ac:dyDescent="0.3">
      <c r="B27" s="19"/>
      <c r="C27" s="16" t="s">
        <v>270</v>
      </c>
      <c r="D27" s="14">
        <v>16.170748611550401</v>
      </c>
      <c r="E27" s="14">
        <v>1.5209538476148201</v>
      </c>
      <c r="F27" s="14">
        <v>13.385327064101901</v>
      </c>
      <c r="G27" s="14">
        <v>19.405936689132599</v>
      </c>
      <c r="H27" s="14">
        <v>9.4055871138114</v>
      </c>
      <c r="I27" s="15">
        <v>176</v>
      </c>
      <c r="J27" s="15">
        <v>1149</v>
      </c>
      <c r="K27" s="14">
        <v>1.95906229585487</v>
      </c>
      <c r="L27" s="15">
        <v>586.50508584190595</v>
      </c>
      <c r="M27" s="15">
        <v>147</v>
      </c>
      <c r="ZA27" s="9"/>
    </row>
    <row r="28" spans="2:677" x14ac:dyDescent="0.3">
      <c r="B28" s="19"/>
      <c r="C28" s="16" t="s">
        <v>271</v>
      </c>
      <c r="D28" s="14">
        <v>26.9673173704481</v>
      </c>
      <c r="E28" s="14">
        <v>2.8136080432023198</v>
      </c>
      <c r="F28" s="14">
        <v>21.732004698560999</v>
      </c>
      <c r="G28" s="14">
        <v>32.933152153974298</v>
      </c>
      <c r="H28" s="14">
        <v>10.433399824505999</v>
      </c>
      <c r="I28" s="15">
        <v>134</v>
      </c>
      <c r="J28" s="15">
        <v>583</v>
      </c>
      <c r="K28" s="14">
        <v>2.3393498672928699</v>
      </c>
      <c r="L28" s="15">
        <v>249.214539539849</v>
      </c>
      <c r="M28" s="15">
        <v>68</v>
      </c>
      <c r="ZA28" s="9"/>
    </row>
    <row r="29" spans="2:677" x14ac:dyDescent="0.3">
      <c r="B29" s="19"/>
      <c r="C29" s="16" t="s">
        <v>272</v>
      </c>
      <c r="D29" s="14">
        <v>17.262603152574702</v>
      </c>
      <c r="E29" s="14">
        <v>1.7459096030514401</v>
      </c>
      <c r="F29" s="14">
        <v>14.064917883443901</v>
      </c>
      <c r="G29" s="14">
        <v>21.0095500407391</v>
      </c>
      <c r="H29" s="14">
        <v>10.113825751656901</v>
      </c>
      <c r="I29" s="15">
        <v>127</v>
      </c>
      <c r="J29" s="15">
        <v>839</v>
      </c>
      <c r="K29" s="14">
        <v>1.78846064001064</v>
      </c>
      <c r="L29" s="15">
        <v>469.11851523610102</v>
      </c>
      <c r="M29" s="15">
        <v>92</v>
      </c>
      <c r="ZA29" s="9"/>
    </row>
    <row r="30" spans="2:677" x14ac:dyDescent="0.3">
      <c r="B30" s="19"/>
      <c r="C30" s="16" t="s">
        <v>273</v>
      </c>
      <c r="D30" s="14">
        <v>27.409431063828201</v>
      </c>
      <c r="E30" s="14">
        <v>3.5507695868387401</v>
      </c>
      <c r="F30" s="14">
        <v>20.920858027500401</v>
      </c>
      <c r="G30" s="14">
        <v>35.0192487770802</v>
      </c>
      <c r="H30" s="14">
        <v>12.954554140762999</v>
      </c>
      <c r="I30" s="15">
        <v>140</v>
      </c>
      <c r="J30" s="15">
        <v>679</v>
      </c>
      <c r="K30" s="14">
        <v>4.2962985760652099</v>
      </c>
      <c r="L30" s="15">
        <v>158.04301958498101</v>
      </c>
      <c r="M30" s="15">
        <v>72</v>
      </c>
      <c r="ZA30" s="9"/>
    </row>
    <row r="31" spans="2:677" x14ac:dyDescent="0.3">
      <c r="B31" s="19"/>
      <c r="C31" s="16" t="s">
        <v>274</v>
      </c>
      <c r="D31" s="14">
        <v>20.6006305512363</v>
      </c>
      <c r="E31" s="14">
        <v>1.0385615574554501</v>
      </c>
      <c r="F31" s="14">
        <v>18.6317555543956</v>
      </c>
      <c r="G31" s="14">
        <v>22.7194693733557</v>
      </c>
      <c r="H31" s="14">
        <v>5.0414066446773003</v>
      </c>
      <c r="I31" s="15">
        <v>437</v>
      </c>
      <c r="J31" s="15">
        <v>2304</v>
      </c>
      <c r="K31" s="14">
        <v>1.51866105885138</v>
      </c>
      <c r="L31" s="15">
        <v>1517.1258830740001</v>
      </c>
      <c r="M31" s="15">
        <v>297</v>
      </c>
      <c r="ZA31" s="9"/>
    </row>
    <row r="32" spans="2:677" x14ac:dyDescent="0.3">
      <c r="B32" s="19"/>
      <c r="C32" s="16" t="s">
        <v>275</v>
      </c>
      <c r="D32" s="14">
        <v>26.9902035749841</v>
      </c>
      <c r="E32" s="14">
        <v>1.63111183939154</v>
      </c>
      <c r="F32" s="14">
        <v>23.893670210871001</v>
      </c>
      <c r="G32" s="14">
        <v>30.328119943953201</v>
      </c>
      <c r="H32" s="14">
        <v>6.0433476719061696</v>
      </c>
      <c r="I32" s="15">
        <v>365</v>
      </c>
      <c r="J32" s="15">
        <v>1437</v>
      </c>
      <c r="K32" s="14">
        <v>1.9388071928866699</v>
      </c>
      <c r="L32" s="15">
        <v>741.17736166455404</v>
      </c>
      <c r="M32" s="15">
        <v>170</v>
      </c>
      <c r="ZA32" s="9"/>
    </row>
    <row r="33" spans="2:677" x14ac:dyDescent="0.3">
      <c r="B33" s="19"/>
      <c r="C33" s="16" t="s">
        <v>276</v>
      </c>
      <c r="D33" s="14">
        <v>14.4669806514132</v>
      </c>
      <c r="E33" s="14">
        <v>1.28717054002723</v>
      </c>
      <c r="F33" s="14">
        <v>12.0961073500051</v>
      </c>
      <c r="G33" s="14">
        <v>17.211564399018201</v>
      </c>
      <c r="H33" s="14">
        <v>8.8972991050589396</v>
      </c>
      <c r="I33" s="15">
        <v>127</v>
      </c>
      <c r="J33" s="15">
        <v>872</v>
      </c>
      <c r="K33" s="14">
        <v>1.16621503060683</v>
      </c>
      <c r="L33" s="15">
        <v>747.71802550535097</v>
      </c>
      <c r="M33" s="15">
        <v>102</v>
      </c>
      <c r="ZA33" s="9"/>
    </row>
    <row r="34" spans="2:677" x14ac:dyDescent="0.3">
      <c r="B34" s="19"/>
      <c r="C34" s="16" t="s">
        <v>277</v>
      </c>
      <c r="D34" s="14">
        <v>11.728518065725799</v>
      </c>
      <c r="E34" s="14">
        <v>1.5782661262136199</v>
      </c>
      <c r="F34" s="14">
        <v>8.9441273923830398</v>
      </c>
      <c r="G34" s="14">
        <v>15.2346889383819</v>
      </c>
      <c r="H34" s="14">
        <v>13.4566542624492</v>
      </c>
      <c r="I34" s="15">
        <v>94</v>
      </c>
      <c r="J34" s="15">
        <v>953</v>
      </c>
      <c r="K34" s="14">
        <v>2.2905187989401701</v>
      </c>
      <c r="L34" s="15">
        <v>416.06294628140802</v>
      </c>
      <c r="M34" s="15">
        <v>111</v>
      </c>
      <c r="ZA34" s="9"/>
    </row>
    <row r="35" spans="2:677" x14ac:dyDescent="0.3">
      <c r="B35" s="19"/>
      <c r="C35" s="16" t="s">
        <v>278</v>
      </c>
      <c r="D35" s="14">
        <v>17.6342503792462</v>
      </c>
      <c r="E35" s="14">
        <v>2.4772365253008801</v>
      </c>
      <c r="F35" s="14">
        <v>13.215370814141499</v>
      </c>
      <c r="G35" s="14">
        <v>23.136772245598902</v>
      </c>
      <c r="H35" s="14">
        <v>14.0478697536038</v>
      </c>
      <c r="I35" s="15">
        <v>85</v>
      </c>
      <c r="J35" s="15">
        <v>606</v>
      </c>
      <c r="K35" s="14">
        <v>2.55615194556411</v>
      </c>
      <c r="L35" s="15">
        <v>237.07510856373</v>
      </c>
      <c r="M35" s="15">
        <v>64</v>
      </c>
      <c r="ZA35" s="9"/>
    </row>
    <row r="36" spans="2:677" x14ac:dyDescent="0.3">
      <c r="B36" s="19"/>
      <c r="C36" s="16" t="s">
        <v>279</v>
      </c>
      <c r="D36" s="14">
        <v>11.076698782862699</v>
      </c>
      <c r="E36" s="14">
        <v>0.90006395217356205</v>
      </c>
      <c r="F36" s="14">
        <v>9.4200973237397996</v>
      </c>
      <c r="G36" s="14">
        <v>12.982871143226101</v>
      </c>
      <c r="H36" s="14">
        <v>8.1257418822844407</v>
      </c>
      <c r="I36" s="15">
        <v>127</v>
      </c>
      <c r="J36" s="15">
        <v>1217</v>
      </c>
      <c r="K36" s="14">
        <v>1.00012524287592</v>
      </c>
      <c r="L36" s="15">
        <v>1216.84759850721</v>
      </c>
      <c r="M36" s="15">
        <v>161</v>
      </c>
      <c r="ZA36" s="9"/>
    </row>
    <row r="37" spans="2:677" x14ac:dyDescent="0.3">
      <c r="B37" s="19"/>
      <c r="C37" s="16" t="s">
        <v>280</v>
      </c>
      <c r="D37" s="14">
        <v>29.978471596802802</v>
      </c>
      <c r="E37" s="14">
        <v>2.2445847763594302</v>
      </c>
      <c r="F37" s="14">
        <v>25.709577601592802</v>
      </c>
      <c r="G37" s="14">
        <v>34.625813534214799</v>
      </c>
      <c r="H37" s="14">
        <v>7.4873222576124201</v>
      </c>
      <c r="I37" s="15">
        <v>213</v>
      </c>
      <c r="J37" s="15">
        <v>749</v>
      </c>
      <c r="K37" s="14">
        <v>1.79528147898859</v>
      </c>
      <c r="L37" s="15">
        <v>417.20477193468702</v>
      </c>
      <c r="M37" s="15">
        <v>80</v>
      </c>
      <c r="ZA37" s="9"/>
    </row>
    <row r="38" spans="2:677" x14ac:dyDescent="0.3">
      <c r="B38" s="19" t="s">
        <v>296</v>
      </c>
      <c r="C38" s="16" t="s">
        <v>281</v>
      </c>
      <c r="D38" s="14">
        <v>19.564820342006101</v>
      </c>
      <c r="E38" s="14">
        <v>0.65561098666016804</v>
      </c>
      <c r="F38" s="14">
        <v>18.310527669986399</v>
      </c>
      <c r="G38" s="14">
        <v>20.883068843558402</v>
      </c>
      <c r="H38" s="14">
        <v>3.3509686018049401</v>
      </c>
      <c r="I38" s="15">
        <v>2255</v>
      </c>
      <c r="J38" s="15">
        <v>11369</v>
      </c>
      <c r="K38" s="14">
        <v>3.10494999396172</v>
      </c>
      <c r="L38" s="15">
        <v>3661.5726572439398</v>
      </c>
      <c r="M38" s="15">
        <v>1279</v>
      </c>
      <c r="ZA38" s="9"/>
    </row>
    <row r="39" spans="2:677" x14ac:dyDescent="0.3">
      <c r="B39" s="19"/>
      <c r="C39" s="16" t="s">
        <v>282</v>
      </c>
      <c r="D39" s="14">
        <v>15.6702263889783</v>
      </c>
      <c r="E39" s="14">
        <v>0.61750590516982895</v>
      </c>
      <c r="F39" s="14">
        <v>14.4965654249895</v>
      </c>
      <c r="G39" s="14">
        <v>16.920104941863102</v>
      </c>
      <c r="H39" s="14">
        <v>3.9406316784558499</v>
      </c>
      <c r="I39" s="15">
        <v>1738</v>
      </c>
      <c r="J39" s="15">
        <v>10962</v>
      </c>
      <c r="K39" s="14">
        <v>3.1628325720545698</v>
      </c>
      <c r="L39" s="15">
        <v>3465.88058339083</v>
      </c>
      <c r="M39" s="15">
        <v>1293</v>
      </c>
      <c r="ZA39" s="9"/>
    </row>
    <row r="40" spans="2:677" x14ac:dyDescent="0.3">
      <c r="B40" s="19" t="s">
        <v>321</v>
      </c>
      <c r="C40" s="16" t="s">
        <v>314</v>
      </c>
      <c r="D40" s="14">
        <v>19.2136140577677</v>
      </c>
      <c r="E40" s="14">
        <v>0.67911279547431003</v>
      </c>
      <c r="F40" s="14">
        <v>17.917016203922699</v>
      </c>
      <c r="G40" s="14">
        <v>20.580516604149199</v>
      </c>
      <c r="H40" s="14">
        <v>3.5345395896497598</v>
      </c>
      <c r="I40" s="15">
        <v>2205</v>
      </c>
      <c r="J40" s="15">
        <v>11450</v>
      </c>
      <c r="K40" s="14">
        <v>3.4017636738786101</v>
      </c>
      <c r="L40" s="15">
        <v>3365.9010729998699</v>
      </c>
      <c r="M40" s="15">
        <v>2647</v>
      </c>
      <c r="ZA40" s="9"/>
    </row>
    <row r="41" spans="2:677" x14ac:dyDescent="0.3">
      <c r="B41" s="19"/>
      <c r="C41" s="16" t="s">
        <v>315</v>
      </c>
      <c r="D41" s="14">
        <v>15.680299944684799</v>
      </c>
      <c r="E41" s="14">
        <v>0.54009005263112098</v>
      </c>
      <c r="F41" s="14">
        <v>14.650133969474799</v>
      </c>
      <c r="G41" s="14">
        <v>16.7686728909087</v>
      </c>
      <c r="H41" s="14">
        <v>3.4443859781789299</v>
      </c>
      <c r="I41" s="15">
        <v>1788</v>
      </c>
      <c r="J41" s="15">
        <v>10881</v>
      </c>
      <c r="K41" s="14">
        <v>2.40036802797235</v>
      </c>
      <c r="L41" s="15">
        <v>4533.0548787518501</v>
      </c>
      <c r="M41" s="15">
        <v>2647</v>
      </c>
      <c r="ZA41" s="9"/>
    </row>
    <row r="42" spans="2:677" x14ac:dyDescent="0.3">
      <c r="B42" s="19" t="s">
        <v>322</v>
      </c>
      <c r="C42" s="16" t="s">
        <v>316</v>
      </c>
      <c r="D42" s="14">
        <v>34.464625728886801</v>
      </c>
      <c r="E42" s="14">
        <v>1.79329764023229</v>
      </c>
      <c r="F42" s="14">
        <v>31.034966838817098</v>
      </c>
      <c r="G42" s="14">
        <v>38.064106296498899</v>
      </c>
      <c r="H42" s="14">
        <v>5.2032993317238398</v>
      </c>
      <c r="I42" s="15">
        <v>904</v>
      </c>
      <c r="J42" s="15">
        <v>2724</v>
      </c>
      <c r="K42" s="14">
        <v>3.8770646660999</v>
      </c>
      <c r="L42" s="15">
        <v>702.59338819338802</v>
      </c>
      <c r="M42" s="15">
        <v>636</v>
      </c>
      <c r="ZA42" s="9"/>
    </row>
    <row r="43" spans="2:677" x14ac:dyDescent="0.3">
      <c r="B43" s="19"/>
      <c r="C43" s="16" t="s">
        <v>317</v>
      </c>
      <c r="D43" s="14">
        <v>9.7088315253258202</v>
      </c>
      <c r="E43" s="14">
        <v>1.9042603879755799</v>
      </c>
      <c r="F43" s="14">
        <v>6.5578282468986799</v>
      </c>
      <c r="G43" s="14">
        <v>14.144689880028301</v>
      </c>
      <c r="H43" s="14">
        <v>19.613692780725</v>
      </c>
      <c r="I43" s="15">
        <v>81</v>
      </c>
      <c r="J43" s="15">
        <v>897</v>
      </c>
      <c r="K43" s="14">
        <v>3.70636715458935</v>
      </c>
      <c r="L43" s="15">
        <v>242.01595864276501</v>
      </c>
      <c r="M43" s="15">
        <v>326</v>
      </c>
      <c r="ZA43" s="9"/>
    </row>
    <row r="44" spans="2:677" x14ac:dyDescent="0.3">
      <c r="B44" s="19"/>
      <c r="C44" s="16" t="s">
        <v>318</v>
      </c>
      <c r="D44" s="14">
        <v>12.5697323280489</v>
      </c>
      <c r="E44" s="14">
        <v>1.7085567622558699</v>
      </c>
      <c r="F44" s="14">
        <v>9.5755532594279806</v>
      </c>
      <c r="G44" s="14">
        <v>16.331070055327601</v>
      </c>
      <c r="H44" s="14">
        <v>13.5926264590638</v>
      </c>
      <c r="I44" s="15">
        <v>79</v>
      </c>
      <c r="J44" s="15">
        <v>668</v>
      </c>
      <c r="K44" s="14">
        <v>1.7717270659779001</v>
      </c>
      <c r="L44" s="15">
        <v>377.03324221177297</v>
      </c>
      <c r="M44" s="15">
        <v>244</v>
      </c>
      <c r="ZA44" s="9"/>
    </row>
    <row r="45" spans="2:677" x14ac:dyDescent="0.3">
      <c r="B45" s="19"/>
      <c r="C45" s="16" t="s">
        <v>319</v>
      </c>
      <c r="D45" s="14">
        <v>16.6175470675615</v>
      </c>
      <c r="E45" s="14">
        <v>0.46500799296393602</v>
      </c>
      <c r="F45" s="14">
        <v>15.725638193427599</v>
      </c>
      <c r="G45" s="14">
        <v>17.549508000866599</v>
      </c>
      <c r="H45" s="14">
        <v>2.7982950255736601</v>
      </c>
      <c r="I45" s="15">
        <v>2894</v>
      </c>
      <c r="J45" s="15">
        <v>17758</v>
      </c>
      <c r="K45" s="14">
        <v>2.7710786106872898</v>
      </c>
      <c r="L45" s="15">
        <v>6408.3349824549296</v>
      </c>
      <c r="M45" s="15">
        <v>2575</v>
      </c>
      <c r="ZA45" s="9"/>
    </row>
    <row r="46" spans="2:677" x14ac:dyDescent="0.3">
      <c r="B46" s="19"/>
      <c r="C46" s="16" t="s">
        <v>320</v>
      </c>
      <c r="D46" s="14">
        <v>17.2129062227384</v>
      </c>
      <c r="E46" s="14">
        <v>5.5995428107414504</v>
      </c>
      <c r="F46" s="14">
        <v>8.7586560743447208</v>
      </c>
      <c r="G46" s="14">
        <v>31.0504928411337</v>
      </c>
      <c r="H46" s="14">
        <v>32.531071384937903</v>
      </c>
      <c r="I46" s="15">
        <v>35</v>
      </c>
      <c r="J46" s="15">
        <v>284</v>
      </c>
      <c r="K46" s="14">
        <v>6.2269407658136302</v>
      </c>
      <c r="L46" s="15">
        <v>45.608270687137598</v>
      </c>
      <c r="M46" s="15">
        <v>152</v>
      </c>
      <c r="ZA46" s="9"/>
    </row>
    <row r="47" spans="2:677" x14ac:dyDescent="0.3">
      <c r="B47" s="19" t="s">
        <v>298</v>
      </c>
      <c r="C47" s="16" t="s">
        <v>283</v>
      </c>
      <c r="D47" s="14">
        <v>21.522863822525501</v>
      </c>
      <c r="E47" s="14">
        <v>1.01390243258964</v>
      </c>
      <c r="F47" s="14">
        <v>19.600771734915899</v>
      </c>
      <c r="G47" s="14">
        <v>23.578164640716199</v>
      </c>
      <c r="H47" s="14">
        <v>4.7108156282088496</v>
      </c>
      <c r="I47" s="15">
        <v>1041</v>
      </c>
      <c r="J47" s="15">
        <v>4315</v>
      </c>
      <c r="K47" s="14">
        <v>2.6256042504914499</v>
      </c>
      <c r="L47" s="15">
        <v>1643.4312212864299</v>
      </c>
      <c r="M47" s="15">
        <v>1534</v>
      </c>
      <c r="ZA47" s="9"/>
    </row>
    <row r="48" spans="2:677" x14ac:dyDescent="0.3">
      <c r="B48" s="19"/>
      <c r="C48" s="16" t="s">
        <v>284</v>
      </c>
      <c r="D48" s="14">
        <v>20.019806284178902</v>
      </c>
      <c r="E48" s="14">
        <v>1.1045061887632399</v>
      </c>
      <c r="F48" s="14">
        <v>17.941050353718101</v>
      </c>
      <c r="G48" s="14">
        <v>22.274041053980699</v>
      </c>
      <c r="H48" s="14">
        <v>5.5170673136638104</v>
      </c>
      <c r="I48" s="15">
        <v>804</v>
      </c>
      <c r="J48" s="15">
        <v>4002</v>
      </c>
      <c r="K48" s="14">
        <v>3.0483339028784102</v>
      </c>
      <c r="L48" s="15">
        <v>1312.8483058306299</v>
      </c>
      <c r="M48" s="15">
        <v>1788</v>
      </c>
      <c r="ZA48" s="9"/>
    </row>
    <row r="49" spans="2:677" x14ac:dyDescent="0.3">
      <c r="B49" s="19"/>
      <c r="C49" s="16" t="s">
        <v>285</v>
      </c>
      <c r="D49" s="14">
        <v>18.115055600054799</v>
      </c>
      <c r="E49" s="14">
        <v>1.14053097916281</v>
      </c>
      <c r="F49" s="14">
        <v>15.9847030606863</v>
      </c>
      <c r="G49" s="14">
        <v>20.460186485891501</v>
      </c>
      <c r="H49" s="14">
        <v>6.2960390756921898</v>
      </c>
      <c r="I49" s="15">
        <v>759</v>
      </c>
      <c r="J49" s="15">
        <v>3995</v>
      </c>
      <c r="K49" s="14">
        <v>3.5025028950530901</v>
      </c>
      <c r="L49" s="15">
        <v>1140.6129044582699</v>
      </c>
      <c r="M49" s="15">
        <v>1885</v>
      </c>
      <c r="ZA49" s="9"/>
    </row>
    <row r="50" spans="2:677" x14ac:dyDescent="0.3">
      <c r="B50" s="19"/>
      <c r="C50" s="16" t="s">
        <v>286</v>
      </c>
      <c r="D50" s="14">
        <v>15.9965774306129</v>
      </c>
      <c r="E50" s="14">
        <v>0.89272160641725895</v>
      </c>
      <c r="F50" s="14">
        <v>14.322359954305499</v>
      </c>
      <c r="G50" s="14">
        <v>17.8257848036776</v>
      </c>
      <c r="H50" s="14">
        <v>5.5807038117343897</v>
      </c>
      <c r="I50" s="15">
        <v>700</v>
      </c>
      <c r="J50" s="15">
        <v>4378</v>
      </c>
      <c r="K50" s="14">
        <v>2.5958798375957599</v>
      </c>
      <c r="L50" s="15">
        <v>1686.51874273764</v>
      </c>
      <c r="M50" s="15">
        <v>1969</v>
      </c>
      <c r="ZA50" s="9"/>
    </row>
    <row r="51" spans="2:677" x14ac:dyDescent="0.3">
      <c r="B51" s="19"/>
      <c r="C51" s="16" t="s">
        <v>287</v>
      </c>
      <c r="D51" s="14">
        <v>11.749665376200101</v>
      </c>
      <c r="E51" s="14">
        <v>0.60009747034380301</v>
      </c>
      <c r="F51" s="14">
        <v>10.622902010001599</v>
      </c>
      <c r="G51" s="14">
        <v>12.978588745342201</v>
      </c>
      <c r="H51" s="14">
        <v>5.1073579640774103</v>
      </c>
      <c r="I51" s="15">
        <v>667</v>
      </c>
      <c r="J51" s="15">
        <v>5509</v>
      </c>
      <c r="K51" s="14">
        <v>1.91291496421336</v>
      </c>
      <c r="L51" s="15">
        <v>2879.8980106601098</v>
      </c>
      <c r="M51" s="15">
        <v>1947</v>
      </c>
      <c r="ZA51" s="9"/>
    </row>
    <row r="52" spans="2:677" x14ac:dyDescent="0.3">
      <c r="B52" s="19" t="s">
        <v>297</v>
      </c>
      <c r="C52" s="16" t="s">
        <v>288</v>
      </c>
      <c r="D52" s="14">
        <v>15.468957826869801</v>
      </c>
      <c r="E52" s="14">
        <v>0.50995717432086096</v>
      </c>
      <c r="F52" s="14">
        <v>14.495188811259</v>
      </c>
      <c r="G52" s="14">
        <v>16.495523328711698</v>
      </c>
      <c r="H52" s="14">
        <v>3.2966485527231799</v>
      </c>
      <c r="I52" s="15">
        <v>2369</v>
      </c>
      <c r="J52" s="15">
        <v>15205</v>
      </c>
      <c r="K52" s="14">
        <v>3.02376471027668</v>
      </c>
      <c r="L52" s="15">
        <v>5028.4997203399098</v>
      </c>
      <c r="M52" s="15">
        <v>2625</v>
      </c>
      <c r="ZA52" s="9"/>
    </row>
    <row r="53" spans="2:677" x14ac:dyDescent="0.3">
      <c r="B53" s="19"/>
      <c r="C53" s="16" t="s">
        <v>289</v>
      </c>
      <c r="D53" s="14">
        <v>21.470973075401599</v>
      </c>
      <c r="E53" s="14">
        <v>0.81272080226809795</v>
      </c>
      <c r="F53" s="14">
        <v>19.9201149287594</v>
      </c>
      <c r="G53" s="14">
        <v>23.107730895211301</v>
      </c>
      <c r="H53" s="14">
        <v>3.7852071231890201</v>
      </c>
      <c r="I53" s="15">
        <v>1602</v>
      </c>
      <c r="J53" s="15">
        <v>6996</v>
      </c>
      <c r="K53" s="14">
        <v>2.74023953316587</v>
      </c>
      <c r="L53" s="15">
        <v>2553.0614806937501</v>
      </c>
      <c r="M53" s="15">
        <v>2049</v>
      </c>
      <c r="ZA53" s="9"/>
    </row>
    <row r="54" spans="2:677" x14ac:dyDescent="0.3">
      <c r="B54" s="19" t="s">
        <v>291</v>
      </c>
      <c r="C54" s="16" t="s">
        <v>290</v>
      </c>
      <c r="D54" s="14">
        <v>15.744561168951799</v>
      </c>
      <c r="E54" s="14">
        <v>0.47466324423352002</v>
      </c>
      <c r="F54" s="14">
        <v>14.8359986120615</v>
      </c>
      <c r="G54" s="14">
        <v>16.697855148506498</v>
      </c>
      <c r="H54" s="14">
        <v>3.01477595431211</v>
      </c>
      <c r="I54" s="15">
        <v>2342</v>
      </c>
      <c r="J54" s="15">
        <v>14708</v>
      </c>
      <c r="K54" s="14">
        <v>2.4978525234065598</v>
      </c>
      <c r="L54" s="15">
        <v>5888.2579584567802</v>
      </c>
      <c r="M54" s="15">
        <v>2497</v>
      </c>
      <c r="ZA54" s="9"/>
    </row>
    <row r="55" spans="2:677" x14ac:dyDescent="0.3">
      <c r="B55" s="19"/>
      <c r="C55" s="16" t="s">
        <v>291</v>
      </c>
      <c r="D55" s="14">
        <v>20.0305734735397</v>
      </c>
      <c r="E55" s="14">
        <v>0.82024087227152798</v>
      </c>
      <c r="F55" s="14">
        <v>18.470231424578898</v>
      </c>
      <c r="G55" s="14">
        <v>21.687667068733301</v>
      </c>
      <c r="H55" s="14">
        <v>4.0949445274498197</v>
      </c>
      <c r="I55" s="15">
        <v>1651</v>
      </c>
      <c r="J55" s="15">
        <v>7623</v>
      </c>
      <c r="K55" s="14">
        <v>3.2013590984520999</v>
      </c>
      <c r="L55" s="15">
        <v>2381.1761709849502</v>
      </c>
      <c r="M55" s="15">
        <v>1989</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324</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399" priority="1">
      <formula>ZA9 = 3</formula>
    </cfRule>
    <cfRule type="expression" dxfId="398" priority="48">
      <formula>I9 = J9</formula>
    </cfRule>
    <cfRule type="expression" dxfId="397" priority="95">
      <formula>ZA9 = 2</formula>
    </cfRule>
    <cfRule type="expression" dxfId="396" priority="142">
      <formula>ZA9 = 1</formula>
    </cfRule>
  </conditionalFormatting>
  <pageMargins left="0.7" right="0.7" top="0.75" bottom="0.75" header="0.3" footer="0.3"/>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29</v>
      </c>
      <c r="M2" s="12" t="str">
        <f>HYPERLINK("#'INDICE'!A1", "Índice")</f>
        <v>Índice</v>
      </c>
    </row>
    <row r="3" spans="2:677" x14ac:dyDescent="0.3">
      <c r="B3" s="10" t="s">
        <v>7</v>
      </c>
      <c r="C3" s="11" t="s">
        <v>28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4.9063666018527998</v>
      </c>
      <c r="E9" s="14">
        <v>0.26245519462818201</v>
      </c>
      <c r="F9" s="14">
        <v>4.4165891573692999</v>
      </c>
      <c r="G9" s="14">
        <v>5.4473625103089098</v>
      </c>
      <c r="H9" s="14">
        <v>5.3492781099779698</v>
      </c>
      <c r="I9" s="15">
        <v>982</v>
      </c>
      <c r="J9" s="15">
        <v>22332</v>
      </c>
      <c r="K9" s="14">
        <v>3.2969099156611699</v>
      </c>
      <c r="L9" s="15">
        <v>6773.6154675980797</v>
      </c>
      <c r="M9" s="15">
        <v>2673</v>
      </c>
      <c r="ZA9" s="9"/>
    </row>
    <row r="10" spans="2:677" x14ac:dyDescent="0.3">
      <c r="B10" s="19" t="s">
        <v>293</v>
      </c>
      <c r="C10" s="16" t="s">
        <v>253</v>
      </c>
      <c r="D10" s="14">
        <v>4.8608780502865496</v>
      </c>
      <c r="E10" s="14">
        <v>0.34135152264869001</v>
      </c>
      <c r="F10" s="14">
        <v>4.2334591859999398</v>
      </c>
      <c r="G10" s="14">
        <v>5.5758693820846803</v>
      </c>
      <c r="H10" s="14">
        <v>7.02242514865328</v>
      </c>
      <c r="I10" s="15">
        <v>548</v>
      </c>
      <c r="J10" s="15">
        <v>13574</v>
      </c>
      <c r="K10" s="14">
        <v>3.419839101125</v>
      </c>
      <c r="L10" s="15">
        <v>3969.19258439225</v>
      </c>
      <c r="M10" s="15">
        <v>1687</v>
      </c>
      <c r="ZA10" s="9"/>
    </row>
    <row r="11" spans="2:677" x14ac:dyDescent="0.3">
      <c r="B11" s="19"/>
      <c r="C11" s="16" t="s">
        <v>254</v>
      </c>
      <c r="D11" s="14">
        <v>4.9867739271713596</v>
      </c>
      <c r="E11" s="14">
        <v>0.40450959336787401</v>
      </c>
      <c r="F11" s="14">
        <v>4.2502414295406599</v>
      </c>
      <c r="G11" s="14">
        <v>5.8431525901613401</v>
      </c>
      <c r="H11" s="14">
        <v>8.1116489192306904</v>
      </c>
      <c r="I11" s="15">
        <v>434</v>
      </c>
      <c r="J11" s="15">
        <v>8758</v>
      </c>
      <c r="K11" s="14">
        <v>3.02419128145667</v>
      </c>
      <c r="L11" s="15">
        <v>2895.9808374890599</v>
      </c>
      <c r="M11" s="15">
        <v>986</v>
      </c>
      <c r="ZA11" s="9"/>
    </row>
    <row r="12" spans="2:677" x14ac:dyDescent="0.3">
      <c r="B12" s="19" t="s">
        <v>294</v>
      </c>
      <c r="C12" s="16" t="s">
        <v>255</v>
      </c>
      <c r="D12" s="14">
        <v>4.5359432001398803</v>
      </c>
      <c r="E12" s="14">
        <v>0.29354093498022998</v>
      </c>
      <c r="F12" s="14">
        <v>3.9936915148569399</v>
      </c>
      <c r="G12" s="14">
        <v>5.1478724225416697</v>
      </c>
      <c r="H12" s="14">
        <v>6.4714420359403402</v>
      </c>
      <c r="I12" s="15">
        <v>500</v>
      </c>
      <c r="J12" s="15">
        <v>11195</v>
      </c>
      <c r="K12" s="14">
        <v>2.2274868925831202</v>
      </c>
      <c r="L12" s="15">
        <v>5025.84326636268</v>
      </c>
      <c r="M12" s="15">
        <v>1377</v>
      </c>
      <c r="ZA12" s="9"/>
    </row>
    <row r="13" spans="2:677" x14ac:dyDescent="0.3">
      <c r="B13" s="19"/>
      <c r="C13" s="16" t="s">
        <v>256</v>
      </c>
      <c r="D13" s="14">
        <v>5.2850822293547504</v>
      </c>
      <c r="E13" s="14">
        <v>0.43614250912499403</v>
      </c>
      <c r="F13" s="14">
        <v>4.4915623829348803</v>
      </c>
      <c r="G13" s="14">
        <v>6.2096776707856902</v>
      </c>
      <c r="H13" s="14">
        <v>8.2523315664332202</v>
      </c>
      <c r="I13" s="15">
        <v>323</v>
      </c>
      <c r="J13" s="15">
        <v>6604</v>
      </c>
      <c r="K13" s="14">
        <v>2.5091579309977301</v>
      </c>
      <c r="L13" s="15">
        <v>2631.9586816020001</v>
      </c>
      <c r="M13" s="15">
        <v>787</v>
      </c>
      <c r="ZA13" s="9"/>
    </row>
    <row r="14" spans="2:677" x14ac:dyDescent="0.3">
      <c r="B14" s="19"/>
      <c r="C14" s="16" t="s">
        <v>257</v>
      </c>
      <c r="D14" s="14">
        <v>4.1112881709743601</v>
      </c>
      <c r="E14" s="14">
        <v>0.42484470622417497</v>
      </c>
      <c r="F14" s="14">
        <v>3.35311483149319</v>
      </c>
      <c r="G14" s="14">
        <v>5.0319665857231097</v>
      </c>
      <c r="H14" s="14">
        <v>10.333615367163301</v>
      </c>
      <c r="I14" s="15">
        <v>159</v>
      </c>
      <c r="J14" s="15">
        <v>4533</v>
      </c>
      <c r="K14" s="14">
        <v>2.0749370780396901</v>
      </c>
      <c r="L14" s="15">
        <v>2184.64456005701</v>
      </c>
      <c r="M14" s="15">
        <v>509</v>
      </c>
      <c r="ZA14" s="9"/>
    </row>
    <row r="15" spans="2:677" x14ac:dyDescent="0.3">
      <c r="B15" s="19" t="s">
        <v>295</v>
      </c>
      <c r="C15" s="16" t="s">
        <v>258</v>
      </c>
      <c r="D15" s="14">
        <v>4.4480602302092898</v>
      </c>
      <c r="E15" s="14">
        <v>0.76898004910267104</v>
      </c>
      <c r="F15" s="14">
        <v>3.15218425542882</v>
      </c>
      <c r="G15" s="14">
        <v>6.24233835099826</v>
      </c>
      <c r="H15" s="14">
        <v>17.287986432379999</v>
      </c>
      <c r="I15" s="15">
        <v>43</v>
      </c>
      <c r="J15" s="15">
        <v>1100</v>
      </c>
      <c r="K15" s="14">
        <v>1.52903587979041</v>
      </c>
      <c r="L15" s="15">
        <v>719.407578683358</v>
      </c>
      <c r="M15" s="15">
        <v>134</v>
      </c>
      <c r="ZA15" s="9"/>
    </row>
    <row r="16" spans="2:677" x14ac:dyDescent="0.3">
      <c r="B16" s="19"/>
      <c r="C16" s="16" t="s">
        <v>259</v>
      </c>
      <c r="D16" s="14">
        <v>5.2121185475290996</v>
      </c>
      <c r="E16" s="14">
        <v>0.904627323057827</v>
      </c>
      <c r="F16" s="14">
        <v>3.68310274831284</v>
      </c>
      <c r="G16" s="14">
        <v>7.3276037861513403</v>
      </c>
      <c r="H16" s="14">
        <v>17.356230768900701</v>
      </c>
      <c r="I16" s="15">
        <v>46</v>
      </c>
      <c r="J16" s="15">
        <v>847</v>
      </c>
      <c r="K16" s="14">
        <v>1.40133724086447</v>
      </c>
      <c r="L16" s="15">
        <v>604.42267235936401</v>
      </c>
      <c r="M16" s="15">
        <v>101</v>
      </c>
      <c r="ZA16" s="9"/>
    </row>
    <row r="17" spans="2:677" x14ac:dyDescent="0.3">
      <c r="B17" s="19"/>
      <c r="C17" s="16" t="s">
        <v>260</v>
      </c>
      <c r="D17" s="14">
        <v>5.2263062341956799</v>
      </c>
      <c r="E17" s="14">
        <v>0.74949727640848396</v>
      </c>
      <c r="F17" s="14">
        <v>3.9243942128514</v>
      </c>
      <c r="G17" s="14">
        <v>6.9289764792435404</v>
      </c>
      <c r="H17" s="14">
        <v>14.340860309802199</v>
      </c>
      <c r="I17" s="15">
        <v>42</v>
      </c>
      <c r="J17" s="15">
        <v>845</v>
      </c>
      <c r="K17" s="14">
        <v>0.95719386041945498</v>
      </c>
      <c r="L17" s="15">
        <v>845</v>
      </c>
      <c r="M17" s="15">
        <v>102</v>
      </c>
      <c r="ZA17" s="9"/>
    </row>
    <row r="18" spans="2:677" x14ac:dyDescent="0.3">
      <c r="B18" s="19"/>
      <c r="C18" s="16" t="s">
        <v>261</v>
      </c>
      <c r="D18" s="14">
        <v>3.8232254012493998</v>
      </c>
      <c r="E18" s="14">
        <v>0.85396996007760195</v>
      </c>
      <c r="F18" s="14">
        <v>2.4424195067053498</v>
      </c>
      <c r="G18" s="14">
        <v>5.9371533695457899</v>
      </c>
      <c r="H18" s="14">
        <v>22.336374930929502</v>
      </c>
      <c r="I18" s="15">
        <v>32</v>
      </c>
      <c r="J18" s="15">
        <v>669</v>
      </c>
      <c r="K18" s="14">
        <v>1.3248342249085401</v>
      </c>
      <c r="L18" s="15">
        <v>504.96883868333498</v>
      </c>
      <c r="M18" s="15">
        <v>78</v>
      </c>
      <c r="ZA18" s="9"/>
    </row>
    <row r="19" spans="2:677" x14ac:dyDescent="0.3">
      <c r="B19" s="19"/>
      <c r="C19" s="16" t="s">
        <v>262</v>
      </c>
      <c r="D19" s="14">
        <v>5.7425756948632802</v>
      </c>
      <c r="E19" s="14">
        <v>2.0946926572486202</v>
      </c>
      <c r="F19" s="14">
        <v>2.7364332248401402</v>
      </c>
      <c r="G19" s="14">
        <v>11.6554114738813</v>
      </c>
      <c r="H19" s="14">
        <v>36.476535418110601</v>
      </c>
      <c r="I19" s="15">
        <v>27</v>
      </c>
      <c r="J19" s="15">
        <v>559</v>
      </c>
      <c r="K19" s="14">
        <v>4.5232701148168104</v>
      </c>
      <c r="L19" s="15">
        <v>123.58315683356901</v>
      </c>
      <c r="M19" s="15">
        <v>66</v>
      </c>
      <c r="ZA19" s="9">
        <v>1</v>
      </c>
    </row>
    <row r="20" spans="2:677" x14ac:dyDescent="0.3">
      <c r="B20" s="19"/>
      <c r="C20" s="16" t="s">
        <v>263</v>
      </c>
      <c r="D20" s="14">
        <v>5.5164846507975902</v>
      </c>
      <c r="E20" s="14">
        <v>0.99168074385703397</v>
      </c>
      <c r="F20" s="14">
        <v>3.8489708512510501</v>
      </c>
      <c r="G20" s="14">
        <v>7.8474642653048798</v>
      </c>
      <c r="H20" s="14">
        <v>17.976679110557299</v>
      </c>
      <c r="I20" s="15">
        <v>41</v>
      </c>
      <c r="J20" s="15">
        <v>795</v>
      </c>
      <c r="K20" s="14">
        <v>1.4981172538108301</v>
      </c>
      <c r="L20" s="15">
        <v>530.66607301779902</v>
      </c>
      <c r="M20" s="15">
        <v>101</v>
      </c>
      <c r="ZA20" s="9"/>
    </row>
    <row r="21" spans="2:677" x14ac:dyDescent="0.3">
      <c r="B21" s="19"/>
      <c r="C21" s="16" t="s">
        <v>264</v>
      </c>
      <c r="D21" s="14">
        <v>3.2087252490352198</v>
      </c>
      <c r="E21" s="14">
        <v>0.53566396133210004</v>
      </c>
      <c r="F21" s="14">
        <v>2.3044782143160498</v>
      </c>
      <c r="G21" s="14">
        <v>4.45161938621807</v>
      </c>
      <c r="H21" s="14">
        <v>16.693980311750298</v>
      </c>
      <c r="I21" s="15">
        <v>45</v>
      </c>
      <c r="J21" s="15">
        <v>1474</v>
      </c>
      <c r="K21" s="14">
        <v>1.36087696461654</v>
      </c>
      <c r="L21" s="15">
        <v>1083.12510118454</v>
      </c>
      <c r="M21" s="15">
        <v>181</v>
      </c>
      <c r="ZA21" s="9"/>
    </row>
    <row r="22" spans="2:677" x14ac:dyDescent="0.3">
      <c r="B22" s="19"/>
      <c r="C22" s="16" t="s">
        <v>265</v>
      </c>
      <c r="D22" s="14">
        <v>5.44256290723495</v>
      </c>
      <c r="E22" s="14">
        <v>0.850534158026514</v>
      </c>
      <c r="F22" s="14">
        <v>3.9856030668315801</v>
      </c>
      <c r="G22" s="14">
        <v>7.3911235086884703</v>
      </c>
      <c r="H22" s="14">
        <v>15.6274566325338</v>
      </c>
      <c r="I22" s="15">
        <v>62</v>
      </c>
      <c r="J22" s="15">
        <v>1217</v>
      </c>
      <c r="K22" s="14">
        <v>1.7092986311327201</v>
      </c>
      <c r="L22" s="15">
        <v>711.987933432977</v>
      </c>
      <c r="M22" s="15">
        <v>135</v>
      </c>
      <c r="ZA22" s="9"/>
    </row>
    <row r="23" spans="2:677" x14ac:dyDescent="0.3">
      <c r="B23" s="19"/>
      <c r="C23" s="16" t="s">
        <v>266</v>
      </c>
      <c r="D23" s="14">
        <v>4.9890734973951503</v>
      </c>
      <c r="E23" s="14">
        <v>0.80452363670296301</v>
      </c>
      <c r="F23" s="14">
        <v>3.61870499892553</v>
      </c>
      <c r="G23" s="14">
        <v>6.8415503390476298</v>
      </c>
      <c r="H23" s="14">
        <v>16.1257122614652</v>
      </c>
      <c r="I23" s="15">
        <v>56</v>
      </c>
      <c r="J23" s="15">
        <v>1177</v>
      </c>
      <c r="K23" s="14">
        <v>1.60580011104724</v>
      </c>
      <c r="L23" s="15">
        <v>732.96794034495599</v>
      </c>
      <c r="M23" s="15">
        <v>144</v>
      </c>
      <c r="ZA23" s="9"/>
    </row>
    <row r="24" spans="2:677" x14ac:dyDescent="0.3">
      <c r="B24" s="19"/>
      <c r="C24" s="16" t="s">
        <v>267</v>
      </c>
      <c r="D24" s="14">
        <v>4.3920612555479499</v>
      </c>
      <c r="E24" s="14">
        <v>0.86225407087026096</v>
      </c>
      <c r="F24" s="14">
        <v>2.9619448286778698</v>
      </c>
      <c r="G24" s="14">
        <v>6.4666655891245304</v>
      </c>
      <c r="H24" s="14">
        <v>19.632104852387499</v>
      </c>
      <c r="I24" s="15">
        <v>26</v>
      </c>
      <c r="J24" s="15">
        <v>680</v>
      </c>
      <c r="K24" s="14">
        <v>1.20220337796682</v>
      </c>
      <c r="L24" s="15">
        <v>565.62808960828795</v>
      </c>
      <c r="M24" s="15">
        <v>78</v>
      </c>
      <c r="ZA24" s="9"/>
    </row>
    <row r="25" spans="2:677" x14ac:dyDescent="0.3">
      <c r="B25" s="19"/>
      <c r="C25" s="16" t="s">
        <v>268</v>
      </c>
      <c r="D25" s="14">
        <v>4.1044769116886703</v>
      </c>
      <c r="E25" s="14">
        <v>0.86298043644473998</v>
      </c>
      <c r="F25" s="14">
        <v>2.6940060011139</v>
      </c>
      <c r="G25" s="14">
        <v>6.2063121626171096</v>
      </c>
      <c r="H25" s="14">
        <v>21.0253451295379</v>
      </c>
      <c r="I25" s="15">
        <v>32</v>
      </c>
      <c r="J25" s="15">
        <v>742</v>
      </c>
      <c r="K25" s="14">
        <v>1.4020514775428199</v>
      </c>
      <c r="L25" s="15">
        <v>529.22450557978198</v>
      </c>
      <c r="M25" s="15">
        <v>89</v>
      </c>
      <c r="ZA25" s="9"/>
    </row>
    <row r="26" spans="2:677" x14ac:dyDescent="0.3">
      <c r="B26" s="19"/>
      <c r="C26" s="16" t="s">
        <v>269</v>
      </c>
      <c r="D26" s="14">
        <v>4.84907214455274</v>
      </c>
      <c r="E26" s="14">
        <v>0.81690307023622399</v>
      </c>
      <c r="F26" s="14">
        <v>3.4624972295705501</v>
      </c>
      <c r="G26" s="14">
        <v>6.7520718173846896</v>
      </c>
      <c r="H26" s="14">
        <v>16.846585199890299</v>
      </c>
      <c r="I26" s="15">
        <v>37</v>
      </c>
      <c r="J26" s="15">
        <v>837</v>
      </c>
      <c r="K26" s="14">
        <v>1.2091374206166901</v>
      </c>
      <c r="L26" s="15">
        <v>692.22901030811602</v>
      </c>
      <c r="M26" s="15">
        <v>100</v>
      </c>
      <c r="ZA26" s="9"/>
    </row>
    <row r="27" spans="2:677" x14ac:dyDescent="0.3">
      <c r="B27" s="19"/>
      <c r="C27" s="16" t="s">
        <v>270</v>
      </c>
      <c r="D27" s="14">
        <v>5.5462354808422596</v>
      </c>
      <c r="E27" s="14">
        <v>0.85488939568265099</v>
      </c>
      <c r="F27" s="14">
        <v>4.0797098093715798</v>
      </c>
      <c r="G27" s="14">
        <v>7.4987181214421303</v>
      </c>
      <c r="H27" s="14">
        <v>15.4138676339221</v>
      </c>
      <c r="I27" s="15">
        <v>56</v>
      </c>
      <c r="J27" s="15">
        <v>1150</v>
      </c>
      <c r="K27" s="14">
        <v>1.6029586234606401</v>
      </c>
      <c r="L27" s="15">
        <v>717.42338396561604</v>
      </c>
      <c r="M27" s="15">
        <v>147</v>
      </c>
      <c r="ZA27" s="9"/>
    </row>
    <row r="28" spans="2:677" x14ac:dyDescent="0.3">
      <c r="B28" s="19"/>
      <c r="C28" s="16" t="s">
        <v>271</v>
      </c>
      <c r="D28" s="14">
        <v>4.0168790115701496</v>
      </c>
      <c r="E28" s="14">
        <v>1.0785195144652699</v>
      </c>
      <c r="F28" s="14">
        <v>2.3387996779203202</v>
      </c>
      <c r="G28" s="14">
        <v>6.8149553865844599</v>
      </c>
      <c r="H28" s="14">
        <v>26.8496888096136</v>
      </c>
      <c r="I28" s="15">
        <v>21</v>
      </c>
      <c r="J28" s="15">
        <v>583</v>
      </c>
      <c r="K28" s="14">
        <v>1.75588222069084</v>
      </c>
      <c r="L28" s="15">
        <v>332.02682567776299</v>
      </c>
      <c r="M28" s="15">
        <v>68</v>
      </c>
      <c r="ZA28" s="9"/>
    </row>
    <row r="29" spans="2:677" x14ac:dyDescent="0.3">
      <c r="B29" s="19"/>
      <c r="C29" s="16" t="s">
        <v>272</v>
      </c>
      <c r="D29" s="14">
        <v>4.01983570023752</v>
      </c>
      <c r="E29" s="14">
        <v>0.80115572265949297</v>
      </c>
      <c r="F29" s="14">
        <v>2.6980052300963302</v>
      </c>
      <c r="G29" s="14">
        <v>5.9496703834936602</v>
      </c>
      <c r="H29" s="14">
        <v>19.930061385647001</v>
      </c>
      <c r="I29" s="15">
        <v>30</v>
      </c>
      <c r="J29" s="15">
        <v>840</v>
      </c>
      <c r="K29" s="14">
        <v>1.3957448927014</v>
      </c>
      <c r="L29" s="15">
        <v>601.82917694523701</v>
      </c>
      <c r="M29" s="15">
        <v>92</v>
      </c>
      <c r="ZA29" s="9"/>
    </row>
    <row r="30" spans="2:677" x14ac:dyDescent="0.3">
      <c r="B30" s="19"/>
      <c r="C30" s="16" t="s">
        <v>273</v>
      </c>
      <c r="D30" s="14">
        <v>4.3492749615843502</v>
      </c>
      <c r="E30" s="14">
        <v>0.92588416163722098</v>
      </c>
      <c r="F30" s="14">
        <v>2.8350130828665701</v>
      </c>
      <c r="G30" s="14">
        <v>6.6172648310212399</v>
      </c>
      <c r="H30" s="14">
        <v>21.288241599237502</v>
      </c>
      <c r="I30" s="15">
        <v>26</v>
      </c>
      <c r="J30" s="15">
        <v>679</v>
      </c>
      <c r="K30" s="14">
        <v>1.39713340526713</v>
      </c>
      <c r="L30" s="15">
        <v>485.99510786886998</v>
      </c>
      <c r="M30" s="15">
        <v>72</v>
      </c>
      <c r="ZA30" s="9"/>
    </row>
    <row r="31" spans="2:677" x14ac:dyDescent="0.3">
      <c r="B31" s="19"/>
      <c r="C31" s="16" t="s">
        <v>274</v>
      </c>
      <c r="D31" s="14">
        <v>4.0935935537203596</v>
      </c>
      <c r="E31" s="14">
        <v>0.488856131511612</v>
      </c>
      <c r="F31" s="14">
        <v>3.2327241499410699</v>
      </c>
      <c r="G31" s="14">
        <v>5.1714596028840996</v>
      </c>
      <c r="H31" s="14">
        <v>11.941980196527499</v>
      </c>
      <c r="I31" s="15">
        <v>86</v>
      </c>
      <c r="J31" s="15">
        <v>2305</v>
      </c>
      <c r="K31" s="14">
        <v>1.40246581763084</v>
      </c>
      <c r="L31" s="15">
        <v>1643.53381809604</v>
      </c>
      <c r="M31" s="15">
        <v>297</v>
      </c>
      <c r="ZA31" s="9"/>
    </row>
    <row r="32" spans="2:677" x14ac:dyDescent="0.3">
      <c r="B32" s="19"/>
      <c r="C32" s="16" t="s">
        <v>275</v>
      </c>
      <c r="D32" s="14">
        <v>5.9399075165305204</v>
      </c>
      <c r="E32" s="14">
        <v>0.80071571890962501</v>
      </c>
      <c r="F32" s="14">
        <v>4.5427430218097102</v>
      </c>
      <c r="G32" s="14">
        <v>7.7319770938802304</v>
      </c>
      <c r="H32" s="14">
        <v>13.4802724904599</v>
      </c>
      <c r="I32" s="15">
        <v>81</v>
      </c>
      <c r="J32" s="15">
        <v>1437</v>
      </c>
      <c r="K32" s="14">
        <v>1.6478818253822001</v>
      </c>
      <c r="L32" s="15">
        <v>872.02855075285197</v>
      </c>
      <c r="M32" s="15">
        <v>170</v>
      </c>
      <c r="ZA32" s="9"/>
    </row>
    <row r="33" spans="2:677" x14ac:dyDescent="0.3">
      <c r="B33" s="19"/>
      <c r="C33" s="16" t="s">
        <v>276</v>
      </c>
      <c r="D33" s="14">
        <v>1.6648626218498099</v>
      </c>
      <c r="E33" s="14">
        <v>0.45599985303434698</v>
      </c>
      <c r="F33" s="14">
        <v>0.964992019139573</v>
      </c>
      <c r="G33" s="14">
        <v>2.8576751649248</v>
      </c>
      <c r="H33" s="14">
        <v>27.389638463244001</v>
      </c>
      <c r="I33" s="15">
        <v>16</v>
      </c>
      <c r="J33" s="15">
        <v>872</v>
      </c>
      <c r="K33" s="14">
        <v>1.1062682531247201</v>
      </c>
      <c r="L33" s="15">
        <v>788.23558168372097</v>
      </c>
      <c r="M33" s="15">
        <v>102</v>
      </c>
      <c r="ZA33" s="9"/>
    </row>
    <row r="34" spans="2:677" x14ac:dyDescent="0.3">
      <c r="B34" s="19"/>
      <c r="C34" s="16" t="s">
        <v>277</v>
      </c>
      <c r="D34" s="14">
        <v>4.3084254577187604</v>
      </c>
      <c r="E34" s="14">
        <v>0.77552901767543003</v>
      </c>
      <c r="F34" s="14">
        <v>3.00814028208625</v>
      </c>
      <c r="G34" s="14">
        <v>6.1352132735962703</v>
      </c>
      <c r="H34" s="14">
        <v>18.000288627160302</v>
      </c>
      <c r="I34" s="15">
        <v>36</v>
      </c>
      <c r="J34" s="15">
        <v>953</v>
      </c>
      <c r="K34" s="14">
        <v>1.3888034199104</v>
      </c>
      <c r="L34" s="15">
        <v>686.20222728245005</v>
      </c>
      <c r="M34" s="15">
        <v>111</v>
      </c>
      <c r="ZA34" s="9"/>
    </row>
    <row r="35" spans="2:677" x14ac:dyDescent="0.3">
      <c r="B35" s="19"/>
      <c r="C35" s="16" t="s">
        <v>278</v>
      </c>
      <c r="D35" s="14">
        <v>5.1513927039397096</v>
      </c>
      <c r="E35" s="14">
        <v>1.29132804402289</v>
      </c>
      <c r="F35" s="14">
        <v>3.1038540512897201</v>
      </c>
      <c r="G35" s="14">
        <v>8.43210209446252</v>
      </c>
      <c r="H35" s="14">
        <v>25.067551985219399</v>
      </c>
      <c r="I35" s="15">
        <v>30</v>
      </c>
      <c r="J35" s="15">
        <v>606</v>
      </c>
      <c r="K35" s="14">
        <v>2.0647759069367799</v>
      </c>
      <c r="L35" s="15">
        <v>293.49431963250601</v>
      </c>
      <c r="M35" s="15">
        <v>64</v>
      </c>
      <c r="ZA35" s="9"/>
    </row>
    <row r="36" spans="2:677" x14ac:dyDescent="0.3">
      <c r="B36" s="19"/>
      <c r="C36" s="16" t="s">
        <v>279</v>
      </c>
      <c r="D36" s="14">
        <v>3.6365944369719698</v>
      </c>
      <c r="E36" s="14">
        <v>0.54564649586768599</v>
      </c>
      <c r="F36" s="14">
        <v>2.6999463469661702</v>
      </c>
      <c r="G36" s="14">
        <v>4.8818753375098298</v>
      </c>
      <c r="H36" s="14">
        <v>15.004326309260399</v>
      </c>
      <c r="I36" s="15">
        <v>44</v>
      </c>
      <c r="J36" s="15">
        <v>1216</v>
      </c>
      <c r="K36" s="14">
        <v>1.0322669172168899</v>
      </c>
      <c r="L36" s="15">
        <v>1177.9898974952</v>
      </c>
      <c r="M36" s="15">
        <v>161</v>
      </c>
      <c r="ZA36" s="9"/>
    </row>
    <row r="37" spans="2:677" x14ac:dyDescent="0.3">
      <c r="B37" s="19"/>
      <c r="C37" s="16" t="s">
        <v>280</v>
      </c>
      <c r="D37" s="14">
        <v>10.0173281542227</v>
      </c>
      <c r="E37" s="14">
        <v>1.5326120270138499</v>
      </c>
      <c r="F37" s="14">
        <v>7.3531375457847297</v>
      </c>
      <c r="G37" s="14">
        <v>13.506088653050501</v>
      </c>
      <c r="H37" s="14">
        <v>15.2996088719305</v>
      </c>
      <c r="I37" s="15">
        <v>67</v>
      </c>
      <c r="J37" s="15">
        <v>749</v>
      </c>
      <c r="K37" s="14">
        <v>1.94919492727743</v>
      </c>
      <c r="L37" s="15">
        <v>384.26120934255499</v>
      </c>
      <c r="M37" s="15">
        <v>80</v>
      </c>
      <c r="ZA37" s="9"/>
    </row>
    <row r="38" spans="2:677" x14ac:dyDescent="0.3">
      <c r="B38" s="19" t="s">
        <v>296</v>
      </c>
      <c r="C38" s="16" t="s">
        <v>281</v>
      </c>
      <c r="D38" s="14">
        <v>5.0686622632422003</v>
      </c>
      <c r="E38" s="14">
        <v>0.35390898193678799</v>
      </c>
      <c r="F38" s="14">
        <v>4.4176900441491798</v>
      </c>
      <c r="G38" s="14">
        <v>5.8097284805082401</v>
      </c>
      <c r="H38" s="14">
        <v>6.9822955950986501</v>
      </c>
      <c r="I38" s="15">
        <v>550</v>
      </c>
      <c r="J38" s="15">
        <v>11373</v>
      </c>
      <c r="K38" s="14">
        <v>2.9601728145131299</v>
      </c>
      <c r="L38" s="15">
        <v>3842.00542084586</v>
      </c>
      <c r="M38" s="15">
        <v>1279</v>
      </c>
      <c r="ZA38" s="9"/>
    </row>
    <row r="39" spans="2:677" x14ac:dyDescent="0.3">
      <c r="B39" s="19"/>
      <c r="C39" s="16" t="s">
        <v>282</v>
      </c>
      <c r="D39" s="14">
        <v>4.7669601189688198</v>
      </c>
      <c r="E39" s="14">
        <v>0.37878756104855099</v>
      </c>
      <c r="F39" s="14">
        <v>4.0765194812748504</v>
      </c>
      <c r="G39" s="14">
        <v>5.5675533904943304</v>
      </c>
      <c r="H39" s="14">
        <v>7.9461030005531104</v>
      </c>
      <c r="I39" s="15">
        <v>432</v>
      </c>
      <c r="J39" s="15">
        <v>10959</v>
      </c>
      <c r="K39" s="14">
        <v>3.46332739375138</v>
      </c>
      <c r="L39" s="15">
        <v>3164.2980157672901</v>
      </c>
      <c r="M39" s="15">
        <v>1293</v>
      </c>
      <c r="ZA39" s="9"/>
    </row>
    <row r="40" spans="2:677" x14ac:dyDescent="0.3">
      <c r="B40" s="19" t="s">
        <v>321</v>
      </c>
      <c r="C40" s="16" t="s">
        <v>314</v>
      </c>
      <c r="D40" s="14">
        <v>5.4991037021512197</v>
      </c>
      <c r="E40" s="14">
        <v>0.39500468623033003</v>
      </c>
      <c r="F40" s="14">
        <v>4.7739945233373096</v>
      </c>
      <c r="G40" s="14">
        <v>6.3270301530476898</v>
      </c>
      <c r="H40" s="14">
        <v>7.18307396304977</v>
      </c>
      <c r="I40" s="15">
        <v>561</v>
      </c>
      <c r="J40" s="15">
        <v>11451</v>
      </c>
      <c r="K40" s="14">
        <v>3.4378121758692801</v>
      </c>
      <c r="L40" s="15">
        <v>3330.8975052147798</v>
      </c>
      <c r="M40" s="15">
        <v>2647</v>
      </c>
      <c r="ZA40" s="9"/>
    </row>
    <row r="41" spans="2:677" x14ac:dyDescent="0.3">
      <c r="B41" s="19"/>
      <c r="C41" s="16" t="s">
        <v>315</v>
      </c>
      <c r="D41" s="14">
        <v>4.2983939213593496</v>
      </c>
      <c r="E41" s="14">
        <v>0.33680828419897402</v>
      </c>
      <c r="F41" s="14">
        <v>3.68433662487775</v>
      </c>
      <c r="G41" s="14">
        <v>5.0094713360969001</v>
      </c>
      <c r="H41" s="14">
        <v>7.8356774730516001</v>
      </c>
      <c r="I41" s="15">
        <v>421</v>
      </c>
      <c r="J41" s="15">
        <v>10881</v>
      </c>
      <c r="K41" s="14">
        <v>3.0003297450278699</v>
      </c>
      <c r="L41" s="15">
        <v>3626.6013820754001</v>
      </c>
      <c r="M41" s="15">
        <v>2647</v>
      </c>
      <c r="ZA41" s="9"/>
    </row>
    <row r="42" spans="2:677" x14ac:dyDescent="0.3">
      <c r="B42" s="19" t="s">
        <v>322</v>
      </c>
      <c r="C42" s="16" t="s">
        <v>316</v>
      </c>
      <c r="D42" s="14">
        <v>5.7808702790359501</v>
      </c>
      <c r="E42" s="14">
        <v>0.89036940832485101</v>
      </c>
      <c r="F42" s="14">
        <v>4.2618889564586802</v>
      </c>
      <c r="G42" s="14">
        <v>7.7971409252799599</v>
      </c>
      <c r="H42" s="14">
        <v>15.401995985859299</v>
      </c>
      <c r="I42" s="15">
        <v>155</v>
      </c>
      <c r="J42" s="15">
        <v>2727</v>
      </c>
      <c r="K42" s="14">
        <v>3.9676558860367699</v>
      </c>
      <c r="L42" s="15">
        <v>687.30758874453602</v>
      </c>
      <c r="M42" s="15">
        <v>636</v>
      </c>
      <c r="ZA42" s="9"/>
    </row>
    <row r="43" spans="2:677" x14ac:dyDescent="0.3">
      <c r="B43" s="19"/>
      <c r="C43" s="16" t="s">
        <v>317</v>
      </c>
      <c r="D43" s="14">
        <v>5.2216542105853296</v>
      </c>
      <c r="E43" s="14">
        <v>1.06032506622817</v>
      </c>
      <c r="F43" s="14">
        <v>3.4906246029753301</v>
      </c>
      <c r="G43" s="14">
        <v>7.7422499268321001</v>
      </c>
      <c r="H43" s="14">
        <v>20.306305692910101</v>
      </c>
      <c r="I43" s="15">
        <v>46</v>
      </c>
      <c r="J43" s="15">
        <v>897</v>
      </c>
      <c r="K43" s="14">
        <v>2.03548934537308</v>
      </c>
      <c r="L43" s="15">
        <v>440.68027279975399</v>
      </c>
      <c r="M43" s="15">
        <v>326</v>
      </c>
      <c r="ZA43" s="9"/>
    </row>
    <row r="44" spans="2:677" x14ac:dyDescent="0.3">
      <c r="B44" s="19"/>
      <c r="C44" s="16" t="s">
        <v>318</v>
      </c>
      <c r="D44" s="14">
        <v>5.29800782760082</v>
      </c>
      <c r="E44" s="14">
        <v>1.2888259522350101</v>
      </c>
      <c r="F44" s="14">
        <v>3.2654020621554798</v>
      </c>
      <c r="G44" s="14">
        <v>8.4848670982951404</v>
      </c>
      <c r="H44" s="14">
        <v>24.3266147233808</v>
      </c>
      <c r="I44" s="15">
        <v>34</v>
      </c>
      <c r="J44" s="15">
        <v>668</v>
      </c>
      <c r="K44" s="14">
        <v>2.2082216758410498</v>
      </c>
      <c r="L44" s="15">
        <v>302.50586130379298</v>
      </c>
      <c r="M44" s="15">
        <v>244</v>
      </c>
      <c r="ZA44" s="9"/>
    </row>
    <row r="45" spans="2:677" x14ac:dyDescent="0.3">
      <c r="B45" s="19"/>
      <c r="C45" s="16" t="s">
        <v>319</v>
      </c>
      <c r="D45" s="14">
        <v>4.7184175527310703</v>
      </c>
      <c r="E45" s="14">
        <v>0.29268844045648801</v>
      </c>
      <c r="F45" s="14">
        <v>4.1765500170816097</v>
      </c>
      <c r="G45" s="14">
        <v>5.3266792447958196</v>
      </c>
      <c r="H45" s="14">
        <v>6.2031059605370702</v>
      </c>
      <c r="I45" s="15">
        <v>726</v>
      </c>
      <c r="J45" s="15">
        <v>17756</v>
      </c>
      <c r="K45" s="14">
        <v>3.38319076021132</v>
      </c>
      <c r="L45" s="15">
        <v>5248.29998025028</v>
      </c>
      <c r="M45" s="15">
        <v>2575</v>
      </c>
      <c r="ZA45" s="9"/>
    </row>
    <row r="46" spans="2:677" x14ac:dyDescent="0.3">
      <c r="B46" s="19"/>
      <c r="C46" s="16" t="s">
        <v>320</v>
      </c>
      <c r="D46" s="14">
        <v>6.6908121152448699</v>
      </c>
      <c r="E46" s="14">
        <v>2.3043779147315</v>
      </c>
      <c r="F46" s="14">
        <v>3.3532210647076601</v>
      </c>
      <c r="G46" s="14">
        <v>12.9067926529214</v>
      </c>
      <c r="H46" s="14">
        <v>34.440929965452497</v>
      </c>
      <c r="I46" s="15">
        <v>21</v>
      </c>
      <c r="J46" s="15">
        <v>284</v>
      </c>
      <c r="K46" s="14">
        <v>2.40708041826763</v>
      </c>
      <c r="L46" s="15">
        <v>117.985256265095</v>
      </c>
      <c r="M46" s="15">
        <v>152</v>
      </c>
      <c r="ZA46" s="9">
        <v>1</v>
      </c>
    </row>
    <row r="47" spans="2:677" x14ac:dyDescent="0.3">
      <c r="B47" s="19" t="s">
        <v>298</v>
      </c>
      <c r="C47" s="16" t="s">
        <v>283</v>
      </c>
      <c r="D47" s="14">
        <v>6.3289373473632597</v>
      </c>
      <c r="E47" s="14">
        <v>0.67508393349704499</v>
      </c>
      <c r="F47" s="14">
        <v>5.1270013088815602</v>
      </c>
      <c r="G47" s="14">
        <v>7.7895114673006098</v>
      </c>
      <c r="H47" s="14">
        <v>10.666623738632801</v>
      </c>
      <c r="I47" s="15">
        <v>266</v>
      </c>
      <c r="J47" s="15">
        <v>4316</v>
      </c>
      <c r="K47" s="14">
        <v>3.3171117365825702</v>
      </c>
      <c r="L47" s="15">
        <v>1301.1319312524899</v>
      </c>
      <c r="M47" s="15">
        <v>1535</v>
      </c>
      <c r="ZA47" s="9"/>
    </row>
    <row r="48" spans="2:677" x14ac:dyDescent="0.3">
      <c r="B48" s="19"/>
      <c r="C48" s="16" t="s">
        <v>284</v>
      </c>
      <c r="D48" s="14">
        <v>6.1994047140638502</v>
      </c>
      <c r="E48" s="14">
        <v>0.77742006416105103</v>
      </c>
      <c r="F48" s="14">
        <v>4.8387265082332798</v>
      </c>
      <c r="G48" s="14">
        <v>7.9109049088886101</v>
      </c>
      <c r="H48" s="14">
        <v>12.540237329519901</v>
      </c>
      <c r="I48" s="15">
        <v>223</v>
      </c>
      <c r="J48" s="15">
        <v>4000</v>
      </c>
      <c r="K48" s="14">
        <v>4.1563040497066703</v>
      </c>
      <c r="L48" s="15">
        <v>962.39349964839403</v>
      </c>
      <c r="M48" s="15">
        <v>1787</v>
      </c>
      <c r="ZA48" s="9"/>
    </row>
    <row r="49" spans="2:677" x14ac:dyDescent="0.3">
      <c r="B49" s="19"/>
      <c r="C49" s="16" t="s">
        <v>285</v>
      </c>
      <c r="D49" s="14">
        <v>5.2473407467040998</v>
      </c>
      <c r="E49" s="14">
        <v>0.67109245640204396</v>
      </c>
      <c r="F49" s="14">
        <v>4.0766988752483497</v>
      </c>
      <c r="G49" s="14">
        <v>6.7305509056830699</v>
      </c>
      <c r="H49" s="14">
        <v>12.7891914933019</v>
      </c>
      <c r="I49" s="15">
        <v>194</v>
      </c>
      <c r="J49" s="15">
        <v>3995</v>
      </c>
      <c r="K49" s="14">
        <v>3.6177795571115299</v>
      </c>
      <c r="L49" s="15">
        <v>1104.26849865602</v>
      </c>
      <c r="M49" s="15">
        <v>1885</v>
      </c>
      <c r="ZA49" s="9"/>
    </row>
    <row r="50" spans="2:677" x14ac:dyDescent="0.3">
      <c r="B50" s="19"/>
      <c r="C50" s="16" t="s">
        <v>286</v>
      </c>
      <c r="D50" s="14">
        <v>4.5332146094768397</v>
      </c>
      <c r="E50" s="14">
        <v>0.564632177640078</v>
      </c>
      <c r="F50" s="14">
        <v>3.54610425481932</v>
      </c>
      <c r="G50" s="14">
        <v>5.7786395523974496</v>
      </c>
      <c r="H50" s="14">
        <v>12.4554477623825</v>
      </c>
      <c r="I50" s="15">
        <v>172</v>
      </c>
      <c r="J50" s="15">
        <v>4379</v>
      </c>
      <c r="K50" s="14">
        <v>3.2251389341166599</v>
      </c>
      <c r="L50" s="15">
        <v>1357.7709641210799</v>
      </c>
      <c r="M50" s="15">
        <v>1970</v>
      </c>
      <c r="ZA50" s="9"/>
    </row>
    <row r="51" spans="2:677" x14ac:dyDescent="0.3">
      <c r="B51" s="19"/>
      <c r="C51" s="16" t="s">
        <v>287</v>
      </c>
      <c r="D51" s="14">
        <v>2.3568495917151</v>
      </c>
      <c r="E51" s="14">
        <v>0.29424446487452</v>
      </c>
      <c r="F51" s="14">
        <v>1.8437696737300799</v>
      </c>
      <c r="G51" s="14">
        <v>3.00833225143103</v>
      </c>
      <c r="H51" s="14">
        <v>12.4846517957217</v>
      </c>
      <c r="I51" s="15">
        <v>124</v>
      </c>
      <c r="J51" s="15">
        <v>5510</v>
      </c>
      <c r="K51" s="14">
        <v>2.07260110422573</v>
      </c>
      <c r="L51" s="15">
        <v>2658.4951579761</v>
      </c>
      <c r="M51" s="15">
        <v>1948</v>
      </c>
      <c r="ZA51" s="9"/>
    </row>
    <row r="52" spans="2:677" x14ac:dyDescent="0.3">
      <c r="B52" s="19" t="s">
        <v>297</v>
      </c>
      <c r="C52" s="16" t="s">
        <v>288</v>
      </c>
      <c r="D52" s="14">
        <v>4.1152638345552903</v>
      </c>
      <c r="E52" s="14">
        <v>0.29588819629088398</v>
      </c>
      <c r="F52" s="14">
        <v>3.5726528421391901</v>
      </c>
      <c r="G52" s="14">
        <v>4.7362382437954604</v>
      </c>
      <c r="H52" s="14">
        <v>7.1900176558876501</v>
      </c>
      <c r="I52" s="15">
        <v>555</v>
      </c>
      <c r="J52" s="15">
        <v>15206</v>
      </c>
      <c r="K52" s="14">
        <v>3.3736074619127399</v>
      </c>
      <c r="L52" s="15">
        <v>4507.34122795028</v>
      </c>
      <c r="M52" s="15">
        <v>2626</v>
      </c>
      <c r="ZA52" s="9"/>
    </row>
    <row r="53" spans="2:677" x14ac:dyDescent="0.3">
      <c r="B53" s="19"/>
      <c r="C53" s="16" t="s">
        <v>289</v>
      </c>
      <c r="D53" s="14">
        <v>6.5529412440485304</v>
      </c>
      <c r="E53" s="14">
        <v>0.53714304752987496</v>
      </c>
      <c r="F53" s="14">
        <v>5.5750418457185598</v>
      </c>
      <c r="G53" s="14">
        <v>7.6884041314673004</v>
      </c>
      <c r="H53" s="14">
        <v>8.1969764038051594</v>
      </c>
      <c r="I53" s="15">
        <v>424</v>
      </c>
      <c r="J53" s="15">
        <v>6996</v>
      </c>
      <c r="K53" s="14">
        <v>3.2958370084721</v>
      </c>
      <c r="L53" s="15">
        <v>2122.6777847376702</v>
      </c>
      <c r="M53" s="15">
        <v>2049</v>
      </c>
      <c r="ZA53" s="9"/>
    </row>
    <row r="54" spans="2:677" x14ac:dyDescent="0.3">
      <c r="B54" s="19" t="s">
        <v>291</v>
      </c>
      <c r="C54" s="16" t="s">
        <v>290</v>
      </c>
      <c r="D54" s="14">
        <v>4.03570451185852</v>
      </c>
      <c r="E54" s="14">
        <v>0.27182053863237798</v>
      </c>
      <c r="F54" s="14">
        <v>3.5351440324498502</v>
      </c>
      <c r="G54" s="14">
        <v>4.6037595103994402</v>
      </c>
      <c r="H54" s="14">
        <v>6.7353924905468299</v>
      </c>
      <c r="I54" s="15">
        <v>559</v>
      </c>
      <c r="J54" s="15">
        <v>14706</v>
      </c>
      <c r="K54" s="14">
        <v>2.8054370873471002</v>
      </c>
      <c r="L54" s="15">
        <v>5241.9639229573404</v>
      </c>
      <c r="M54" s="15">
        <v>2497</v>
      </c>
      <c r="ZA54" s="9"/>
    </row>
    <row r="55" spans="2:677" x14ac:dyDescent="0.3">
      <c r="B55" s="19"/>
      <c r="C55" s="16" t="s">
        <v>291</v>
      </c>
      <c r="D55" s="14">
        <v>6.1996036550441698</v>
      </c>
      <c r="E55" s="14">
        <v>0.48408496159306902</v>
      </c>
      <c r="F55" s="14">
        <v>5.3154280343823403</v>
      </c>
      <c r="G55" s="14">
        <v>7.2196398894845997</v>
      </c>
      <c r="H55" s="14">
        <v>7.8083211206446199</v>
      </c>
      <c r="I55" s="15">
        <v>423</v>
      </c>
      <c r="J55" s="15">
        <v>7626</v>
      </c>
      <c r="K55" s="14">
        <v>3.0726594663010798</v>
      </c>
      <c r="L55" s="15">
        <v>2481.8890878201701</v>
      </c>
      <c r="M55" s="15">
        <v>1989</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325</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395" priority="1">
      <formula>ZA9 = 3</formula>
    </cfRule>
    <cfRule type="expression" dxfId="394" priority="48">
      <formula>I9 = J9</formula>
    </cfRule>
    <cfRule type="expression" dxfId="393" priority="95">
      <formula>ZA9 = 2</formula>
    </cfRule>
    <cfRule type="expression" dxfId="392" priority="142">
      <formula>ZA9 = 1</formula>
    </cfRule>
  </conditionalFormatting>
  <pageMargins left="0.7" right="0.7" top="0.75" bottom="0.75" header="0.3" footer="0.3"/>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31</v>
      </c>
      <c r="M2" s="12" t="str">
        <f>HYPERLINK("#'INDICE'!A1", "Índice")</f>
        <v>Índice</v>
      </c>
    </row>
    <row r="3" spans="2:677" x14ac:dyDescent="0.3">
      <c r="B3" s="10" t="s">
        <v>7</v>
      </c>
      <c r="C3" s="11" t="s">
        <v>30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0.68174744384080199</v>
      </c>
      <c r="E9" s="14">
        <v>8.4737772193893293E-2</v>
      </c>
      <c r="F9" s="14">
        <v>0.53418761107783397</v>
      </c>
      <c r="G9" s="14">
        <v>0.86971165250119598</v>
      </c>
      <c r="H9" s="14">
        <v>12.4294961366486</v>
      </c>
      <c r="I9" s="15">
        <v>163</v>
      </c>
      <c r="J9" s="15">
        <v>22308</v>
      </c>
      <c r="K9" s="14">
        <v>2.3656073760301801</v>
      </c>
      <c r="L9" s="15">
        <v>9430.1363049670508</v>
      </c>
      <c r="M9" s="15">
        <v>2673</v>
      </c>
      <c r="ZA9" s="9"/>
    </row>
    <row r="10" spans="2:677" x14ac:dyDescent="0.3">
      <c r="B10" s="19" t="s">
        <v>293</v>
      </c>
      <c r="C10" s="16" t="s">
        <v>253</v>
      </c>
      <c r="D10" s="14">
        <v>0.674704775913471</v>
      </c>
      <c r="E10" s="14">
        <v>0.100408240963669</v>
      </c>
      <c r="F10" s="14">
        <v>0.50377268037178202</v>
      </c>
      <c r="G10" s="14">
        <v>0.90310838222943801</v>
      </c>
      <c r="H10" s="14">
        <v>14.881803797479799</v>
      </c>
      <c r="I10" s="15">
        <v>102</v>
      </c>
      <c r="J10" s="15">
        <v>13557</v>
      </c>
      <c r="K10" s="14">
        <v>2.0393728423292501</v>
      </c>
      <c r="L10" s="15">
        <v>6647.6319183087799</v>
      </c>
      <c r="M10" s="15">
        <v>1687</v>
      </c>
      <c r="ZA10" s="9"/>
    </row>
    <row r="11" spans="2:677" x14ac:dyDescent="0.3">
      <c r="B11" s="19"/>
      <c r="C11" s="16" t="s">
        <v>254</v>
      </c>
      <c r="D11" s="14">
        <v>0.69419020011023402</v>
      </c>
      <c r="E11" s="14">
        <v>0.153238224190442</v>
      </c>
      <c r="F11" s="14">
        <v>0.44988554567729599</v>
      </c>
      <c r="G11" s="14">
        <v>1.0697358114634701</v>
      </c>
      <c r="H11" s="14">
        <v>22.074385977518599</v>
      </c>
      <c r="I11" s="15">
        <v>61</v>
      </c>
      <c r="J11" s="15">
        <v>8751</v>
      </c>
      <c r="K11" s="14">
        <v>2.9805000981252898</v>
      </c>
      <c r="L11" s="15">
        <v>2936.0844529091901</v>
      </c>
      <c r="M11" s="15">
        <v>986</v>
      </c>
      <c r="ZA11" s="9"/>
    </row>
    <row r="12" spans="2:677" x14ac:dyDescent="0.3">
      <c r="B12" s="19" t="s">
        <v>294</v>
      </c>
      <c r="C12" s="16" t="s">
        <v>255</v>
      </c>
      <c r="D12" s="14">
        <v>0.56939626415771405</v>
      </c>
      <c r="E12" s="14">
        <v>7.77072849755885E-2</v>
      </c>
      <c r="F12" s="14">
        <v>0.43557693063815101</v>
      </c>
      <c r="G12" s="14">
        <v>0.74402077701212999</v>
      </c>
      <c r="H12" s="14">
        <v>13.6473120508681</v>
      </c>
      <c r="I12" s="15">
        <v>78</v>
      </c>
      <c r="J12" s="15">
        <v>11187</v>
      </c>
      <c r="K12" s="14">
        <v>1.19306360046684</v>
      </c>
      <c r="L12" s="15">
        <v>9376.7004505229706</v>
      </c>
      <c r="M12" s="15">
        <v>1377</v>
      </c>
      <c r="ZA12" s="9"/>
    </row>
    <row r="13" spans="2:677" x14ac:dyDescent="0.3">
      <c r="B13" s="19"/>
      <c r="C13" s="16" t="s">
        <v>256</v>
      </c>
      <c r="D13" s="14">
        <v>0.73667357065323802</v>
      </c>
      <c r="E13" s="14">
        <v>0.14473847825715</v>
      </c>
      <c r="F13" s="14">
        <v>0.50068613737605605</v>
      </c>
      <c r="G13" s="14">
        <v>1.08267821084792</v>
      </c>
      <c r="H13" s="14">
        <v>19.647573093847399</v>
      </c>
      <c r="I13" s="15">
        <v>52</v>
      </c>
      <c r="J13" s="15">
        <v>6595</v>
      </c>
      <c r="K13" s="14">
        <v>1.8890916754837299</v>
      </c>
      <c r="L13" s="15">
        <v>3491.0957925381099</v>
      </c>
      <c r="M13" s="15">
        <v>787</v>
      </c>
      <c r="ZA13" s="9"/>
    </row>
    <row r="14" spans="2:677" x14ac:dyDescent="0.3">
      <c r="B14" s="19"/>
      <c r="C14" s="16" t="s">
        <v>257</v>
      </c>
      <c r="D14" s="14">
        <v>0.87241645809537405</v>
      </c>
      <c r="E14" s="14">
        <v>0.20787958209045701</v>
      </c>
      <c r="F14" s="14">
        <v>0.54582713188809895</v>
      </c>
      <c r="G14" s="14">
        <v>1.3916822907239601</v>
      </c>
      <c r="H14" s="14">
        <v>23.828021601551601</v>
      </c>
      <c r="I14" s="15">
        <v>33</v>
      </c>
      <c r="J14" s="15">
        <v>4526</v>
      </c>
      <c r="K14" s="14">
        <v>2.2611214217233901</v>
      </c>
      <c r="L14" s="15">
        <v>2001.6616341418601</v>
      </c>
      <c r="M14" s="15">
        <v>509</v>
      </c>
      <c r="ZA14" s="9"/>
    </row>
    <row r="15" spans="2:677" x14ac:dyDescent="0.3">
      <c r="B15" s="19" t="s">
        <v>295</v>
      </c>
      <c r="C15" s="16" t="s">
        <v>258</v>
      </c>
      <c r="D15" s="14">
        <v>0.25003739495488603</v>
      </c>
      <c r="E15" s="14">
        <v>0.13095226333587701</v>
      </c>
      <c r="F15" s="14">
        <v>8.8657659068275899E-2</v>
      </c>
      <c r="G15" s="14">
        <v>0.70310253062137396</v>
      </c>
      <c r="H15" s="14">
        <v>52.373071379785102</v>
      </c>
      <c r="I15" s="15">
        <v>4</v>
      </c>
      <c r="J15" s="15">
        <v>1098</v>
      </c>
      <c r="K15" s="14">
        <v>0.75424935884718203</v>
      </c>
      <c r="L15" s="15">
        <v>1098</v>
      </c>
      <c r="M15" s="15">
        <v>134</v>
      </c>
      <c r="ZA15" s="9"/>
    </row>
    <row r="16" spans="2:677" x14ac:dyDescent="0.3">
      <c r="B16" s="19"/>
      <c r="C16" s="16" t="s">
        <v>259</v>
      </c>
      <c r="D16" s="14">
        <v>0.54527250749655198</v>
      </c>
      <c r="E16" s="14">
        <v>0.24057274383201499</v>
      </c>
      <c r="F16" s="14">
        <v>0.22689030356474499</v>
      </c>
      <c r="G16" s="14">
        <v>1.30458057641559</v>
      </c>
      <c r="H16" s="14">
        <v>44.119727388518001</v>
      </c>
      <c r="I16" s="15">
        <v>6</v>
      </c>
      <c r="J16" s="15">
        <v>847</v>
      </c>
      <c r="K16" s="14">
        <v>0.90286781781256997</v>
      </c>
      <c r="L16" s="15">
        <v>847</v>
      </c>
      <c r="M16" s="15">
        <v>101</v>
      </c>
      <c r="ZA16" s="9"/>
    </row>
    <row r="17" spans="2:677" x14ac:dyDescent="0.3">
      <c r="B17" s="19"/>
      <c r="C17" s="16" t="s">
        <v>260</v>
      </c>
      <c r="D17" s="14">
        <v>0.11521895359480799</v>
      </c>
      <c r="E17" s="14">
        <v>0.114642503612137</v>
      </c>
      <c r="F17" s="14">
        <v>1.59902471321344E-2</v>
      </c>
      <c r="G17" s="14">
        <v>0.82513724632909902</v>
      </c>
      <c r="H17" s="14">
        <v>99.4996917046318</v>
      </c>
      <c r="I17" s="15">
        <v>1</v>
      </c>
      <c r="J17" s="15">
        <v>843</v>
      </c>
      <c r="K17" s="14">
        <v>0.96156836559544701</v>
      </c>
      <c r="L17" s="15">
        <v>843</v>
      </c>
      <c r="M17" s="15">
        <v>102</v>
      </c>
      <c r="ZA17" s="9"/>
    </row>
    <row r="18" spans="2:677" x14ac:dyDescent="0.3">
      <c r="B18" s="19"/>
      <c r="C18" s="16" t="s">
        <v>261</v>
      </c>
      <c r="D18" s="14">
        <v>0.81756641510980599</v>
      </c>
      <c r="E18" s="14">
        <v>0.35231408653462498</v>
      </c>
      <c r="F18" s="14">
        <v>0.34587885389969902</v>
      </c>
      <c r="G18" s="14">
        <v>1.92011727662539</v>
      </c>
      <c r="H18" s="14">
        <v>43.093023395207098</v>
      </c>
      <c r="I18" s="15">
        <v>6</v>
      </c>
      <c r="J18" s="15">
        <v>667</v>
      </c>
      <c r="K18" s="14">
        <v>1.0194746773491801</v>
      </c>
      <c r="L18" s="15">
        <v>654.25852629740905</v>
      </c>
      <c r="M18" s="15">
        <v>78</v>
      </c>
      <c r="ZA18" s="9"/>
    </row>
    <row r="19" spans="2:677" x14ac:dyDescent="0.3">
      <c r="B19" s="19"/>
      <c r="C19" s="16" t="s">
        <v>262</v>
      </c>
      <c r="D19" s="14">
        <v>0.57465573315340501</v>
      </c>
      <c r="E19" s="14">
        <v>0.23897514056189201</v>
      </c>
      <c r="F19" s="14">
        <v>0.25012078034195301</v>
      </c>
      <c r="G19" s="14">
        <v>1.31472893994271</v>
      </c>
      <c r="H19" s="14">
        <v>41.585792462301498</v>
      </c>
      <c r="I19" s="15">
        <v>6</v>
      </c>
      <c r="J19" s="15">
        <v>559</v>
      </c>
      <c r="K19" s="14">
        <v>0.55774386653267305</v>
      </c>
      <c r="L19" s="15">
        <v>559</v>
      </c>
      <c r="M19" s="15">
        <v>66</v>
      </c>
      <c r="ZA19" s="9"/>
    </row>
    <row r="20" spans="2:677" x14ac:dyDescent="0.3">
      <c r="B20" s="19"/>
      <c r="C20" s="16" t="s">
        <v>263</v>
      </c>
      <c r="D20" s="14">
        <v>0.42593798307021502</v>
      </c>
      <c r="E20" s="14">
        <v>0.26359816718657902</v>
      </c>
      <c r="F20" s="14">
        <v>0.124512104434421</v>
      </c>
      <c r="G20" s="14">
        <v>1.4465040926014401</v>
      </c>
      <c r="H20" s="14">
        <v>61.886513451214299</v>
      </c>
      <c r="I20" s="15">
        <v>4</v>
      </c>
      <c r="J20" s="15">
        <v>795</v>
      </c>
      <c r="K20" s="14">
        <v>1.3008064473852301</v>
      </c>
      <c r="L20" s="15">
        <v>611.15933242646702</v>
      </c>
      <c r="M20" s="15">
        <v>101</v>
      </c>
      <c r="ZA20" s="9"/>
    </row>
    <row r="21" spans="2:677" x14ac:dyDescent="0.3">
      <c r="B21" s="19"/>
      <c r="C21" s="16" t="s">
        <v>264</v>
      </c>
      <c r="D21" s="14">
        <v>0.263076791741987</v>
      </c>
      <c r="E21" s="14">
        <v>0.14305647718626699</v>
      </c>
      <c r="F21" s="14">
        <v>8.9871711911976307E-2</v>
      </c>
      <c r="G21" s="14">
        <v>0.76752664184017405</v>
      </c>
      <c r="H21" s="14">
        <v>54.378220229540403</v>
      </c>
      <c r="I21" s="15">
        <v>4</v>
      </c>
      <c r="J21" s="15">
        <v>1469</v>
      </c>
      <c r="K21" s="14">
        <v>1.14499241868224</v>
      </c>
      <c r="L21" s="15">
        <v>1282.9779272169001</v>
      </c>
      <c r="M21" s="15">
        <v>181</v>
      </c>
      <c r="ZA21" s="9"/>
    </row>
    <row r="22" spans="2:677" x14ac:dyDescent="0.3">
      <c r="B22" s="19"/>
      <c r="C22" s="16" t="s">
        <v>265</v>
      </c>
      <c r="D22" s="14">
        <v>1.2318790386576699</v>
      </c>
      <c r="E22" s="14">
        <v>0.34611273963564598</v>
      </c>
      <c r="F22" s="14">
        <v>0.70558070856266497</v>
      </c>
      <c r="G22" s="14">
        <v>2.1422778255096602</v>
      </c>
      <c r="H22" s="14">
        <v>28.0963251077631</v>
      </c>
      <c r="I22" s="15">
        <v>15</v>
      </c>
      <c r="J22" s="15">
        <v>1217</v>
      </c>
      <c r="K22" s="14">
        <v>1.19724735976668</v>
      </c>
      <c r="L22" s="15">
        <v>1016.49837861173</v>
      </c>
      <c r="M22" s="15">
        <v>135</v>
      </c>
      <c r="ZA22" s="9"/>
    </row>
    <row r="23" spans="2:677" x14ac:dyDescent="0.3">
      <c r="B23" s="19"/>
      <c r="C23" s="16" t="s">
        <v>266</v>
      </c>
      <c r="D23" s="14">
        <v>0.57535432319701096</v>
      </c>
      <c r="E23" s="14">
        <v>0.207530043537799</v>
      </c>
      <c r="F23" s="14">
        <v>0.28171658016312001</v>
      </c>
      <c r="G23" s="14">
        <v>1.1714598911521401</v>
      </c>
      <c r="H23" s="14">
        <v>36.069954664568897</v>
      </c>
      <c r="I23" s="15">
        <v>9</v>
      </c>
      <c r="J23" s="15">
        <v>1176</v>
      </c>
      <c r="K23" s="14">
        <v>0.88464777248253101</v>
      </c>
      <c r="L23" s="15">
        <v>1176</v>
      </c>
      <c r="M23" s="15">
        <v>144</v>
      </c>
      <c r="ZA23" s="9"/>
    </row>
    <row r="24" spans="2:677" x14ac:dyDescent="0.3">
      <c r="B24" s="19"/>
      <c r="C24" s="16" t="s">
        <v>267</v>
      </c>
      <c r="D24" s="14">
        <v>0.65479897129261799</v>
      </c>
      <c r="E24" s="14">
        <v>0.29461968949656397</v>
      </c>
      <c r="F24" s="14">
        <v>0.26681671100802101</v>
      </c>
      <c r="G24" s="14">
        <v>1.59791309116353</v>
      </c>
      <c r="H24" s="14">
        <v>44.993914531503499</v>
      </c>
      <c r="I24" s="15">
        <v>5</v>
      </c>
      <c r="J24" s="15">
        <v>680</v>
      </c>
      <c r="K24" s="14">
        <v>0.90602136922683296</v>
      </c>
      <c r="L24" s="15">
        <v>680</v>
      </c>
      <c r="M24" s="15">
        <v>78</v>
      </c>
      <c r="ZA24" s="9"/>
    </row>
    <row r="25" spans="2:677" x14ac:dyDescent="0.3">
      <c r="B25" s="19"/>
      <c r="C25" s="16" t="s">
        <v>268</v>
      </c>
      <c r="D25" s="14">
        <v>0.99901640353096299</v>
      </c>
      <c r="E25" s="14">
        <v>0.33116065036279901</v>
      </c>
      <c r="F25" s="14">
        <v>0.51611704006140502</v>
      </c>
      <c r="G25" s="14">
        <v>1.9249927515426499</v>
      </c>
      <c r="H25" s="14">
        <v>33.148669950996997</v>
      </c>
      <c r="I25" s="15">
        <v>9</v>
      </c>
      <c r="J25" s="15">
        <v>742</v>
      </c>
      <c r="K25" s="14">
        <v>0.821643706332019</v>
      </c>
      <c r="L25" s="15">
        <v>742</v>
      </c>
      <c r="M25" s="15">
        <v>89</v>
      </c>
      <c r="ZA25" s="9"/>
    </row>
    <row r="26" spans="2:677" x14ac:dyDescent="0.3">
      <c r="B26" s="19"/>
      <c r="C26" s="16" t="s">
        <v>269</v>
      </c>
      <c r="D26" s="14">
        <v>0.67142751539520396</v>
      </c>
      <c r="E26" s="14">
        <v>0.32741761425313998</v>
      </c>
      <c r="F26" s="14">
        <v>0.254571664878596</v>
      </c>
      <c r="G26" s="14">
        <v>1.75883986672947</v>
      </c>
      <c r="H26" s="14">
        <v>48.764402224478502</v>
      </c>
      <c r="I26" s="15">
        <v>6</v>
      </c>
      <c r="J26" s="15">
        <v>837</v>
      </c>
      <c r="K26" s="14">
        <v>1.34380742580537</v>
      </c>
      <c r="L26" s="15">
        <v>622.85710283106005</v>
      </c>
      <c r="M26" s="15">
        <v>100</v>
      </c>
      <c r="ZA26" s="9"/>
    </row>
    <row r="27" spans="2:677" x14ac:dyDescent="0.3">
      <c r="B27" s="19"/>
      <c r="C27" s="16" t="s">
        <v>270</v>
      </c>
      <c r="D27" s="14">
        <v>1.1000020043336101</v>
      </c>
      <c r="E27" s="14">
        <v>0.47479133744572799</v>
      </c>
      <c r="F27" s="14">
        <v>0.46729463199672799</v>
      </c>
      <c r="G27" s="14">
        <v>2.5672857204002901</v>
      </c>
      <c r="H27" s="14">
        <v>43.162770210892504</v>
      </c>
      <c r="I27" s="15">
        <v>13</v>
      </c>
      <c r="J27" s="15">
        <v>1149</v>
      </c>
      <c r="K27" s="14">
        <v>2.37879875267204</v>
      </c>
      <c r="L27" s="15">
        <v>483.01690031969298</v>
      </c>
      <c r="M27" s="15">
        <v>147</v>
      </c>
      <c r="ZA27" s="9"/>
    </row>
    <row r="28" spans="2:677" x14ac:dyDescent="0.3">
      <c r="B28" s="19"/>
      <c r="C28" s="16" t="s">
        <v>271</v>
      </c>
      <c r="D28" s="14">
        <v>1.0978107360887901</v>
      </c>
      <c r="E28" s="14">
        <v>0.57105806669216896</v>
      </c>
      <c r="F28" s="14">
        <v>0.387110687097319</v>
      </c>
      <c r="G28" s="14">
        <v>3.0730392571052501</v>
      </c>
      <c r="H28" s="14">
        <v>52.017897795998699</v>
      </c>
      <c r="I28" s="15">
        <v>6</v>
      </c>
      <c r="J28" s="15">
        <v>582</v>
      </c>
      <c r="K28" s="14">
        <v>1.7450315968721199</v>
      </c>
      <c r="L28" s="15">
        <v>333.51831625467798</v>
      </c>
      <c r="M28" s="15">
        <v>68</v>
      </c>
      <c r="ZA28" s="9"/>
    </row>
    <row r="29" spans="2:677" x14ac:dyDescent="0.3">
      <c r="B29" s="19"/>
      <c r="C29" s="16" t="s">
        <v>272</v>
      </c>
      <c r="D29" s="14">
        <v>1.0489401964551699</v>
      </c>
      <c r="E29" s="14">
        <v>0.46708983398707499</v>
      </c>
      <c r="F29" s="14">
        <v>0.43180742715894799</v>
      </c>
      <c r="G29" s="14">
        <v>2.5256967859357098</v>
      </c>
      <c r="H29" s="14">
        <v>44.529691546341397</v>
      </c>
      <c r="I29" s="15">
        <v>6</v>
      </c>
      <c r="J29" s="15">
        <v>840</v>
      </c>
      <c r="K29" s="14">
        <v>1.76356557511067</v>
      </c>
      <c r="L29" s="15">
        <v>476.30777775149602</v>
      </c>
      <c r="M29" s="15">
        <v>92</v>
      </c>
      <c r="ZA29" s="9"/>
    </row>
    <row r="30" spans="2:677" x14ac:dyDescent="0.3">
      <c r="B30" s="19"/>
      <c r="C30" s="16" t="s">
        <v>273</v>
      </c>
      <c r="D30" s="14">
        <v>0.10765080346779</v>
      </c>
      <c r="E30" s="14">
        <v>8.0867121513089002E-2</v>
      </c>
      <c r="F30" s="14">
        <v>2.4061871766862999E-2</v>
      </c>
      <c r="G30" s="14">
        <v>0.48022587833553099</v>
      </c>
      <c r="H30" s="14">
        <v>75.119849465206499</v>
      </c>
      <c r="I30" s="15">
        <v>2</v>
      </c>
      <c r="J30" s="15">
        <v>679</v>
      </c>
      <c r="K30" s="14">
        <v>0.41231027848519902</v>
      </c>
      <c r="L30" s="15">
        <v>679</v>
      </c>
      <c r="M30" s="15">
        <v>72</v>
      </c>
      <c r="ZA30" s="9"/>
    </row>
    <row r="31" spans="2:677" x14ac:dyDescent="0.3">
      <c r="B31" s="19"/>
      <c r="C31" s="16" t="s">
        <v>274</v>
      </c>
      <c r="D31" s="14">
        <v>0.44942483337233802</v>
      </c>
      <c r="E31" s="14">
        <v>0.14724764838837501</v>
      </c>
      <c r="F31" s="14">
        <v>0.23567553209217901</v>
      </c>
      <c r="G31" s="14">
        <v>0.85537495386126905</v>
      </c>
      <c r="H31" s="14">
        <v>32.763576343451298</v>
      </c>
      <c r="I31" s="15">
        <v>13</v>
      </c>
      <c r="J31" s="15">
        <v>2303</v>
      </c>
      <c r="K31" s="14">
        <v>1.11558127214337</v>
      </c>
      <c r="L31" s="15">
        <v>2064.3946411678598</v>
      </c>
      <c r="M31" s="15">
        <v>297</v>
      </c>
      <c r="ZA31" s="9"/>
    </row>
    <row r="32" spans="2:677" x14ac:dyDescent="0.3">
      <c r="B32" s="19"/>
      <c r="C32" s="16" t="s">
        <v>275</v>
      </c>
      <c r="D32" s="14">
        <v>1.0953741401819601</v>
      </c>
      <c r="E32" s="14">
        <v>0.301988847256559</v>
      </c>
      <c r="F32" s="14">
        <v>0.63475833054187003</v>
      </c>
      <c r="G32" s="14">
        <v>1.8839011649386701</v>
      </c>
      <c r="H32" s="14">
        <v>27.569470209182999</v>
      </c>
      <c r="I32" s="15">
        <v>13</v>
      </c>
      <c r="J32" s="15">
        <v>1437</v>
      </c>
      <c r="K32" s="14">
        <v>1.2088075402262</v>
      </c>
      <c r="L32" s="15">
        <v>1188.77484808798</v>
      </c>
      <c r="M32" s="15">
        <v>170</v>
      </c>
      <c r="ZA32" s="9"/>
    </row>
    <row r="33" spans="2:677" x14ac:dyDescent="0.3">
      <c r="B33" s="19"/>
      <c r="C33" s="16" t="s">
        <v>276</v>
      </c>
      <c r="D33" s="14">
        <v>0.219556907569839</v>
      </c>
      <c r="E33" s="14">
        <v>0.160598146139971</v>
      </c>
      <c r="F33" s="14">
        <v>5.1379852090254703E-2</v>
      </c>
      <c r="G33" s="14">
        <v>0.93307380059326905</v>
      </c>
      <c r="H33" s="14">
        <v>73.146478476832499</v>
      </c>
      <c r="I33" s="15">
        <v>2</v>
      </c>
      <c r="J33" s="15">
        <v>869</v>
      </c>
      <c r="K33" s="14">
        <v>1.02189964256974</v>
      </c>
      <c r="L33" s="15">
        <v>850.37704662931105</v>
      </c>
      <c r="M33" s="15">
        <v>102</v>
      </c>
      <c r="ZA33" s="9"/>
    </row>
    <row r="34" spans="2:677" x14ac:dyDescent="0.3">
      <c r="B34" s="19"/>
      <c r="C34" s="16" t="s">
        <v>277</v>
      </c>
      <c r="D34" s="14">
        <v>0.58321719202281797</v>
      </c>
      <c r="E34" s="14">
        <v>0.231868030593431</v>
      </c>
      <c r="F34" s="14">
        <v>0.26489378005993103</v>
      </c>
      <c r="G34" s="14">
        <v>1.2791643344605701</v>
      </c>
      <c r="H34" s="14">
        <v>39.7567207834229</v>
      </c>
      <c r="I34" s="15">
        <v>7</v>
      </c>
      <c r="J34" s="15">
        <v>952</v>
      </c>
      <c r="K34" s="14">
        <v>0.88180435820815795</v>
      </c>
      <c r="L34" s="15">
        <v>952</v>
      </c>
      <c r="M34" s="15">
        <v>111</v>
      </c>
      <c r="ZA34" s="9"/>
    </row>
    <row r="35" spans="2:677" x14ac:dyDescent="0.3">
      <c r="B35" s="19"/>
      <c r="C35" s="16" t="s">
        <v>278</v>
      </c>
      <c r="D35" s="14">
        <v>1.6394494823221299</v>
      </c>
      <c r="E35" s="14">
        <v>0.699038866697684</v>
      </c>
      <c r="F35" s="14">
        <v>0.69621418855210704</v>
      </c>
      <c r="G35" s="14">
        <v>3.8115366401852899</v>
      </c>
      <c r="H35" s="14">
        <v>42.638634141233901</v>
      </c>
      <c r="I35" s="15">
        <v>10</v>
      </c>
      <c r="J35" s="15">
        <v>604</v>
      </c>
      <c r="K35" s="14">
        <v>1.82726261549418</v>
      </c>
      <c r="L35" s="15">
        <v>330.549092877188</v>
      </c>
      <c r="M35" s="15">
        <v>64</v>
      </c>
      <c r="ZA35" s="9"/>
    </row>
    <row r="36" spans="2:677" x14ac:dyDescent="0.3">
      <c r="B36" s="19"/>
      <c r="C36" s="16" t="s">
        <v>279</v>
      </c>
      <c r="D36" s="14">
        <v>0.77361405345155398</v>
      </c>
      <c r="E36" s="14">
        <v>0.24367150482344899</v>
      </c>
      <c r="F36" s="14">
        <v>0.414806325644623</v>
      </c>
      <c r="G36" s="14">
        <v>1.43830803211604</v>
      </c>
      <c r="H36" s="14">
        <v>31.497812602587199</v>
      </c>
      <c r="I36" s="15">
        <v>11</v>
      </c>
      <c r="J36" s="15">
        <v>1216</v>
      </c>
      <c r="K36" s="14">
        <v>0.93979741480418</v>
      </c>
      <c r="L36" s="15">
        <v>1216</v>
      </c>
      <c r="M36" s="15">
        <v>161</v>
      </c>
      <c r="ZA36" s="9"/>
    </row>
    <row r="37" spans="2:677" x14ac:dyDescent="0.3">
      <c r="B37" s="19"/>
      <c r="C37" s="16" t="s">
        <v>280</v>
      </c>
      <c r="D37" s="14">
        <v>0.63364726659750004</v>
      </c>
      <c r="E37" s="14">
        <v>0.32573410456704599</v>
      </c>
      <c r="F37" s="14">
        <v>0.22724619757241299</v>
      </c>
      <c r="G37" s="14">
        <v>1.754067676549</v>
      </c>
      <c r="H37" s="14">
        <v>51.406219475409699</v>
      </c>
      <c r="I37" s="15">
        <v>5</v>
      </c>
      <c r="J37" s="15">
        <v>747</v>
      </c>
      <c r="K37" s="14">
        <v>1.2571248144865801</v>
      </c>
      <c r="L37" s="15">
        <v>594.21307366769099</v>
      </c>
      <c r="M37" s="15">
        <v>80</v>
      </c>
      <c r="ZA37" s="9"/>
    </row>
    <row r="38" spans="2:677" x14ac:dyDescent="0.3">
      <c r="B38" s="19" t="s">
        <v>296</v>
      </c>
      <c r="C38" s="16" t="s">
        <v>281</v>
      </c>
      <c r="D38" s="14">
        <v>0.85546509128915205</v>
      </c>
      <c r="E38" s="14">
        <v>0.149131298958984</v>
      </c>
      <c r="F38" s="14">
        <v>0.60740361753406802</v>
      </c>
      <c r="G38" s="14">
        <v>1.2036071922826499</v>
      </c>
      <c r="H38" s="14">
        <v>17.432774344333399</v>
      </c>
      <c r="I38" s="15">
        <v>93</v>
      </c>
      <c r="J38" s="15">
        <v>11362</v>
      </c>
      <c r="K38" s="14">
        <v>2.9790863342776399</v>
      </c>
      <c r="L38" s="15">
        <v>3813.92102312303</v>
      </c>
      <c r="M38" s="15">
        <v>1279</v>
      </c>
      <c r="ZA38" s="9"/>
    </row>
    <row r="39" spans="2:677" x14ac:dyDescent="0.3">
      <c r="B39" s="19"/>
      <c r="C39" s="16" t="s">
        <v>282</v>
      </c>
      <c r="D39" s="14">
        <v>0.53263994450313601</v>
      </c>
      <c r="E39" s="14">
        <v>9.1493798723308997E-2</v>
      </c>
      <c r="F39" s="14">
        <v>0.38015819912827398</v>
      </c>
      <c r="G39" s="14">
        <v>0.74582434400671105</v>
      </c>
      <c r="H39" s="14">
        <v>17.177419693646399</v>
      </c>
      <c r="I39" s="15">
        <v>70</v>
      </c>
      <c r="J39" s="15">
        <v>10946</v>
      </c>
      <c r="K39" s="14">
        <v>1.72935741582981</v>
      </c>
      <c r="L39" s="15">
        <v>6329.5186407418896</v>
      </c>
      <c r="M39" s="15">
        <v>1293</v>
      </c>
      <c r="ZA39" s="9"/>
    </row>
    <row r="40" spans="2:677" x14ac:dyDescent="0.3">
      <c r="B40" s="19" t="s">
        <v>321</v>
      </c>
      <c r="C40" s="16" t="s">
        <v>314</v>
      </c>
      <c r="D40" s="14">
        <v>0.72753021951406005</v>
      </c>
      <c r="E40" s="14">
        <v>0.10726625491037101</v>
      </c>
      <c r="F40" s="14">
        <v>0.54471951196135004</v>
      </c>
      <c r="G40" s="14">
        <v>0.97109410241876903</v>
      </c>
      <c r="H40" s="14">
        <v>14.743889948931299</v>
      </c>
      <c r="I40" s="15">
        <v>93</v>
      </c>
      <c r="J40" s="15">
        <v>11434</v>
      </c>
      <c r="K40" s="14">
        <v>1.8214052175778599</v>
      </c>
      <c r="L40" s="15">
        <v>6277.5706853443298</v>
      </c>
      <c r="M40" s="15">
        <v>2647</v>
      </c>
      <c r="ZA40" s="9"/>
    </row>
    <row r="41" spans="2:677" x14ac:dyDescent="0.3">
      <c r="B41" s="19"/>
      <c r="C41" s="16" t="s">
        <v>315</v>
      </c>
      <c r="D41" s="14">
        <v>0.63477664090927999</v>
      </c>
      <c r="E41" s="14">
        <v>0.114203896443221</v>
      </c>
      <c r="F41" s="14">
        <v>0.44591929680892201</v>
      </c>
      <c r="G41" s="14">
        <v>0.90289410698352202</v>
      </c>
      <c r="H41" s="14">
        <v>17.991193922893999</v>
      </c>
      <c r="I41" s="15">
        <v>70</v>
      </c>
      <c r="J41" s="15">
        <v>10874</v>
      </c>
      <c r="K41" s="14">
        <v>2.2483084236786</v>
      </c>
      <c r="L41" s="15">
        <v>4836.52504499733</v>
      </c>
      <c r="M41" s="15">
        <v>2647</v>
      </c>
      <c r="ZA41" s="9"/>
    </row>
    <row r="42" spans="2:677" x14ac:dyDescent="0.3">
      <c r="B42" s="19" t="s">
        <v>322</v>
      </c>
      <c r="C42" s="16" t="s">
        <v>316</v>
      </c>
      <c r="D42" s="14">
        <v>0.68137666301296196</v>
      </c>
      <c r="E42" s="14">
        <v>0.198511327887685</v>
      </c>
      <c r="F42" s="14">
        <v>0.38428418097228401</v>
      </c>
      <c r="G42" s="14">
        <v>1.20537395252083</v>
      </c>
      <c r="H42" s="14">
        <v>29.133860706337199</v>
      </c>
      <c r="I42" s="15">
        <v>19</v>
      </c>
      <c r="J42" s="15">
        <v>2726</v>
      </c>
      <c r="K42" s="14">
        <v>1.5867888991437999</v>
      </c>
      <c r="L42" s="15">
        <v>1717.93488186796</v>
      </c>
      <c r="M42" s="15">
        <v>636</v>
      </c>
      <c r="ZA42" s="9"/>
    </row>
    <row r="43" spans="2:677" x14ac:dyDescent="0.3">
      <c r="B43" s="19"/>
      <c r="C43" s="16" t="s">
        <v>317</v>
      </c>
      <c r="D43" s="14">
        <v>0.62584343649970597</v>
      </c>
      <c r="E43" s="14">
        <v>0.21453894343607299</v>
      </c>
      <c r="F43" s="14">
        <v>0.31881602903567302</v>
      </c>
      <c r="G43" s="14">
        <v>1.2249121899633399</v>
      </c>
      <c r="H43" s="14">
        <v>34.279970184871303</v>
      </c>
      <c r="I43" s="15">
        <v>9</v>
      </c>
      <c r="J43" s="15">
        <v>897</v>
      </c>
      <c r="K43" s="14">
        <v>0.66310322180971004</v>
      </c>
      <c r="L43" s="15">
        <v>897</v>
      </c>
      <c r="M43" s="15">
        <v>326</v>
      </c>
      <c r="ZA43" s="9"/>
    </row>
    <row r="44" spans="2:677" x14ac:dyDescent="0.3">
      <c r="B44" s="19"/>
      <c r="C44" s="16" t="s">
        <v>318</v>
      </c>
      <c r="D44" s="14">
        <v>1.15710176186048</v>
      </c>
      <c r="E44" s="14">
        <v>0.44783570942623202</v>
      </c>
      <c r="F44" s="14">
        <v>0.53906677710399997</v>
      </c>
      <c r="G44" s="14">
        <v>2.4661389762134101</v>
      </c>
      <c r="H44" s="14">
        <v>38.703225955353098</v>
      </c>
      <c r="I44" s="15">
        <v>10</v>
      </c>
      <c r="J44" s="15">
        <v>668</v>
      </c>
      <c r="K44" s="14">
        <v>1.16962393894815</v>
      </c>
      <c r="L44" s="15">
        <v>571.12374136317601</v>
      </c>
      <c r="M44" s="15">
        <v>244</v>
      </c>
      <c r="ZA44" s="9"/>
    </row>
    <row r="45" spans="2:677" x14ac:dyDescent="0.3">
      <c r="B45" s="19"/>
      <c r="C45" s="16" t="s">
        <v>319</v>
      </c>
      <c r="D45" s="14">
        <v>0.65166796719458597</v>
      </c>
      <c r="E45" s="14">
        <v>8.9386159284685601E-2</v>
      </c>
      <c r="F45" s="14">
        <v>0.49787721825709003</v>
      </c>
      <c r="G45" s="14">
        <v>0.85255655756834303</v>
      </c>
      <c r="H45" s="14">
        <v>13.716518807805</v>
      </c>
      <c r="I45" s="15">
        <v>122</v>
      </c>
      <c r="J45" s="15">
        <v>17733</v>
      </c>
      <c r="K45" s="14">
        <v>2.18832250984173</v>
      </c>
      <c r="L45" s="15">
        <v>8103.4673455342599</v>
      </c>
      <c r="M45" s="15">
        <v>2575</v>
      </c>
      <c r="ZA45" s="9"/>
    </row>
    <row r="46" spans="2:677" x14ac:dyDescent="0.3">
      <c r="B46" s="19"/>
      <c r="C46" s="16" t="s">
        <v>320</v>
      </c>
      <c r="D46" s="14">
        <v>0.30584106388539001</v>
      </c>
      <c r="E46" s="14">
        <v>0.18309527133968201</v>
      </c>
      <c r="F46" s="14">
        <v>9.4078100498088499E-2</v>
      </c>
      <c r="G46" s="14">
        <v>0.98954581887730497</v>
      </c>
      <c r="H46" s="14">
        <v>59.866150416052299</v>
      </c>
      <c r="I46" s="15">
        <v>3</v>
      </c>
      <c r="J46" s="15">
        <v>284</v>
      </c>
      <c r="K46" s="14">
        <v>0.31115385257091799</v>
      </c>
      <c r="L46" s="15">
        <v>284</v>
      </c>
      <c r="M46" s="15">
        <v>152</v>
      </c>
      <c r="ZA46" s="9"/>
    </row>
    <row r="47" spans="2:677" x14ac:dyDescent="0.3">
      <c r="B47" s="19" t="s">
        <v>298</v>
      </c>
      <c r="C47" s="16" t="s">
        <v>283</v>
      </c>
      <c r="D47" s="14">
        <v>1.01803415767782</v>
      </c>
      <c r="E47" s="14">
        <v>0.28659624682551299</v>
      </c>
      <c r="F47" s="14">
        <v>0.58529400204519999</v>
      </c>
      <c r="G47" s="14">
        <v>1.7650425137961701</v>
      </c>
      <c r="H47" s="14">
        <v>28.151928367438199</v>
      </c>
      <c r="I47" s="15">
        <v>44</v>
      </c>
      <c r="J47" s="15">
        <v>4314</v>
      </c>
      <c r="K47" s="14">
        <v>3.5156208439251402</v>
      </c>
      <c r="L47" s="15">
        <v>1227.0947839709199</v>
      </c>
      <c r="M47" s="15">
        <v>1534</v>
      </c>
      <c r="ZA47" s="9"/>
    </row>
    <row r="48" spans="2:677" x14ac:dyDescent="0.3">
      <c r="B48" s="19"/>
      <c r="C48" s="16" t="s">
        <v>284</v>
      </c>
      <c r="D48" s="14">
        <v>0.63939682532648501</v>
      </c>
      <c r="E48" s="14">
        <v>0.133904489282579</v>
      </c>
      <c r="F48" s="14">
        <v>0.42382180394199498</v>
      </c>
      <c r="G48" s="14">
        <v>0.96356204019133396</v>
      </c>
      <c r="H48" s="14">
        <v>20.942313752372101</v>
      </c>
      <c r="I48" s="15">
        <v>37</v>
      </c>
      <c r="J48" s="15">
        <v>3999</v>
      </c>
      <c r="K48" s="14">
        <v>1.12836180215436</v>
      </c>
      <c r="L48" s="15">
        <v>3544.07601565809</v>
      </c>
      <c r="M48" s="15">
        <v>1787</v>
      </c>
      <c r="ZA48" s="9"/>
    </row>
    <row r="49" spans="2:677" x14ac:dyDescent="0.3">
      <c r="B49" s="19"/>
      <c r="C49" s="16" t="s">
        <v>285</v>
      </c>
      <c r="D49" s="14">
        <v>0.61723290358744698</v>
      </c>
      <c r="E49" s="14">
        <v>0.163826153761638</v>
      </c>
      <c r="F49" s="14">
        <v>0.36649655991574798</v>
      </c>
      <c r="G49" s="14">
        <v>1.0377223045739501</v>
      </c>
      <c r="H49" s="14">
        <v>26.5420318342488</v>
      </c>
      <c r="I49" s="15">
        <v>31</v>
      </c>
      <c r="J49" s="15">
        <v>3988</v>
      </c>
      <c r="K49" s="14">
        <v>1.74442604178746</v>
      </c>
      <c r="L49" s="15">
        <v>2286.1387668310799</v>
      </c>
      <c r="M49" s="15">
        <v>1884</v>
      </c>
      <c r="ZA49" s="9"/>
    </row>
    <row r="50" spans="2:677" x14ac:dyDescent="0.3">
      <c r="B50" s="19"/>
      <c r="C50" s="16" t="s">
        <v>286</v>
      </c>
      <c r="D50" s="14">
        <v>0.55789670212706999</v>
      </c>
      <c r="E50" s="14">
        <v>0.14667772005826099</v>
      </c>
      <c r="F50" s="14">
        <v>0.33293004236057699</v>
      </c>
      <c r="G50" s="14">
        <v>0.93345355417864595</v>
      </c>
      <c r="H50" s="14">
        <v>26.291196828916199</v>
      </c>
      <c r="I50" s="15">
        <v>25</v>
      </c>
      <c r="J50" s="15">
        <v>4374</v>
      </c>
      <c r="K50" s="14">
        <v>1.6958353466155101</v>
      </c>
      <c r="L50" s="15">
        <v>2579.2598371825902</v>
      </c>
      <c r="M50" s="15">
        <v>1970</v>
      </c>
      <c r="ZA50" s="9"/>
    </row>
    <row r="51" spans="2:677" x14ac:dyDescent="0.3">
      <c r="B51" s="19"/>
      <c r="C51" s="16" t="s">
        <v>287</v>
      </c>
      <c r="D51" s="14">
        <v>0.59660592092758502</v>
      </c>
      <c r="E51" s="14">
        <v>0.18361194266358999</v>
      </c>
      <c r="F51" s="14">
        <v>0.32596288901820503</v>
      </c>
      <c r="G51" s="14">
        <v>1.08950432922162</v>
      </c>
      <c r="H51" s="14">
        <v>30.776084551443201</v>
      </c>
      <c r="I51" s="15">
        <v>25</v>
      </c>
      <c r="J51" s="15">
        <v>5502</v>
      </c>
      <c r="K51" s="14">
        <v>3.1271933890323802</v>
      </c>
      <c r="L51" s="15">
        <v>1759.4051008474501</v>
      </c>
      <c r="M51" s="15">
        <v>1947</v>
      </c>
      <c r="ZA51" s="9"/>
    </row>
    <row r="52" spans="2:677" x14ac:dyDescent="0.3">
      <c r="B52" s="19" t="s">
        <v>297</v>
      </c>
      <c r="C52" s="16" t="s">
        <v>288</v>
      </c>
      <c r="D52" s="14">
        <v>0.58084419654635</v>
      </c>
      <c r="E52" s="14">
        <v>8.7634674663136305E-2</v>
      </c>
      <c r="F52" s="14">
        <v>0.431991220144824</v>
      </c>
      <c r="G52" s="14">
        <v>0.78058594361293698</v>
      </c>
      <c r="H52" s="14">
        <v>15.0874666880042</v>
      </c>
      <c r="I52" s="15">
        <v>91</v>
      </c>
      <c r="J52" s="15">
        <v>15185</v>
      </c>
      <c r="K52" s="14">
        <v>2.0193353493530899</v>
      </c>
      <c r="L52" s="15">
        <v>7519.8010102010303</v>
      </c>
      <c r="M52" s="15">
        <v>2625</v>
      </c>
      <c r="ZA52" s="9"/>
    </row>
    <row r="53" spans="2:677" x14ac:dyDescent="0.3">
      <c r="B53" s="19"/>
      <c r="C53" s="16" t="s">
        <v>289</v>
      </c>
      <c r="D53" s="14">
        <v>0.89571948918394595</v>
      </c>
      <c r="E53" s="14">
        <v>0.18681158458452299</v>
      </c>
      <c r="F53" s="14">
        <v>0.59463859823205201</v>
      </c>
      <c r="G53" s="14">
        <v>1.34717942341848</v>
      </c>
      <c r="H53" s="14">
        <v>20.8560366097113</v>
      </c>
      <c r="I53" s="15">
        <v>71</v>
      </c>
      <c r="J53" s="15">
        <v>6994</v>
      </c>
      <c r="K53" s="14">
        <v>2.7492023096984801</v>
      </c>
      <c r="L53" s="15">
        <v>2544.0106664129298</v>
      </c>
      <c r="M53" s="15">
        <v>2048</v>
      </c>
      <c r="ZA53" s="9"/>
    </row>
    <row r="54" spans="2:677" x14ac:dyDescent="0.3">
      <c r="B54" s="19" t="s">
        <v>291</v>
      </c>
      <c r="C54" s="16" t="s">
        <v>290</v>
      </c>
      <c r="D54" s="14">
        <v>0.64003051161657398</v>
      </c>
      <c r="E54" s="14">
        <v>9.1141904924524605E-2</v>
      </c>
      <c r="F54" s="14">
        <v>0.48398206943123401</v>
      </c>
      <c r="G54" s="14">
        <v>0.84596533176917099</v>
      </c>
      <c r="H54" s="14">
        <v>14.2402437493676</v>
      </c>
      <c r="I54" s="15">
        <v>98</v>
      </c>
      <c r="J54" s="15">
        <v>14690</v>
      </c>
      <c r="K54" s="14">
        <v>1.9187408090690301</v>
      </c>
      <c r="L54" s="15">
        <v>7656.0627316451</v>
      </c>
      <c r="M54" s="15">
        <v>2497</v>
      </c>
      <c r="ZA54" s="9"/>
    </row>
    <row r="55" spans="2:677" x14ac:dyDescent="0.3">
      <c r="B55" s="19"/>
      <c r="C55" s="16" t="s">
        <v>291</v>
      </c>
      <c r="D55" s="14">
        <v>0.743745839359091</v>
      </c>
      <c r="E55" s="14">
        <v>0.16193409700177799</v>
      </c>
      <c r="F55" s="14">
        <v>0.484979767978509</v>
      </c>
      <c r="G55" s="14">
        <v>1.1389990280519799</v>
      </c>
      <c r="H55" s="14">
        <v>21.772773497640198</v>
      </c>
      <c r="I55" s="15">
        <v>65</v>
      </c>
      <c r="J55" s="15">
        <v>7618</v>
      </c>
      <c r="K55" s="14">
        <v>2.7056906035603201</v>
      </c>
      <c r="L55" s="15">
        <v>2815.5473467571501</v>
      </c>
      <c r="M55" s="15">
        <v>1988</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326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391" priority="1">
      <formula>ZA9 = 3</formula>
    </cfRule>
    <cfRule type="expression" dxfId="390" priority="48">
      <formula>I9 = J9</formula>
    </cfRule>
    <cfRule type="expression" dxfId="389" priority="95">
      <formula>ZA9 = 2</formula>
    </cfRule>
    <cfRule type="expression" dxfId="388" priority="142">
      <formula>ZA9 = 1</formula>
    </cfRule>
  </conditionalFormatting>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33</v>
      </c>
      <c r="M2" s="12" t="str">
        <f>HYPERLINK("#'INDICE'!A1", "Índice")</f>
        <v>Índice</v>
      </c>
    </row>
    <row r="3" spans="2:677" x14ac:dyDescent="0.3">
      <c r="B3" s="10" t="s">
        <v>7</v>
      </c>
      <c r="C3" s="11" t="s">
        <v>32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16.3704525037483</v>
      </c>
      <c r="E9" s="14">
        <v>0.51488219920617095</v>
      </c>
      <c r="F9" s="14">
        <v>15.3857134645149</v>
      </c>
      <c r="G9" s="14">
        <v>17.405253591940099</v>
      </c>
      <c r="H9" s="14">
        <v>3.1451922241506698</v>
      </c>
      <c r="I9" s="15">
        <v>2432</v>
      </c>
      <c r="J9" s="15">
        <v>14002</v>
      </c>
      <c r="K9" s="14">
        <v>2.71115519962308</v>
      </c>
      <c r="L9" s="15">
        <v>5164.5881438091901</v>
      </c>
      <c r="M9" s="15">
        <v>2659</v>
      </c>
      <c r="ZA9" s="9"/>
    </row>
    <row r="10" spans="2:677" x14ac:dyDescent="0.3">
      <c r="B10" s="19" t="s">
        <v>293</v>
      </c>
      <c r="C10" s="16" t="s">
        <v>253</v>
      </c>
      <c r="D10" s="14">
        <v>14.043122928629</v>
      </c>
      <c r="E10" s="14">
        <v>0.61463101184619395</v>
      </c>
      <c r="F10" s="14">
        <v>12.8803277701392</v>
      </c>
      <c r="G10" s="14">
        <v>15.2924651356329</v>
      </c>
      <c r="H10" s="14">
        <v>4.3767402376944098</v>
      </c>
      <c r="I10" s="15">
        <v>1175</v>
      </c>
      <c r="J10" s="15">
        <v>8555</v>
      </c>
      <c r="K10" s="14">
        <v>2.6770338228504298</v>
      </c>
      <c r="L10" s="15">
        <v>3195.7011252442398</v>
      </c>
      <c r="M10" s="15">
        <v>1676</v>
      </c>
      <c r="ZA10" s="9"/>
    </row>
    <row r="11" spans="2:677" x14ac:dyDescent="0.3">
      <c r="B11" s="19"/>
      <c r="C11" s="16" t="s">
        <v>254</v>
      </c>
      <c r="D11" s="14">
        <v>20.630541961218899</v>
      </c>
      <c r="E11" s="14">
        <v>0.92546785545442301</v>
      </c>
      <c r="F11" s="14">
        <v>18.873465320808702</v>
      </c>
      <c r="G11" s="14">
        <v>22.505818731948899</v>
      </c>
      <c r="H11" s="14">
        <v>4.4859115053502201</v>
      </c>
      <c r="I11" s="15">
        <v>1257</v>
      </c>
      <c r="J11" s="15">
        <v>5447</v>
      </c>
      <c r="K11" s="14">
        <v>2.84863143827884</v>
      </c>
      <c r="L11" s="15">
        <v>1912.1462772632699</v>
      </c>
      <c r="M11" s="15">
        <v>983</v>
      </c>
      <c r="ZA11" s="9"/>
    </row>
    <row r="12" spans="2:677" x14ac:dyDescent="0.3">
      <c r="B12" s="19" t="s">
        <v>294</v>
      </c>
      <c r="C12" s="16" t="s">
        <v>255</v>
      </c>
      <c r="D12" s="14">
        <v>21.4167315130064</v>
      </c>
      <c r="E12" s="14">
        <v>0.76176642883371704</v>
      </c>
      <c r="F12" s="14">
        <v>19.960306795563</v>
      </c>
      <c r="G12" s="14">
        <v>22.948956212645701</v>
      </c>
      <c r="H12" s="14">
        <v>3.5568752793632101</v>
      </c>
      <c r="I12" s="15">
        <v>1488</v>
      </c>
      <c r="J12" s="15">
        <v>7105</v>
      </c>
      <c r="K12" s="14">
        <v>2.4494204017912802</v>
      </c>
      <c r="L12" s="15">
        <v>2900.68621736148</v>
      </c>
      <c r="M12" s="15">
        <v>1368</v>
      </c>
      <c r="ZA12" s="9"/>
    </row>
    <row r="13" spans="2:677" x14ac:dyDescent="0.3">
      <c r="B13" s="19"/>
      <c r="C13" s="16" t="s">
        <v>256</v>
      </c>
      <c r="D13" s="14">
        <v>12.0464791457561</v>
      </c>
      <c r="E13" s="14">
        <v>0.79399112067769495</v>
      </c>
      <c r="F13" s="14">
        <v>10.5728223446466</v>
      </c>
      <c r="G13" s="14">
        <v>13.694083349306</v>
      </c>
      <c r="H13" s="14">
        <v>6.5910637545694497</v>
      </c>
      <c r="I13" s="15">
        <v>491</v>
      </c>
      <c r="J13" s="15">
        <v>4052</v>
      </c>
      <c r="K13" s="14">
        <v>2.4103503780920099</v>
      </c>
      <c r="L13" s="15">
        <v>1681.0833963514799</v>
      </c>
      <c r="M13" s="15">
        <v>782</v>
      </c>
      <c r="ZA13" s="9"/>
    </row>
    <row r="14" spans="2:677" x14ac:dyDescent="0.3">
      <c r="B14" s="19"/>
      <c r="C14" s="16" t="s">
        <v>257</v>
      </c>
      <c r="D14" s="14">
        <v>20.1735058632195</v>
      </c>
      <c r="E14" s="14">
        <v>1.21687381029541</v>
      </c>
      <c r="F14" s="14">
        <v>17.888180755910199</v>
      </c>
      <c r="G14" s="14">
        <v>22.670187105561599</v>
      </c>
      <c r="H14" s="14">
        <v>6.0320393418281499</v>
      </c>
      <c r="I14" s="15">
        <v>453</v>
      </c>
      <c r="J14" s="15">
        <v>2845</v>
      </c>
      <c r="K14" s="14">
        <v>2.6151237548726698</v>
      </c>
      <c r="L14" s="15">
        <v>1087.9026259078601</v>
      </c>
      <c r="M14" s="15">
        <v>509</v>
      </c>
      <c r="ZA14" s="9"/>
    </row>
    <row r="15" spans="2:677" x14ac:dyDescent="0.3">
      <c r="B15" s="19" t="s">
        <v>295</v>
      </c>
      <c r="C15" s="16" t="s">
        <v>258</v>
      </c>
      <c r="D15" s="14">
        <v>19.564720951058298</v>
      </c>
      <c r="E15" s="14">
        <v>1.7208390191517999</v>
      </c>
      <c r="F15" s="14">
        <v>16.383026002634701</v>
      </c>
      <c r="G15" s="14">
        <v>23.1929331835141</v>
      </c>
      <c r="H15" s="14">
        <v>8.7956226079407607</v>
      </c>
      <c r="I15" s="15">
        <v>128</v>
      </c>
      <c r="J15" s="15">
        <v>648</v>
      </c>
      <c r="K15" s="14">
        <v>1.2174875803271199</v>
      </c>
      <c r="L15" s="15">
        <v>532.243622416167</v>
      </c>
      <c r="M15" s="15">
        <v>132</v>
      </c>
      <c r="ZA15" s="9"/>
    </row>
    <row r="16" spans="2:677" x14ac:dyDescent="0.3">
      <c r="B16" s="19"/>
      <c r="C16" s="16" t="s">
        <v>259</v>
      </c>
      <c r="D16" s="14">
        <v>26.038898855998902</v>
      </c>
      <c r="E16" s="14">
        <v>2.8622428237511501</v>
      </c>
      <c r="F16" s="14">
        <v>20.7712064902606</v>
      </c>
      <c r="G16" s="14">
        <v>32.101232294545603</v>
      </c>
      <c r="H16" s="14">
        <v>10.992180735368301</v>
      </c>
      <c r="I16" s="15">
        <v>139</v>
      </c>
      <c r="J16" s="15">
        <v>522</v>
      </c>
      <c r="K16" s="14">
        <v>2.2162803229078301</v>
      </c>
      <c r="L16" s="15">
        <v>235.52977238687899</v>
      </c>
      <c r="M16" s="15">
        <v>101</v>
      </c>
      <c r="ZA16" s="9"/>
    </row>
    <row r="17" spans="2:677" x14ac:dyDescent="0.3">
      <c r="B17" s="19"/>
      <c r="C17" s="16" t="s">
        <v>260</v>
      </c>
      <c r="D17" s="14">
        <v>24.874344371232802</v>
      </c>
      <c r="E17" s="14">
        <v>2.3971481826485599</v>
      </c>
      <c r="F17" s="14">
        <v>20.427839623782798</v>
      </c>
      <c r="G17" s="14">
        <v>29.924729212887598</v>
      </c>
      <c r="H17" s="14">
        <v>9.6370306162556005</v>
      </c>
      <c r="I17" s="15">
        <v>125</v>
      </c>
      <c r="J17" s="15">
        <v>539</v>
      </c>
      <c r="K17" s="14">
        <v>1.6543679980288699</v>
      </c>
      <c r="L17" s="15">
        <v>325.80417455016197</v>
      </c>
      <c r="M17" s="15">
        <v>102</v>
      </c>
      <c r="ZA17" s="9"/>
    </row>
    <row r="18" spans="2:677" x14ac:dyDescent="0.3">
      <c r="B18" s="19"/>
      <c r="C18" s="16" t="s">
        <v>261</v>
      </c>
      <c r="D18" s="14">
        <v>23.263337815942698</v>
      </c>
      <c r="E18" s="14">
        <v>2.3014242896185801</v>
      </c>
      <c r="F18" s="14">
        <v>18.9976662899468</v>
      </c>
      <c r="G18" s="14">
        <v>28.153907284284301</v>
      </c>
      <c r="H18" s="14">
        <v>9.89292382643983</v>
      </c>
      <c r="I18" s="15">
        <v>96</v>
      </c>
      <c r="J18" s="15">
        <v>437</v>
      </c>
      <c r="K18" s="14">
        <v>1.29361469997032</v>
      </c>
      <c r="L18" s="15">
        <v>337.81310618225598</v>
      </c>
      <c r="M18" s="15">
        <v>78</v>
      </c>
      <c r="ZA18" s="9"/>
    </row>
    <row r="19" spans="2:677" x14ac:dyDescent="0.3">
      <c r="B19" s="19"/>
      <c r="C19" s="16" t="s">
        <v>262</v>
      </c>
      <c r="D19" s="14">
        <v>30.071304621059099</v>
      </c>
      <c r="E19" s="14">
        <v>4.3409059960221903</v>
      </c>
      <c r="F19" s="14">
        <v>22.1653684724124</v>
      </c>
      <c r="G19" s="14">
        <v>39.3707562997499</v>
      </c>
      <c r="H19" s="14">
        <v>14.435376352053</v>
      </c>
      <c r="I19" s="15">
        <v>96</v>
      </c>
      <c r="J19" s="15">
        <v>355</v>
      </c>
      <c r="K19" s="14">
        <v>3.1721690851284801</v>
      </c>
      <c r="L19" s="15">
        <v>111.910806288443</v>
      </c>
      <c r="M19" s="15">
        <v>66</v>
      </c>
      <c r="ZA19" s="9"/>
    </row>
    <row r="20" spans="2:677" x14ac:dyDescent="0.3">
      <c r="B20" s="19"/>
      <c r="C20" s="16" t="s">
        <v>263</v>
      </c>
      <c r="D20" s="14">
        <v>29.997922259825799</v>
      </c>
      <c r="E20" s="14">
        <v>4.0022964399380099</v>
      </c>
      <c r="F20" s="14">
        <v>22.697312089924001</v>
      </c>
      <c r="G20" s="14">
        <v>38.477924258041298</v>
      </c>
      <c r="H20" s="14">
        <v>13.3419121673571</v>
      </c>
      <c r="I20" s="15">
        <v>148</v>
      </c>
      <c r="J20" s="15">
        <v>488</v>
      </c>
      <c r="K20" s="14">
        <v>3.7148848842488298</v>
      </c>
      <c r="L20" s="15">
        <v>131.36342449509701</v>
      </c>
      <c r="M20" s="15">
        <v>100</v>
      </c>
      <c r="ZA20" s="9"/>
    </row>
    <row r="21" spans="2:677" x14ac:dyDescent="0.3">
      <c r="B21" s="19"/>
      <c r="C21" s="16" t="s">
        <v>264</v>
      </c>
      <c r="D21" s="14">
        <v>10.2306287540634</v>
      </c>
      <c r="E21" s="14">
        <v>1.0900808920434799</v>
      </c>
      <c r="F21" s="14">
        <v>8.2711801963656999</v>
      </c>
      <c r="G21" s="14">
        <v>12.5905574244373</v>
      </c>
      <c r="H21" s="14">
        <v>10.655072315184199</v>
      </c>
      <c r="I21" s="15">
        <v>92</v>
      </c>
      <c r="J21" s="15">
        <v>901</v>
      </c>
      <c r="K21" s="14">
        <v>1.16447308802367</v>
      </c>
      <c r="L21" s="15">
        <v>773.740509133763</v>
      </c>
      <c r="M21" s="15">
        <v>180</v>
      </c>
      <c r="ZA21" s="9"/>
    </row>
    <row r="22" spans="2:677" x14ac:dyDescent="0.3">
      <c r="B22" s="19"/>
      <c r="C22" s="16" t="s">
        <v>265</v>
      </c>
      <c r="D22" s="14">
        <v>10.5595327128049</v>
      </c>
      <c r="E22" s="14">
        <v>1.34923487009426</v>
      </c>
      <c r="F22" s="14">
        <v>8.1729565460369304</v>
      </c>
      <c r="G22" s="14">
        <v>13.5402495945611</v>
      </c>
      <c r="H22" s="14">
        <v>12.777410769873599</v>
      </c>
      <c r="I22" s="15">
        <v>69</v>
      </c>
      <c r="J22" s="15">
        <v>734</v>
      </c>
      <c r="K22" s="14">
        <v>1.4128639002296499</v>
      </c>
      <c r="L22" s="15">
        <v>519.512176566118</v>
      </c>
      <c r="M22" s="15">
        <v>135</v>
      </c>
      <c r="ZA22" s="9"/>
    </row>
    <row r="23" spans="2:677" x14ac:dyDescent="0.3">
      <c r="B23" s="19"/>
      <c r="C23" s="16" t="s">
        <v>266</v>
      </c>
      <c r="D23" s="14">
        <v>9.8343917681729902</v>
      </c>
      <c r="E23" s="14">
        <v>1.41913502381892</v>
      </c>
      <c r="F23" s="14">
        <v>7.3639631595339701</v>
      </c>
      <c r="G23" s="14">
        <v>13.017130716773</v>
      </c>
      <c r="H23" s="14">
        <v>14.430328354537</v>
      </c>
      <c r="I23" s="15">
        <v>58</v>
      </c>
      <c r="J23" s="15">
        <v>734</v>
      </c>
      <c r="K23" s="14">
        <v>1.6648035387926099</v>
      </c>
      <c r="L23" s="15">
        <v>440.89286387048998</v>
      </c>
      <c r="M23" s="15">
        <v>142</v>
      </c>
      <c r="ZA23" s="9"/>
    </row>
    <row r="24" spans="2:677" x14ac:dyDescent="0.3">
      <c r="B24" s="19"/>
      <c r="C24" s="16" t="s">
        <v>267</v>
      </c>
      <c r="D24" s="14">
        <v>21.2491687586502</v>
      </c>
      <c r="E24" s="14">
        <v>2.8344015028410201</v>
      </c>
      <c r="F24" s="14">
        <v>16.149011988126599</v>
      </c>
      <c r="G24" s="14">
        <v>27.433077519136798</v>
      </c>
      <c r="H24" s="14">
        <v>13.3388817936099</v>
      </c>
      <c r="I24" s="15">
        <v>82</v>
      </c>
      <c r="J24" s="15">
        <v>422</v>
      </c>
      <c r="K24" s="14">
        <v>2.0211928012318499</v>
      </c>
      <c r="L24" s="15">
        <v>208.787602915864</v>
      </c>
      <c r="M24" s="15">
        <v>78</v>
      </c>
      <c r="ZA24" s="9"/>
    </row>
    <row r="25" spans="2:677" x14ac:dyDescent="0.3">
      <c r="B25" s="19"/>
      <c r="C25" s="16" t="s">
        <v>268</v>
      </c>
      <c r="D25" s="14">
        <v>18.999654056811</v>
      </c>
      <c r="E25" s="14">
        <v>2.21911179637552</v>
      </c>
      <c r="F25" s="14">
        <v>14.975261085029</v>
      </c>
      <c r="G25" s="14">
        <v>23.802779490908701</v>
      </c>
      <c r="H25" s="14">
        <v>11.679748429840499</v>
      </c>
      <c r="I25" s="15">
        <v>95</v>
      </c>
      <c r="J25" s="15">
        <v>488</v>
      </c>
      <c r="K25" s="14">
        <v>1.55831323125372</v>
      </c>
      <c r="L25" s="15">
        <v>313.15911988207</v>
      </c>
      <c r="M25" s="15">
        <v>88</v>
      </c>
      <c r="ZA25" s="9"/>
    </row>
    <row r="26" spans="2:677" x14ac:dyDescent="0.3">
      <c r="B26" s="19"/>
      <c r="C26" s="16" t="s">
        <v>269</v>
      </c>
      <c r="D26" s="14">
        <v>12.150409364731599</v>
      </c>
      <c r="E26" s="14">
        <v>1.67229502347033</v>
      </c>
      <c r="F26" s="14">
        <v>9.2030600976317203</v>
      </c>
      <c r="G26" s="14">
        <v>15.876618575395099</v>
      </c>
      <c r="H26" s="14">
        <v>13.763281328812001</v>
      </c>
      <c r="I26" s="15">
        <v>54</v>
      </c>
      <c r="J26" s="15">
        <v>519</v>
      </c>
      <c r="K26" s="14">
        <v>1.35714078505095</v>
      </c>
      <c r="L26" s="15">
        <v>382.42163651467803</v>
      </c>
      <c r="M26" s="15">
        <v>100</v>
      </c>
      <c r="ZA26" s="9"/>
    </row>
    <row r="27" spans="2:677" x14ac:dyDescent="0.3">
      <c r="B27" s="19"/>
      <c r="C27" s="16" t="s">
        <v>270</v>
      </c>
      <c r="D27" s="14">
        <v>14.3315979115138</v>
      </c>
      <c r="E27" s="14">
        <v>1.82689903730537</v>
      </c>
      <c r="F27" s="14">
        <v>11.085095307489601</v>
      </c>
      <c r="G27" s="14">
        <v>18.332865448274301</v>
      </c>
      <c r="H27" s="14">
        <v>12.7473506344862</v>
      </c>
      <c r="I27" s="15">
        <v>107</v>
      </c>
      <c r="J27" s="15">
        <v>737</v>
      </c>
      <c r="K27" s="14">
        <v>2.0007444777090302</v>
      </c>
      <c r="L27" s="15">
        <v>368.36288102312301</v>
      </c>
      <c r="M27" s="15">
        <v>145</v>
      </c>
      <c r="ZA27" s="9"/>
    </row>
    <row r="28" spans="2:677" x14ac:dyDescent="0.3">
      <c r="B28" s="19"/>
      <c r="C28" s="16" t="s">
        <v>271</v>
      </c>
      <c r="D28" s="14">
        <v>31.378618106500198</v>
      </c>
      <c r="E28" s="14">
        <v>3.60469014928651</v>
      </c>
      <c r="F28" s="14">
        <v>24.6654804388264</v>
      </c>
      <c r="G28" s="14">
        <v>38.973620790397298</v>
      </c>
      <c r="H28" s="14">
        <v>11.487727525323301</v>
      </c>
      <c r="I28" s="15">
        <v>98</v>
      </c>
      <c r="J28" s="15">
        <v>366</v>
      </c>
      <c r="K28" s="14">
        <v>2.2025991671610399</v>
      </c>
      <c r="L28" s="15">
        <v>166.16731970880599</v>
      </c>
      <c r="M28" s="15">
        <v>68</v>
      </c>
      <c r="ZA28" s="9"/>
    </row>
    <row r="29" spans="2:677" x14ac:dyDescent="0.3">
      <c r="B29" s="19"/>
      <c r="C29" s="16" t="s">
        <v>272</v>
      </c>
      <c r="D29" s="14">
        <v>17.099109329698599</v>
      </c>
      <c r="E29" s="14">
        <v>2.1122541895314502</v>
      </c>
      <c r="F29" s="14">
        <v>13.301441513200899</v>
      </c>
      <c r="G29" s="14">
        <v>21.709539064527299</v>
      </c>
      <c r="H29" s="14">
        <v>12.3530070999826</v>
      </c>
      <c r="I29" s="15">
        <v>68</v>
      </c>
      <c r="J29" s="15">
        <v>502</v>
      </c>
      <c r="K29" s="14">
        <v>1.57687548172631</v>
      </c>
      <c r="L29" s="15">
        <v>318.35107198853001</v>
      </c>
      <c r="M29" s="15">
        <v>92</v>
      </c>
      <c r="ZA29" s="9"/>
    </row>
    <row r="30" spans="2:677" x14ac:dyDescent="0.3">
      <c r="B30" s="19"/>
      <c r="C30" s="16" t="s">
        <v>273</v>
      </c>
      <c r="D30" s="14">
        <v>28.812218158182699</v>
      </c>
      <c r="E30" s="14">
        <v>3.8635894174867298</v>
      </c>
      <c r="F30" s="14">
        <v>21.754548049179501</v>
      </c>
      <c r="G30" s="14">
        <v>37.074654589030402</v>
      </c>
      <c r="H30" s="14">
        <v>13.4095521430358</v>
      </c>
      <c r="I30" s="15">
        <v>89</v>
      </c>
      <c r="J30" s="15">
        <v>429</v>
      </c>
      <c r="K30" s="14">
        <v>3.1148959887084402</v>
      </c>
      <c r="L30" s="15">
        <v>137.72530497170101</v>
      </c>
      <c r="M30" s="15">
        <v>72</v>
      </c>
      <c r="ZA30" s="9"/>
    </row>
    <row r="31" spans="2:677" x14ac:dyDescent="0.3">
      <c r="B31" s="19"/>
      <c r="C31" s="16" t="s">
        <v>274</v>
      </c>
      <c r="D31" s="14">
        <v>19.683808179959801</v>
      </c>
      <c r="E31" s="14">
        <v>1.31122286400459</v>
      </c>
      <c r="F31" s="14">
        <v>17.230327849854898</v>
      </c>
      <c r="G31" s="14">
        <v>22.392133318589</v>
      </c>
      <c r="H31" s="14">
        <v>6.6614287845964304</v>
      </c>
      <c r="I31" s="15">
        <v>282</v>
      </c>
      <c r="J31" s="15">
        <v>1502</v>
      </c>
      <c r="K31" s="14">
        <v>1.63238083313532</v>
      </c>
      <c r="L31" s="15">
        <v>920.12842194128598</v>
      </c>
      <c r="M31" s="15">
        <v>292</v>
      </c>
      <c r="ZA31" s="9"/>
    </row>
    <row r="32" spans="2:677" x14ac:dyDescent="0.3">
      <c r="B32" s="19"/>
      <c r="C32" s="16" t="s">
        <v>275</v>
      </c>
      <c r="D32" s="14">
        <v>26.465136966047801</v>
      </c>
      <c r="E32" s="14">
        <v>1.9311386913173201</v>
      </c>
      <c r="F32" s="14">
        <v>22.832130617173501</v>
      </c>
      <c r="G32" s="14">
        <v>30.4481286026381</v>
      </c>
      <c r="H32" s="14">
        <v>7.2969155375798103</v>
      </c>
      <c r="I32" s="15">
        <v>222</v>
      </c>
      <c r="J32" s="15">
        <v>909</v>
      </c>
      <c r="K32" s="14">
        <v>1.7399843624414599</v>
      </c>
      <c r="L32" s="15">
        <v>522.41848813200704</v>
      </c>
      <c r="M32" s="15">
        <v>170</v>
      </c>
      <c r="ZA32" s="9"/>
    </row>
    <row r="33" spans="2:677" x14ac:dyDescent="0.3">
      <c r="B33" s="19"/>
      <c r="C33" s="16" t="s">
        <v>276</v>
      </c>
      <c r="D33" s="14">
        <v>16.0039127168112</v>
      </c>
      <c r="E33" s="14">
        <v>1.7878678534194701</v>
      </c>
      <c r="F33" s="14">
        <v>12.766755176448299</v>
      </c>
      <c r="G33" s="14">
        <v>19.874876730141999</v>
      </c>
      <c r="H33" s="14">
        <v>11.1714421657737</v>
      </c>
      <c r="I33" s="15">
        <v>88</v>
      </c>
      <c r="J33" s="15">
        <v>564</v>
      </c>
      <c r="K33" s="14">
        <v>1.33873308298209</v>
      </c>
      <c r="L33" s="15">
        <v>421.29383905540402</v>
      </c>
      <c r="M33" s="15">
        <v>102</v>
      </c>
      <c r="ZA33" s="9"/>
    </row>
    <row r="34" spans="2:677" x14ac:dyDescent="0.3">
      <c r="B34" s="19"/>
      <c r="C34" s="16" t="s">
        <v>277</v>
      </c>
      <c r="D34" s="14">
        <v>11.608787507834601</v>
      </c>
      <c r="E34" s="14">
        <v>1.6717868870752</v>
      </c>
      <c r="F34" s="14">
        <v>8.6839116397368397</v>
      </c>
      <c r="G34" s="14">
        <v>15.3531725316093</v>
      </c>
      <c r="H34" s="14">
        <v>14.4010464998772</v>
      </c>
      <c r="I34" s="15">
        <v>65</v>
      </c>
      <c r="J34" s="15">
        <v>625</v>
      </c>
      <c r="K34" s="14">
        <v>1.6996146486096899</v>
      </c>
      <c r="L34" s="15">
        <v>367.73041495685999</v>
      </c>
      <c r="M34" s="15">
        <v>111</v>
      </c>
      <c r="ZA34" s="9"/>
    </row>
    <row r="35" spans="2:677" x14ac:dyDescent="0.3">
      <c r="B35" s="19"/>
      <c r="C35" s="16" t="s">
        <v>278</v>
      </c>
      <c r="D35" s="14">
        <v>16.685183851228398</v>
      </c>
      <c r="E35" s="14">
        <v>2.8893975980695199</v>
      </c>
      <c r="F35" s="14">
        <v>11.677435379957901</v>
      </c>
      <c r="G35" s="14">
        <v>23.274544331095001</v>
      </c>
      <c r="H35" s="14">
        <v>17.317145701434999</v>
      </c>
      <c r="I35" s="15">
        <v>45</v>
      </c>
      <c r="J35" s="15">
        <v>359</v>
      </c>
      <c r="K35" s="14">
        <v>2.1500294305251999</v>
      </c>
      <c r="L35" s="15">
        <v>166.97445853674</v>
      </c>
      <c r="M35" s="15">
        <v>64</v>
      </c>
      <c r="ZA35" s="9"/>
    </row>
    <row r="36" spans="2:677" x14ac:dyDescent="0.3">
      <c r="B36" s="19"/>
      <c r="C36" s="16" t="s">
        <v>279</v>
      </c>
      <c r="D36" s="14">
        <v>10.5720806379999</v>
      </c>
      <c r="E36" s="14">
        <v>1.21788371507375</v>
      </c>
      <c r="F36" s="14">
        <v>8.3968840050819793</v>
      </c>
      <c r="G36" s="14">
        <v>13.2293795625081</v>
      </c>
      <c r="H36" s="14">
        <v>11.5198110644014</v>
      </c>
      <c r="I36" s="15">
        <v>75</v>
      </c>
      <c r="J36" s="15">
        <v>795</v>
      </c>
      <c r="K36" s="14">
        <v>1.24565723790376</v>
      </c>
      <c r="L36" s="15">
        <v>638.217300722191</v>
      </c>
      <c r="M36" s="15">
        <v>161</v>
      </c>
      <c r="ZA36" s="9"/>
    </row>
    <row r="37" spans="2:677" x14ac:dyDescent="0.3">
      <c r="B37" s="19"/>
      <c r="C37" s="16" t="s">
        <v>280</v>
      </c>
      <c r="D37" s="14">
        <v>27.947681592548399</v>
      </c>
      <c r="E37" s="14">
        <v>2.9568701699215199</v>
      </c>
      <c r="F37" s="14">
        <v>22.4562169790516</v>
      </c>
      <c r="G37" s="14">
        <v>34.189939532661299</v>
      </c>
      <c r="H37" s="14">
        <v>10.580019527308099</v>
      </c>
      <c r="I37" s="15">
        <v>111</v>
      </c>
      <c r="J37" s="15">
        <v>427</v>
      </c>
      <c r="K37" s="14">
        <v>1.8496108518388099</v>
      </c>
      <c r="L37" s="15">
        <v>230.859372162254</v>
      </c>
      <c r="M37" s="15">
        <v>80</v>
      </c>
      <c r="ZA37" s="9"/>
    </row>
    <row r="38" spans="2:677" x14ac:dyDescent="0.3">
      <c r="B38" s="19" t="s">
        <v>296</v>
      </c>
      <c r="C38" s="16" t="s">
        <v>281</v>
      </c>
      <c r="D38" s="14">
        <v>18.809287976377998</v>
      </c>
      <c r="E38" s="14">
        <v>0.80202057222748102</v>
      </c>
      <c r="F38" s="14">
        <v>17.286161839753898</v>
      </c>
      <c r="G38" s="14">
        <v>20.433466409789599</v>
      </c>
      <c r="H38" s="14">
        <v>4.2639603010742002</v>
      </c>
      <c r="I38" s="15">
        <v>1402</v>
      </c>
      <c r="J38" s="15">
        <v>7069</v>
      </c>
      <c r="K38" s="14">
        <v>2.9770686653607199</v>
      </c>
      <c r="L38" s="15">
        <v>2374.4833574886602</v>
      </c>
      <c r="M38" s="15">
        <v>1276</v>
      </c>
      <c r="ZA38" s="9"/>
    </row>
    <row r="39" spans="2:677" x14ac:dyDescent="0.3">
      <c r="B39" s="19"/>
      <c r="C39" s="16" t="s">
        <v>282</v>
      </c>
      <c r="D39" s="14">
        <v>14.3457430603096</v>
      </c>
      <c r="E39" s="14">
        <v>0.67331154761023804</v>
      </c>
      <c r="F39" s="14">
        <v>13.074781232101101</v>
      </c>
      <c r="G39" s="14">
        <v>15.717911609330899</v>
      </c>
      <c r="H39" s="14">
        <v>4.6934588524249499</v>
      </c>
      <c r="I39" s="15">
        <v>1030</v>
      </c>
      <c r="J39" s="15">
        <v>6933</v>
      </c>
      <c r="K39" s="14">
        <v>2.5575178869930499</v>
      </c>
      <c r="L39" s="15">
        <v>2710.83148049898</v>
      </c>
      <c r="M39" s="15">
        <v>1282</v>
      </c>
      <c r="ZA39" s="9"/>
    </row>
    <row r="40" spans="2:677" x14ac:dyDescent="0.3">
      <c r="B40" s="19" t="s">
        <v>321</v>
      </c>
      <c r="C40" s="16" t="s">
        <v>314</v>
      </c>
      <c r="D40" s="14">
        <v>16.868130998856401</v>
      </c>
      <c r="E40" s="14">
        <v>0.72233319090089798</v>
      </c>
      <c r="F40" s="14">
        <v>15.498734960357099</v>
      </c>
      <c r="G40" s="14">
        <v>18.332271361449902</v>
      </c>
      <c r="H40" s="14">
        <v>4.2822360755312401</v>
      </c>
      <c r="I40" s="15">
        <v>1260</v>
      </c>
      <c r="J40" s="15">
        <v>7174</v>
      </c>
      <c r="K40" s="14">
        <v>2.66895630076659</v>
      </c>
      <c r="L40" s="15">
        <v>2687.9420985422098</v>
      </c>
      <c r="M40" s="15">
        <v>2512</v>
      </c>
      <c r="ZA40" s="9"/>
    </row>
    <row r="41" spans="2:677" x14ac:dyDescent="0.3">
      <c r="B41" s="19"/>
      <c r="C41" s="16" t="s">
        <v>315</v>
      </c>
      <c r="D41" s="14">
        <v>15.8547193558949</v>
      </c>
      <c r="E41" s="14">
        <v>0.64809879219756406</v>
      </c>
      <c r="F41" s="14">
        <v>14.6248277621649</v>
      </c>
      <c r="G41" s="14">
        <v>17.167242553209501</v>
      </c>
      <c r="H41" s="14">
        <v>4.08773424271679</v>
      </c>
      <c r="I41" s="15">
        <v>1172</v>
      </c>
      <c r="J41" s="15">
        <v>6828</v>
      </c>
      <c r="K41" s="14">
        <v>2.1494334580672398</v>
      </c>
      <c r="L41" s="15">
        <v>3176.6510260520899</v>
      </c>
      <c r="M41" s="15">
        <v>2479</v>
      </c>
      <c r="ZA41" s="9"/>
    </row>
    <row r="42" spans="2:677" x14ac:dyDescent="0.3">
      <c r="B42" s="19" t="s">
        <v>322</v>
      </c>
      <c r="C42" s="16" t="s">
        <v>316</v>
      </c>
      <c r="D42" s="14">
        <v>35.934893754809202</v>
      </c>
      <c r="E42" s="14">
        <v>2.2065549726668299</v>
      </c>
      <c r="F42" s="14">
        <v>31.727898422243001</v>
      </c>
      <c r="G42" s="14">
        <v>40.369869965259902</v>
      </c>
      <c r="H42" s="14">
        <v>6.1404243678097101</v>
      </c>
      <c r="I42" s="15">
        <v>584</v>
      </c>
      <c r="J42" s="15">
        <v>1670</v>
      </c>
      <c r="K42" s="14">
        <v>3.5297823250407601</v>
      </c>
      <c r="L42" s="15">
        <v>473.11699312243502</v>
      </c>
      <c r="M42" s="15">
        <v>538</v>
      </c>
      <c r="ZA42" s="9"/>
    </row>
    <row r="43" spans="2:677" x14ac:dyDescent="0.3">
      <c r="B43" s="19"/>
      <c r="C43" s="16" t="s">
        <v>317</v>
      </c>
      <c r="D43" s="14">
        <v>9.2195180885985302</v>
      </c>
      <c r="E43" s="14">
        <v>2.08924094457084</v>
      </c>
      <c r="F43" s="14">
        <v>5.8555687630400204</v>
      </c>
      <c r="G43" s="14">
        <v>14.224030078478799</v>
      </c>
      <c r="H43" s="14">
        <v>22.6610645425657</v>
      </c>
      <c r="I43" s="15">
        <v>47</v>
      </c>
      <c r="J43" s="15">
        <v>574</v>
      </c>
      <c r="K43" s="14">
        <v>2.9883466625609998</v>
      </c>
      <c r="L43" s="15">
        <v>192.079455570287</v>
      </c>
      <c r="M43" s="15">
        <v>254</v>
      </c>
      <c r="ZA43" s="9"/>
    </row>
    <row r="44" spans="2:677" x14ac:dyDescent="0.3">
      <c r="B44" s="19"/>
      <c r="C44" s="16" t="s">
        <v>318</v>
      </c>
      <c r="D44" s="14">
        <v>8.7815586155796108</v>
      </c>
      <c r="E44" s="14">
        <v>1.9753369234170799</v>
      </c>
      <c r="F44" s="14">
        <v>5.59578438439965</v>
      </c>
      <c r="G44" s="14">
        <v>13.521273997580399</v>
      </c>
      <c r="H44" s="14">
        <v>22.494149499982601</v>
      </c>
      <c r="I44" s="15">
        <v>37</v>
      </c>
      <c r="J44" s="15">
        <v>411</v>
      </c>
      <c r="K44" s="14">
        <v>1.99715591297954</v>
      </c>
      <c r="L44" s="15">
        <v>205.792646096835</v>
      </c>
      <c r="M44" s="15">
        <v>184</v>
      </c>
      <c r="ZA44" s="9"/>
    </row>
    <row r="45" spans="2:677" x14ac:dyDescent="0.3">
      <c r="B45" s="19"/>
      <c r="C45" s="16" t="s">
        <v>319</v>
      </c>
      <c r="D45" s="14">
        <v>15.447793085355499</v>
      </c>
      <c r="E45" s="14">
        <v>0.56411809343187003</v>
      </c>
      <c r="F45" s="14">
        <v>14.3736983387587</v>
      </c>
      <c r="G45" s="14">
        <v>16.5866033388616</v>
      </c>
      <c r="H45" s="14">
        <v>3.6517714233669598</v>
      </c>
      <c r="I45" s="15">
        <v>1745</v>
      </c>
      <c r="J45" s="15">
        <v>11180</v>
      </c>
      <c r="K45" s="14">
        <v>2.7236520409034499</v>
      </c>
      <c r="L45" s="15">
        <v>4104.7827813906597</v>
      </c>
      <c r="M45" s="15">
        <v>2508</v>
      </c>
      <c r="ZA45" s="9"/>
    </row>
    <row r="46" spans="2:677" x14ac:dyDescent="0.3">
      <c r="B46" s="19"/>
      <c r="C46" s="16" t="s">
        <v>320</v>
      </c>
      <c r="D46" s="14">
        <v>19.557230540776899</v>
      </c>
      <c r="E46" s="14">
        <v>7.6395660892158501</v>
      </c>
      <c r="F46" s="14">
        <v>8.5546112873452707</v>
      </c>
      <c r="G46" s="14">
        <v>38.719214382178599</v>
      </c>
      <c r="H46" s="14">
        <v>39.062617139412197</v>
      </c>
      <c r="I46" s="15">
        <v>19</v>
      </c>
      <c r="J46" s="15">
        <v>167</v>
      </c>
      <c r="K46" s="14">
        <v>6.1581619137731103</v>
      </c>
      <c r="L46" s="15">
        <v>27.118481510934998</v>
      </c>
      <c r="M46" s="15">
        <v>78</v>
      </c>
      <c r="ZA46" s="9">
        <v>1</v>
      </c>
    </row>
    <row r="47" spans="2:677" x14ac:dyDescent="0.3">
      <c r="B47" s="19" t="s">
        <v>298</v>
      </c>
      <c r="C47" s="16" t="s">
        <v>283</v>
      </c>
      <c r="D47" s="14">
        <v>21.304883407979599</v>
      </c>
      <c r="E47" s="14">
        <v>1.4075755208379099</v>
      </c>
      <c r="F47" s="14">
        <v>18.674190274877802</v>
      </c>
      <c r="G47" s="14">
        <v>24.195912195813101</v>
      </c>
      <c r="H47" s="14">
        <v>6.6068210460645496</v>
      </c>
      <c r="I47" s="15">
        <v>633</v>
      </c>
      <c r="J47" s="15">
        <v>2520</v>
      </c>
      <c r="K47" s="14">
        <v>2.9767655661465402</v>
      </c>
      <c r="L47" s="15">
        <v>846.55641971234297</v>
      </c>
      <c r="M47" s="15">
        <v>1196</v>
      </c>
      <c r="ZA47" s="9"/>
    </row>
    <row r="48" spans="2:677" x14ac:dyDescent="0.3">
      <c r="B48" s="19"/>
      <c r="C48" s="16" t="s">
        <v>284</v>
      </c>
      <c r="D48" s="14">
        <v>19.765877707809501</v>
      </c>
      <c r="E48" s="14">
        <v>1.28568653854869</v>
      </c>
      <c r="F48" s="14">
        <v>17.364776238111499</v>
      </c>
      <c r="G48" s="14">
        <v>22.408955339338601</v>
      </c>
      <c r="H48" s="14">
        <v>6.50457600494369</v>
      </c>
      <c r="I48" s="15">
        <v>513</v>
      </c>
      <c r="J48" s="15">
        <v>2469</v>
      </c>
      <c r="K48" s="14">
        <v>2.5724097013276501</v>
      </c>
      <c r="L48" s="15">
        <v>959.80045430777295</v>
      </c>
      <c r="M48" s="15">
        <v>1396</v>
      </c>
      <c r="ZA48" s="9"/>
    </row>
    <row r="49" spans="2:677" x14ac:dyDescent="0.3">
      <c r="B49" s="19"/>
      <c r="C49" s="16" t="s">
        <v>285</v>
      </c>
      <c r="D49" s="14">
        <v>16.513808756676301</v>
      </c>
      <c r="E49" s="14">
        <v>1.3317488096599199</v>
      </c>
      <c r="F49" s="14">
        <v>14.0646633758177</v>
      </c>
      <c r="G49" s="14">
        <v>19.2936842686597</v>
      </c>
      <c r="H49" s="14">
        <v>8.0644558095751808</v>
      </c>
      <c r="I49" s="15">
        <v>446</v>
      </c>
      <c r="J49" s="15">
        <v>2484</v>
      </c>
      <c r="K49" s="14">
        <v>3.1941805063891802</v>
      </c>
      <c r="L49" s="15">
        <v>777.66425379885902</v>
      </c>
      <c r="M49" s="15">
        <v>1473</v>
      </c>
      <c r="ZA49" s="9"/>
    </row>
    <row r="50" spans="2:677" x14ac:dyDescent="0.3">
      <c r="B50" s="19"/>
      <c r="C50" s="16" t="s">
        <v>286</v>
      </c>
      <c r="D50" s="14">
        <v>14.4384689233401</v>
      </c>
      <c r="E50" s="14">
        <v>0.97253485753330904</v>
      </c>
      <c r="F50" s="14">
        <v>12.6338491921741</v>
      </c>
      <c r="G50" s="14">
        <v>16.452318420398001</v>
      </c>
      <c r="H50" s="14">
        <v>6.7357201286154904</v>
      </c>
      <c r="I50" s="15">
        <v>426</v>
      </c>
      <c r="J50" s="15">
        <v>2858</v>
      </c>
      <c r="K50" s="14">
        <v>2.18736320837845</v>
      </c>
      <c r="L50" s="15">
        <v>1306.59599149</v>
      </c>
      <c r="M50" s="15">
        <v>1613</v>
      </c>
      <c r="ZA50" s="9"/>
    </row>
    <row r="51" spans="2:677" x14ac:dyDescent="0.3">
      <c r="B51" s="19"/>
      <c r="C51" s="16" t="s">
        <v>287</v>
      </c>
      <c r="D51" s="14">
        <v>10.6395584594861</v>
      </c>
      <c r="E51" s="14">
        <v>0.69403359339710502</v>
      </c>
      <c r="F51" s="14">
        <v>9.3531295744165099</v>
      </c>
      <c r="G51" s="14">
        <v>12.0793447937605</v>
      </c>
      <c r="H51" s="14">
        <v>6.5231428168742802</v>
      </c>
      <c r="I51" s="15">
        <v>396</v>
      </c>
      <c r="J51" s="15">
        <v>3581</v>
      </c>
      <c r="K51" s="14">
        <v>1.81374028757824</v>
      </c>
      <c r="L51" s="15">
        <v>1974.3730811545599</v>
      </c>
      <c r="M51" s="15">
        <v>1663</v>
      </c>
      <c r="ZA51" s="9"/>
    </row>
    <row r="52" spans="2:677" x14ac:dyDescent="0.3">
      <c r="B52" s="19" t="s">
        <v>297</v>
      </c>
      <c r="C52" s="16" t="s">
        <v>288</v>
      </c>
      <c r="D52" s="14">
        <v>14.140069684675799</v>
      </c>
      <c r="E52" s="14">
        <v>0.580760717323349</v>
      </c>
      <c r="F52" s="14">
        <v>13.039115403424599</v>
      </c>
      <c r="G52" s="14">
        <v>15.3176086503905</v>
      </c>
      <c r="H52" s="14">
        <v>4.1071984104346102</v>
      </c>
      <c r="I52" s="15">
        <v>1424</v>
      </c>
      <c r="J52" s="15">
        <v>9751</v>
      </c>
      <c r="K52" s="14">
        <v>2.7086756578210598</v>
      </c>
      <c r="L52" s="15">
        <v>3599.9142133702298</v>
      </c>
      <c r="M52" s="15">
        <v>2556</v>
      </c>
      <c r="ZA52" s="9"/>
    </row>
    <row r="53" spans="2:677" x14ac:dyDescent="0.3">
      <c r="B53" s="19"/>
      <c r="C53" s="16" t="s">
        <v>289</v>
      </c>
      <c r="D53" s="14">
        <v>21.1349053482828</v>
      </c>
      <c r="E53" s="14">
        <v>0.98098122056939996</v>
      </c>
      <c r="F53" s="14">
        <v>19.275116133283301</v>
      </c>
      <c r="G53" s="14">
        <v>23.122739282003302</v>
      </c>
      <c r="H53" s="14">
        <v>4.6415217120861296</v>
      </c>
      <c r="I53" s="15">
        <v>990</v>
      </c>
      <c r="J53" s="15">
        <v>4162</v>
      </c>
      <c r="K53" s="14">
        <v>2.4023372023917902</v>
      </c>
      <c r="L53" s="15">
        <v>1732.47951863555</v>
      </c>
      <c r="M53" s="15">
        <v>1749</v>
      </c>
      <c r="ZA53" s="9"/>
    </row>
    <row r="54" spans="2:677" x14ac:dyDescent="0.3">
      <c r="B54" s="19" t="s">
        <v>291</v>
      </c>
      <c r="C54" s="16" t="s">
        <v>290</v>
      </c>
      <c r="D54" s="14">
        <v>14.653103668500799</v>
      </c>
      <c r="E54" s="14">
        <v>0.59367377251639697</v>
      </c>
      <c r="F54" s="14">
        <v>13.5268331737323</v>
      </c>
      <c r="G54" s="14">
        <v>15.855954713781401</v>
      </c>
      <c r="H54" s="14">
        <v>4.0515223665044697</v>
      </c>
      <c r="I54" s="15">
        <v>1406</v>
      </c>
      <c r="J54" s="15">
        <v>9341</v>
      </c>
      <c r="K54" s="14">
        <v>2.63223856384823</v>
      </c>
      <c r="L54" s="15">
        <v>3548.6905055991001</v>
      </c>
      <c r="M54" s="15">
        <v>2422</v>
      </c>
      <c r="ZA54" s="9"/>
    </row>
    <row r="55" spans="2:677" x14ac:dyDescent="0.3">
      <c r="B55" s="19"/>
      <c r="C55" s="16" t="s">
        <v>291</v>
      </c>
      <c r="D55" s="14">
        <v>19.073772699552499</v>
      </c>
      <c r="E55" s="14">
        <v>0.88903078826345305</v>
      </c>
      <c r="F55" s="14">
        <v>17.39083001265</v>
      </c>
      <c r="G55" s="14">
        <v>20.8784156916665</v>
      </c>
      <c r="H55" s="14">
        <v>4.66101175822606</v>
      </c>
      <c r="I55" s="15">
        <v>1026</v>
      </c>
      <c r="J55" s="15">
        <v>4661</v>
      </c>
      <c r="K55" s="14">
        <v>2.3861273688766702</v>
      </c>
      <c r="L55" s="15">
        <v>1953.3743507557499</v>
      </c>
      <c r="M55" s="15">
        <v>1722</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324</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387" priority="1">
      <formula>ZA9 = 3</formula>
    </cfRule>
    <cfRule type="expression" dxfId="386" priority="48">
      <formula>I9 = J9</formula>
    </cfRule>
    <cfRule type="expression" dxfId="385" priority="95">
      <formula>ZA9 = 2</formula>
    </cfRule>
    <cfRule type="expression" dxfId="384" priority="142">
      <formula>ZA9 = 1</formula>
    </cfRule>
  </conditionalFormatting>
  <pageMargins left="0.7" right="0.7" top="0.75" bottom="0.75" header="0.3" footer="0.3"/>
  <pageSetup paperSize="9"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35</v>
      </c>
      <c r="M2" s="12" t="str">
        <f>HYPERLINK("#'INDICE'!A1", "Índice")</f>
        <v>Índice</v>
      </c>
    </row>
    <row r="3" spans="2:677" x14ac:dyDescent="0.3">
      <c r="B3" s="10" t="s">
        <v>7</v>
      </c>
      <c r="C3" s="11" t="s">
        <v>34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4.1513699493273499</v>
      </c>
      <c r="E9" s="14">
        <v>0.26921174811599802</v>
      </c>
      <c r="F9" s="14">
        <v>3.6544407556282601</v>
      </c>
      <c r="G9" s="14">
        <v>4.7125661786044803</v>
      </c>
      <c r="H9" s="14">
        <v>6.4848893594659902</v>
      </c>
      <c r="I9" s="15">
        <v>529</v>
      </c>
      <c r="J9" s="15">
        <v>13997</v>
      </c>
      <c r="K9" s="14">
        <v>2.5492627909372199</v>
      </c>
      <c r="L9" s="15">
        <v>5490.6069510605703</v>
      </c>
      <c r="M9" s="15">
        <v>2659</v>
      </c>
      <c r="ZA9" s="9"/>
    </row>
    <row r="10" spans="2:677" x14ac:dyDescent="0.3">
      <c r="B10" s="19" t="s">
        <v>293</v>
      </c>
      <c r="C10" s="16" t="s">
        <v>253</v>
      </c>
      <c r="D10" s="14">
        <v>4.2106970578318199</v>
      </c>
      <c r="E10" s="14">
        <v>0.34751626428920002</v>
      </c>
      <c r="F10" s="14">
        <v>3.57943829866438</v>
      </c>
      <c r="G10" s="14">
        <v>4.9475702274500897</v>
      </c>
      <c r="H10" s="14">
        <v>8.2531766003642097</v>
      </c>
      <c r="I10" s="15">
        <v>304</v>
      </c>
      <c r="J10" s="15">
        <v>8551</v>
      </c>
      <c r="K10" s="14">
        <v>2.5600319055012002</v>
      </c>
      <c r="L10" s="15">
        <v>3340.1927458891901</v>
      </c>
      <c r="M10" s="15">
        <v>1676</v>
      </c>
      <c r="ZA10" s="9"/>
    </row>
    <row r="11" spans="2:677" x14ac:dyDescent="0.3">
      <c r="B11" s="19"/>
      <c r="C11" s="16" t="s">
        <v>254</v>
      </c>
      <c r="D11" s="14">
        <v>4.0428784483167002</v>
      </c>
      <c r="E11" s="14">
        <v>0.41992909373995402</v>
      </c>
      <c r="F11" s="14">
        <v>3.2946726597886999</v>
      </c>
      <c r="G11" s="14">
        <v>4.9522971671939002</v>
      </c>
      <c r="H11" s="14">
        <v>10.3868839765587</v>
      </c>
      <c r="I11" s="15">
        <v>225</v>
      </c>
      <c r="J11" s="15">
        <v>5446</v>
      </c>
      <c r="K11" s="14">
        <v>2.4750383112301799</v>
      </c>
      <c r="L11" s="15">
        <v>2200.3699802501901</v>
      </c>
      <c r="M11" s="15">
        <v>983</v>
      </c>
      <c r="ZA11" s="9"/>
    </row>
    <row r="12" spans="2:677" x14ac:dyDescent="0.3">
      <c r="B12" s="19" t="s">
        <v>294</v>
      </c>
      <c r="C12" s="16" t="s">
        <v>255</v>
      </c>
      <c r="D12" s="14">
        <v>3.8739285261972598</v>
      </c>
      <c r="E12" s="14">
        <v>0.332613266126987</v>
      </c>
      <c r="F12" s="14">
        <v>3.2716622355199698</v>
      </c>
      <c r="G12" s="14">
        <v>4.5818118327523303</v>
      </c>
      <c r="H12" s="14">
        <v>8.5859422515853403</v>
      </c>
      <c r="I12" s="15">
        <v>283</v>
      </c>
      <c r="J12" s="15">
        <v>7103</v>
      </c>
      <c r="K12" s="14">
        <v>2.1099249330258401</v>
      </c>
      <c r="L12" s="15">
        <v>3366.4704790296</v>
      </c>
      <c r="M12" s="15">
        <v>1368</v>
      </c>
      <c r="ZA12" s="9"/>
    </row>
    <row r="13" spans="2:677" x14ac:dyDescent="0.3">
      <c r="B13" s="19"/>
      <c r="C13" s="16" t="s">
        <v>256</v>
      </c>
      <c r="D13" s="14">
        <v>4.5575095739321299</v>
      </c>
      <c r="E13" s="14">
        <v>0.44139058052410701</v>
      </c>
      <c r="F13" s="14">
        <v>3.7653872343706101</v>
      </c>
      <c r="G13" s="14">
        <v>5.5067348587606402</v>
      </c>
      <c r="H13" s="14">
        <v>9.6849073680230209</v>
      </c>
      <c r="I13" s="15">
        <v>172</v>
      </c>
      <c r="J13" s="15">
        <v>4049</v>
      </c>
      <c r="K13" s="14">
        <v>1.8130812802463001</v>
      </c>
      <c r="L13" s="15">
        <v>2233.2148283225101</v>
      </c>
      <c r="M13" s="15">
        <v>782</v>
      </c>
      <c r="ZA13" s="9"/>
    </row>
    <row r="14" spans="2:677" x14ac:dyDescent="0.3">
      <c r="B14" s="19"/>
      <c r="C14" s="16" t="s">
        <v>257</v>
      </c>
      <c r="D14" s="14">
        <v>2.7547628391030399</v>
      </c>
      <c r="E14" s="14">
        <v>0.42691802672830897</v>
      </c>
      <c r="F14" s="14">
        <v>2.0292592057396699</v>
      </c>
      <c r="G14" s="14">
        <v>3.7297747717696801</v>
      </c>
      <c r="H14" s="14">
        <v>15.4974512022717</v>
      </c>
      <c r="I14" s="15">
        <v>74</v>
      </c>
      <c r="J14" s="15">
        <v>2845</v>
      </c>
      <c r="K14" s="14">
        <v>1.93493340841843</v>
      </c>
      <c r="L14" s="15">
        <v>1470.33483820275</v>
      </c>
      <c r="M14" s="15">
        <v>509</v>
      </c>
      <c r="ZA14" s="9"/>
    </row>
    <row r="15" spans="2:677" x14ac:dyDescent="0.3">
      <c r="B15" s="19" t="s">
        <v>295</v>
      </c>
      <c r="C15" s="16" t="s">
        <v>258</v>
      </c>
      <c r="D15" s="14">
        <v>4.2080903209275702</v>
      </c>
      <c r="E15" s="14">
        <v>0.89415529025271601</v>
      </c>
      <c r="F15" s="14">
        <v>2.7548048978364501</v>
      </c>
      <c r="G15" s="14">
        <v>6.3777683030153298</v>
      </c>
      <c r="H15" s="14">
        <v>21.248481426501801</v>
      </c>
      <c r="I15" s="15">
        <v>25</v>
      </c>
      <c r="J15" s="15">
        <v>648</v>
      </c>
      <c r="K15" s="14">
        <v>1.2832648920193299</v>
      </c>
      <c r="L15" s="15">
        <v>504.961995009708</v>
      </c>
      <c r="M15" s="15">
        <v>132</v>
      </c>
      <c r="ZA15" s="9"/>
    </row>
    <row r="16" spans="2:677" x14ac:dyDescent="0.3">
      <c r="B16" s="19"/>
      <c r="C16" s="16" t="s">
        <v>259</v>
      </c>
      <c r="D16" s="14">
        <v>5.2263831165860104</v>
      </c>
      <c r="E16" s="14">
        <v>1.04099581701829</v>
      </c>
      <c r="F16" s="14">
        <v>3.5070919677874501</v>
      </c>
      <c r="G16" s="14">
        <v>7.7210843534252698</v>
      </c>
      <c r="H16" s="14">
        <v>19.918092374718601</v>
      </c>
      <c r="I16" s="15">
        <v>28</v>
      </c>
      <c r="J16" s="15">
        <v>522</v>
      </c>
      <c r="K16" s="14">
        <v>1.1398481410002701</v>
      </c>
      <c r="L16" s="15">
        <v>457.955740965563</v>
      </c>
      <c r="M16" s="15">
        <v>101</v>
      </c>
      <c r="ZA16" s="9"/>
    </row>
    <row r="17" spans="2:677" x14ac:dyDescent="0.3">
      <c r="B17" s="19"/>
      <c r="C17" s="16" t="s">
        <v>260</v>
      </c>
      <c r="D17" s="14">
        <v>5.1216180720775002</v>
      </c>
      <c r="E17" s="14">
        <v>0.89855512501109902</v>
      </c>
      <c r="F17" s="14">
        <v>3.6058016306344101</v>
      </c>
      <c r="G17" s="14">
        <v>7.2268834506428501</v>
      </c>
      <c r="H17" s="14">
        <v>17.544360246421402</v>
      </c>
      <c r="I17" s="15">
        <v>26</v>
      </c>
      <c r="J17" s="15">
        <v>539</v>
      </c>
      <c r="K17" s="14">
        <v>0.89391714887520701</v>
      </c>
      <c r="L17" s="15">
        <v>539</v>
      </c>
      <c r="M17" s="15">
        <v>102</v>
      </c>
      <c r="ZA17" s="9"/>
    </row>
    <row r="18" spans="2:677" x14ac:dyDescent="0.3">
      <c r="B18" s="19"/>
      <c r="C18" s="16" t="s">
        <v>261</v>
      </c>
      <c r="D18" s="14">
        <v>3.8069872313044399</v>
      </c>
      <c r="E18" s="14">
        <v>0.92923631710783405</v>
      </c>
      <c r="F18" s="14">
        <v>2.33235823035848</v>
      </c>
      <c r="G18" s="14">
        <v>6.1551903814527904</v>
      </c>
      <c r="H18" s="14">
        <v>24.408705904417701</v>
      </c>
      <c r="I18" s="15">
        <v>19</v>
      </c>
      <c r="J18" s="15">
        <v>436</v>
      </c>
      <c r="K18" s="14">
        <v>1.02569127084316</v>
      </c>
      <c r="L18" s="15">
        <v>425.07917576561903</v>
      </c>
      <c r="M18" s="15">
        <v>78</v>
      </c>
      <c r="ZA18" s="9"/>
    </row>
    <row r="19" spans="2:677" x14ac:dyDescent="0.3">
      <c r="B19" s="19"/>
      <c r="C19" s="16" t="s">
        <v>262</v>
      </c>
      <c r="D19" s="14">
        <v>5.4424293971832203</v>
      </c>
      <c r="E19" s="14">
        <v>2.4681780838245801</v>
      </c>
      <c r="F19" s="14">
        <v>2.16141968723587</v>
      </c>
      <c r="G19" s="14">
        <v>13.040156016622801</v>
      </c>
      <c r="H19" s="14">
        <v>45.350667940717997</v>
      </c>
      <c r="I19" s="15">
        <v>15</v>
      </c>
      <c r="J19" s="15">
        <v>355</v>
      </c>
      <c r="K19" s="14">
        <v>4.1905124569397501</v>
      </c>
      <c r="L19" s="15">
        <v>84.715175923674494</v>
      </c>
      <c r="M19" s="15">
        <v>66</v>
      </c>
      <c r="ZA19" s="9">
        <v>1</v>
      </c>
    </row>
    <row r="20" spans="2:677" x14ac:dyDescent="0.3">
      <c r="B20" s="19"/>
      <c r="C20" s="16" t="s">
        <v>263</v>
      </c>
      <c r="D20" s="14">
        <v>4.05816263035919</v>
      </c>
      <c r="E20" s="14">
        <v>0.97748152444330105</v>
      </c>
      <c r="F20" s="14">
        <v>2.5061540170585199</v>
      </c>
      <c r="G20" s="14">
        <v>6.5071480187013799</v>
      </c>
      <c r="H20" s="14">
        <v>24.086800196984299</v>
      </c>
      <c r="I20" s="15">
        <v>19</v>
      </c>
      <c r="J20" s="15">
        <v>488</v>
      </c>
      <c r="K20" s="14">
        <v>1.1951119734445801</v>
      </c>
      <c r="L20" s="15">
        <v>408.32993965701303</v>
      </c>
      <c r="M20" s="15">
        <v>100</v>
      </c>
      <c r="ZA20" s="9"/>
    </row>
    <row r="21" spans="2:677" x14ac:dyDescent="0.3">
      <c r="B21" s="19"/>
      <c r="C21" s="16" t="s">
        <v>264</v>
      </c>
      <c r="D21" s="14">
        <v>2.3775451422368401</v>
      </c>
      <c r="E21" s="14">
        <v>0.56186621795214398</v>
      </c>
      <c r="F21" s="14">
        <v>1.48807252340707</v>
      </c>
      <c r="G21" s="14">
        <v>3.7782949809952102</v>
      </c>
      <c r="H21" s="14">
        <v>23.6321997833249</v>
      </c>
      <c r="I21" s="15">
        <v>21</v>
      </c>
      <c r="J21" s="15">
        <v>901</v>
      </c>
      <c r="K21" s="14">
        <v>1.2241365230700301</v>
      </c>
      <c r="L21" s="15">
        <v>736.02901557121402</v>
      </c>
      <c r="M21" s="15">
        <v>180</v>
      </c>
      <c r="ZA21" s="9"/>
    </row>
    <row r="22" spans="2:677" x14ac:dyDescent="0.3">
      <c r="B22" s="19"/>
      <c r="C22" s="16" t="s">
        <v>265</v>
      </c>
      <c r="D22" s="14">
        <v>4.3955020422918798</v>
      </c>
      <c r="E22" s="14">
        <v>0.95786435107698098</v>
      </c>
      <c r="F22" s="14">
        <v>2.8458701292411899</v>
      </c>
      <c r="G22" s="14">
        <v>6.7304831045351596</v>
      </c>
      <c r="H22" s="14">
        <v>21.7919214201419</v>
      </c>
      <c r="I22" s="15">
        <v>29</v>
      </c>
      <c r="J22" s="15">
        <v>733</v>
      </c>
      <c r="K22" s="14">
        <v>1.59820430376913</v>
      </c>
      <c r="L22" s="15">
        <v>458.63973602832101</v>
      </c>
      <c r="M22" s="15">
        <v>135</v>
      </c>
      <c r="ZA22" s="9"/>
    </row>
    <row r="23" spans="2:677" x14ac:dyDescent="0.3">
      <c r="B23" s="19"/>
      <c r="C23" s="16" t="s">
        <v>266</v>
      </c>
      <c r="D23" s="14">
        <v>4.07645559841907</v>
      </c>
      <c r="E23" s="14">
        <v>0.75487462907749703</v>
      </c>
      <c r="F23" s="14">
        <v>2.81986710634783</v>
      </c>
      <c r="G23" s="14">
        <v>5.8592432616798504</v>
      </c>
      <c r="H23" s="14">
        <v>18.517916137005201</v>
      </c>
      <c r="I23" s="15">
        <v>30</v>
      </c>
      <c r="J23" s="15">
        <v>732</v>
      </c>
      <c r="K23" s="14">
        <v>1.06526854003635</v>
      </c>
      <c r="L23" s="15">
        <v>687.15067843365102</v>
      </c>
      <c r="M23" s="15">
        <v>142</v>
      </c>
      <c r="ZA23" s="9"/>
    </row>
    <row r="24" spans="2:677" x14ac:dyDescent="0.3">
      <c r="B24" s="19"/>
      <c r="C24" s="16" t="s">
        <v>267</v>
      </c>
      <c r="D24" s="14">
        <v>3.1279681829156498</v>
      </c>
      <c r="E24" s="14">
        <v>1.2176507346727901</v>
      </c>
      <c r="F24" s="14">
        <v>1.4300945201254101</v>
      </c>
      <c r="G24" s="14">
        <v>6.7045249899587898</v>
      </c>
      <c r="H24" s="14">
        <v>38.9278491169879</v>
      </c>
      <c r="I24" s="15">
        <v>11</v>
      </c>
      <c r="J24" s="15">
        <v>423</v>
      </c>
      <c r="K24" s="14">
        <v>2.0648912575803799</v>
      </c>
      <c r="L24" s="15">
        <v>204.85340254463</v>
      </c>
      <c r="M24" s="15">
        <v>78</v>
      </c>
      <c r="ZA24" s="9">
        <v>1</v>
      </c>
    </row>
    <row r="25" spans="2:677" x14ac:dyDescent="0.3">
      <c r="B25" s="19"/>
      <c r="C25" s="16" t="s">
        <v>268</v>
      </c>
      <c r="D25" s="14">
        <v>4.23244389016181</v>
      </c>
      <c r="E25" s="14">
        <v>1.2369253186332501</v>
      </c>
      <c r="F25" s="14">
        <v>2.3533866756912598</v>
      </c>
      <c r="G25" s="14">
        <v>7.4966456861945501</v>
      </c>
      <c r="H25" s="14">
        <v>29.224848591813402</v>
      </c>
      <c r="I25" s="15">
        <v>20</v>
      </c>
      <c r="J25" s="15">
        <v>486</v>
      </c>
      <c r="K25" s="14">
        <v>1.8307080634331501</v>
      </c>
      <c r="L25" s="15">
        <v>265.471054455618</v>
      </c>
      <c r="M25" s="15">
        <v>88</v>
      </c>
      <c r="ZA25" s="9"/>
    </row>
    <row r="26" spans="2:677" x14ac:dyDescent="0.3">
      <c r="B26" s="19"/>
      <c r="C26" s="16" t="s">
        <v>269</v>
      </c>
      <c r="D26" s="14">
        <v>5.2046167926280198</v>
      </c>
      <c r="E26" s="14">
        <v>1.2249173845349399</v>
      </c>
      <c r="F26" s="14">
        <v>3.24601717848557</v>
      </c>
      <c r="G26" s="14">
        <v>8.2443078003133401</v>
      </c>
      <c r="H26" s="14">
        <v>23.535207938266499</v>
      </c>
      <c r="I26" s="15">
        <v>22</v>
      </c>
      <c r="J26" s="15">
        <v>519</v>
      </c>
      <c r="K26" s="14">
        <v>1.5753150120436199</v>
      </c>
      <c r="L26" s="15">
        <v>329.45791542144599</v>
      </c>
      <c r="M26" s="15">
        <v>100</v>
      </c>
      <c r="ZA26" s="9"/>
    </row>
    <row r="27" spans="2:677" x14ac:dyDescent="0.3">
      <c r="B27" s="19"/>
      <c r="C27" s="16" t="s">
        <v>270</v>
      </c>
      <c r="D27" s="14">
        <v>4.9189432718684003</v>
      </c>
      <c r="E27" s="14">
        <v>0.88648224615549698</v>
      </c>
      <c r="F27" s="14">
        <v>3.4349510655647602</v>
      </c>
      <c r="G27" s="14">
        <v>6.9976012197383097</v>
      </c>
      <c r="H27" s="14">
        <v>18.0218025937668</v>
      </c>
      <c r="I27" s="15">
        <v>35</v>
      </c>
      <c r="J27" s="15">
        <v>737</v>
      </c>
      <c r="K27" s="14">
        <v>1.23666504739283</v>
      </c>
      <c r="L27" s="15">
        <v>595.95765365388502</v>
      </c>
      <c r="M27" s="15">
        <v>145</v>
      </c>
      <c r="ZA27" s="9"/>
    </row>
    <row r="28" spans="2:677" x14ac:dyDescent="0.3">
      <c r="B28" s="19"/>
      <c r="C28" s="16" t="s">
        <v>271</v>
      </c>
      <c r="D28" s="14">
        <v>3.0083322377617301</v>
      </c>
      <c r="E28" s="14">
        <v>0.98354886601372804</v>
      </c>
      <c r="F28" s="14">
        <v>1.55828909085389</v>
      </c>
      <c r="G28" s="14">
        <v>5.7291636049938797</v>
      </c>
      <c r="H28" s="14">
        <v>32.694157037173298</v>
      </c>
      <c r="I28" s="15">
        <v>12</v>
      </c>
      <c r="J28" s="15">
        <v>366</v>
      </c>
      <c r="K28" s="14">
        <v>1.21010909129764</v>
      </c>
      <c r="L28" s="15">
        <v>302.45207033981097</v>
      </c>
      <c r="M28" s="15">
        <v>68</v>
      </c>
      <c r="ZA28" s="9"/>
    </row>
    <row r="29" spans="2:677" x14ac:dyDescent="0.3">
      <c r="B29" s="19"/>
      <c r="C29" s="16" t="s">
        <v>272</v>
      </c>
      <c r="D29" s="14">
        <v>2.9702567343522199</v>
      </c>
      <c r="E29" s="14">
        <v>0.92714264501798604</v>
      </c>
      <c r="F29" s="14">
        <v>1.5901881436515</v>
      </c>
      <c r="G29" s="14">
        <v>5.4813271008506899</v>
      </c>
      <c r="H29" s="14">
        <v>31.214225837625701</v>
      </c>
      <c r="I29" s="15">
        <v>13</v>
      </c>
      <c r="J29" s="15">
        <v>502</v>
      </c>
      <c r="K29" s="14">
        <v>1.49427995010968</v>
      </c>
      <c r="L29" s="15">
        <v>335.94775862658901</v>
      </c>
      <c r="M29" s="15">
        <v>92</v>
      </c>
      <c r="ZA29" s="9"/>
    </row>
    <row r="30" spans="2:677" x14ac:dyDescent="0.3">
      <c r="B30" s="19"/>
      <c r="C30" s="16" t="s">
        <v>273</v>
      </c>
      <c r="D30" s="14">
        <v>2.43214993602485</v>
      </c>
      <c r="E30" s="14">
        <v>0.81203009563541195</v>
      </c>
      <c r="F30" s="14">
        <v>1.2444820477184799</v>
      </c>
      <c r="G30" s="14">
        <v>4.6993296301337502</v>
      </c>
      <c r="H30" s="14">
        <v>33.387337006147199</v>
      </c>
      <c r="I30" s="15">
        <v>11</v>
      </c>
      <c r="J30" s="15">
        <v>429</v>
      </c>
      <c r="K30" s="14">
        <v>1.18929868876593</v>
      </c>
      <c r="L30" s="15">
        <v>360.71678549074198</v>
      </c>
      <c r="M30" s="15">
        <v>72</v>
      </c>
      <c r="ZA30" s="9"/>
    </row>
    <row r="31" spans="2:677" x14ac:dyDescent="0.3">
      <c r="B31" s="19"/>
      <c r="C31" s="16" t="s">
        <v>274</v>
      </c>
      <c r="D31" s="14">
        <v>3.1873208706785898</v>
      </c>
      <c r="E31" s="14">
        <v>0.51000670323373398</v>
      </c>
      <c r="F31" s="14">
        <v>2.3229106109942399</v>
      </c>
      <c r="G31" s="14">
        <v>4.3590436499297702</v>
      </c>
      <c r="H31" s="14">
        <v>16.0011095188277</v>
      </c>
      <c r="I31" s="15">
        <v>49</v>
      </c>
      <c r="J31" s="15">
        <v>1502</v>
      </c>
      <c r="K31" s="14">
        <v>1.26524443429835</v>
      </c>
      <c r="L31" s="15">
        <v>1187.12239254618</v>
      </c>
      <c r="M31" s="15">
        <v>292</v>
      </c>
      <c r="ZA31" s="9"/>
    </row>
    <row r="32" spans="2:677" x14ac:dyDescent="0.3">
      <c r="B32" s="19"/>
      <c r="C32" s="16" t="s">
        <v>275</v>
      </c>
      <c r="D32" s="14">
        <v>5.44430751966497</v>
      </c>
      <c r="E32" s="14">
        <v>0.87236854529726304</v>
      </c>
      <c r="F32" s="14">
        <v>3.9576561748860399</v>
      </c>
      <c r="G32" s="14">
        <v>7.4461076925820198</v>
      </c>
      <c r="H32" s="14">
        <v>16.023498712118101</v>
      </c>
      <c r="I32" s="15">
        <v>47</v>
      </c>
      <c r="J32" s="15">
        <v>909</v>
      </c>
      <c r="K32" s="14">
        <v>1.34231831834861</v>
      </c>
      <c r="L32" s="15">
        <v>677.18661629999895</v>
      </c>
      <c r="M32" s="15">
        <v>170</v>
      </c>
      <c r="ZA32" s="9"/>
    </row>
    <row r="33" spans="2:677" x14ac:dyDescent="0.3">
      <c r="B33" s="19"/>
      <c r="C33" s="16" t="s">
        <v>276</v>
      </c>
      <c r="D33" s="14">
        <v>1.8644985749552101</v>
      </c>
      <c r="E33" s="14">
        <v>0.56238822331009297</v>
      </c>
      <c r="F33" s="14">
        <v>1.0221325577495299</v>
      </c>
      <c r="G33" s="14">
        <v>3.3773918157174099</v>
      </c>
      <c r="H33" s="14">
        <v>30.162974156394998</v>
      </c>
      <c r="I33" s="15">
        <v>11</v>
      </c>
      <c r="J33" s="15">
        <v>564</v>
      </c>
      <c r="K33" s="14">
        <v>0.97317878679399805</v>
      </c>
      <c r="L33" s="15">
        <v>564</v>
      </c>
      <c r="M33" s="15">
        <v>102</v>
      </c>
      <c r="ZA33" s="9"/>
    </row>
    <row r="34" spans="2:677" x14ac:dyDescent="0.3">
      <c r="B34" s="19"/>
      <c r="C34" s="16" t="s">
        <v>277</v>
      </c>
      <c r="D34" s="14">
        <v>3.1974534450850398</v>
      </c>
      <c r="E34" s="14">
        <v>0.85724836230860102</v>
      </c>
      <c r="F34" s="14">
        <v>1.87224580505686</v>
      </c>
      <c r="G34" s="14">
        <v>5.4089614024067902</v>
      </c>
      <c r="H34" s="14">
        <v>26.810346953645801</v>
      </c>
      <c r="I34" s="15">
        <v>20</v>
      </c>
      <c r="J34" s="15">
        <v>625</v>
      </c>
      <c r="K34" s="14">
        <v>1.48151790900346</v>
      </c>
      <c r="L34" s="15">
        <v>421.86462694899399</v>
      </c>
      <c r="M34" s="15">
        <v>111</v>
      </c>
      <c r="ZA34" s="9"/>
    </row>
    <row r="35" spans="2:677" x14ac:dyDescent="0.3">
      <c r="B35" s="19"/>
      <c r="C35" s="16" t="s">
        <v>278</v>
      </c>
      <c r="D35" s="14">
        <v>2.4662419730848302</v>
      </c>
      <c r="E35" s="14">
        <v>1.3845285979107</v>
      </c>
      <c r="F35" s="14">
        <v>0.79439334649707904</v>
      </c>
      <c r="G35" s="14">
        <v>7.3943429592905598</v>
      </c>
      <c r="H35" s="14">
        <v>56.139203412343797</v>
      </c>
      <c r="I35" s="15">
        <v>7</v>
      </c>
      <c r="J35" s="15">
        <v>359</v>
      </c>
      <c r="K35" s="14">
        <v>2.85296369518184</v>
      </c>
      <c r="L35" s="15">
        <v>125.83405831847401</v>
      </c>
      <c r="M35" s="15">
        <v>64</v>
      </c>
      <c r="ZA35" s="9">
        <v>1</v>
      </c>
    </row>
    <row r="36" spans="2:677" x14ac:dyDescent="0.3">
      <c r="B36" s="19"/>
      <c r="C36" s="16" t="s">
        <v>279</v>
      </c>
      <c r="D36" s="14">
        <v>3.1642616920504198</v>
      </c>
      <c r="E36" s="14">
        <v>0.63718968232502204</v>
      </c>
      <c r="F36" s="14">
        <v>2.1211764318753299</v>
      </c>
      <c r="G36" s="14">
        <v>4.6956747700763799</v>
      </c>
      <c r="H36" s="14">
        <v>20.137072857337799</v>
      </c>
      <c r="I36" s="15">
        <v>24</v>
      </c>
      <c r="J36" s="15">
        <v>795</v>
      </c>
      <c r="K36" s="14">
        <v>1.05208277576274</v>
      </c>
      <c r="L36" s="15">
        <v>755.64396482362599</v>
      </c>
      <c r="M36" s="15">
        <v>161</v>
      </c>
      <c r="ZA36" s="9"/>
    </row>
    <row r="37" spans="2:677" x14ac:dyDescent="0.3">
      <c r="B37" s="19"/>
      <c r="C37" s="16" t="s">
        <v>280</v>
      </c>
      <c r="D37" s="14">
        <v>9.0399541569027093</v>
      </c>
      <c r="E37" s="14">
        <v>1.61627632634325</v>
      </c>
      <c r="F37" s="14">
        <v>6.2977113093909498</v>
      </c>
      <c r="G37" s="14">
        <v>12.8129864586829</v>
      </c>
      <c r="H37" s="14">
        <v>17.879253570208601</v>
      </c>
      <c r="I37" s="15">
        <v>35</v>
      </c>
      <c r="J37" s="15">
        <v>427</v>
      </c>
      <c r="K37" s="14">
        <v>1.35339299451929</v>
      </c>
      <c r="L37" s="15">
        <v>315.503332534734</v>
      </c>
      <c r="M37" s="15">
        <v>80</v>
      </c>
      <c r="ZA37" s="9"/>
    </row>
    <row r="38" spans="2:677" x14ac:dyDescent="0.3">
      <c r="B38" s="19" t="s">
        <v>296</v>
      </c>
      <c r="C38" s="16" t="s">
        <v>281</v>
      </c>
      <c r="D38" s="14">
        <v>4.5976228710973102</v>
      </c>
      <c r="E38" s="14">
        <v>0.40414573566414902</v>
      </c>
      <c r="F38" s="14">
        <v>3.86673438458581</v>
      </c>
      <c r="G38" s="14">
        <v>5.4588187698726296</v>
      </c>
      <c r="H38" s="14">
        <v>8.7903194105977605</v>
      </c>
      <c r="I38" s="15">
        <v>303</v>
      </c>
      <c r="J38" s="15">
        <v>7069</v>
      </c>
      <c r="K38" s="14">
        <v>2.6319643505496102</v>
      </c>
      <c r="L38" s="15">
        <v>2685.8266520683801</v>
      </c>
      <c r="M38" s="15">
        <v>1276</v>
      </c>
      <c r="ZA38" s="9"/>
    </row>
    <row r="39" spans="2:677" x14ac:dyDescent="0.3">
      <c r="B39" s="19"/>
      <c r="C39" s="16" t="s">
        <v>282</v>
      </c>
      <c r="D39" s="14">
        <v>3.78043790121979</v>
      </c>
      <c r="E39" s="14">
        <v>0.362498184021116</v>
      </c>
      <c r="F39" s="14">
        <v>3.13012418365662</v>
      </c>
      <c r="G39" s="14">
        <v>4.5595012614037298</v>
      </c>
      <c r="H39" s="14">
        <v>9.5887882169457708</v>
      </c>
      <c r="I39" s="15">
        <v>226</v>
      </c>
      <c r="J39" s="15">
        <v>6928</v>
      </c>
      <c r="K39" s="14">
        <v>2.5023692203760701</v>
      </c>
      <c r="L39" s="15">
        <v>2768.5762530913898</v>
      </c>
      <c r="M39" s="15">
        <v>1282</v>
      </c>
      <c r="ZA39" s="9"/>
    </row>
    <row r="40" spans="2:677" x14ac:dyDescent="0.3">
      <c r="B40" s="19" t="s">
        <v>321</v>
      </c>
      <c r="C40" s="16" t="s">
        <v>314</v>
      </c>
      <c r="D40" s="14">
        <v>4.3542035286697303</v>
      </c>
      <c r="E40" s="14">
        <v>0.407882554334495</v>
      </c>
      <c r="F40" s="14">
        <v>3.6209379126539698</v>
      </c>
      <c r="G40" s="14">
        <v>5.2279059847621401</v>
      </c>
      <c r="H40" s="14">
        <v>9.3675583065615093</v>
      </c>
      <c r="I40" s="15">
        <v>281</v>
      </c>
      <c r="J40" s="15">
        <v>7170</v>
      </c>
      <c r="K40" s="14">
        <v>2.8638761288981098</v>
      </c>
      <c r="L40" s="15">
        <v>2503.5999035191098</v>
      </c>
      <c r="M40" s="15">
        <v>2512</v>
      </c>
      <c r="ZA40" s="9"/>
    </row>
    <row r="41" spans="2:677" x14ac:dyDescent="0.3">
      <c r="B41" s="19"/>
      <c r="C41" s="16" t="s">
        <v>315</v>
      </c>
      <c r="D41" s="14">
        <v>3.9411739704458202</v>
      </c>
      <c r="E41" s="14">
        <v>0.358942352202758</v>
      </c>
      <c r="F41" s="14">
        <v>3.2945708467227299</v>
      </c>
      <c r="G41" s="14">
        <v>4.7085026482842203</v>
      </c>
      <c r="H41" s="14">
        <v>9.1074982960509807</v>
      </c>
      <c r="I41" s="15">
        <v>248</v>
      </c>
      <c r="J41" s="15">
        <v>6827</v>
      </c>
      <c r="K41" s="14">
        <v>2.3230193237380701</v>
      </c>
      <c r="L41" s="15">
        <v>2938.8477014536302</v>
      </c>
      <c r="M41" s="15">
        <v>2479</v>
      </c>
      <c r="ZA41" s="9"/>
    </row>
    <row r="42" spans="2:677" x14ac:dyDescent="0.3">
      <c r="B42" s="19" t="s">
        <v>322</v>
      </c>
      <c r="C42" s="16" t="s">
        <v>316</v>
      </c>
      <c r="D42" s="14">
        <v>4.4727479834043304</v>
      </c>
      <c r="E42" s="14">
        <v>0.97765770274146702</v>
      </c>
      <c r="F42" s="14">
        <v>2.9015116332198501</v>
      </c>
      <c r="G42" s="14">
        <v>6.8349517555287598</v>
      </c>
      <c r="H42" s="14">
        <v>21.858099458520002</v>
      </c>
      <c r="I42" s="15">
        <v>80</v>
      </c>
      <c r="J42" s="15">
        <v>1670</v>
      </c>
      <c r="K42" s="14">
        <v>3.7336042195172801</v>
      </c>
      <c r="L42" s="15">
        <v>447.28897382056101</v>
      </c>
      <c r="M42" s="15">
        <v>538</v>
      </c>
      <c r="ZA42" s="9"/>
    </row>
    <row r="43" spans="2:677" x14ac:dyDescent="0.3">
      <c r="B43" s="19"/>
      <c r="C43" s="16" t="s">
        <v>317</v>
      </c>
      <c r="D43" s="14">
        <v>5.00416749018832</v>
      </c>
      <c r="E43" s="14">
        <v>1.2422607304331099</v>
      </c>
      <c r="F43" s="14">
        <v>3.05651293181268</v>
      </c>
      <c r="G43" s="14">
        <v>8.0893359441296298</v>
      </c>
      <c r="H43" s="14">
        <v>24.8245234171081</v>
      </c>
      <c r="I43" s="15">
        <v>26</v>
      </c>
      <c r="J43" s="15">
        <v>574</v>
      </c>
      <c r="K43" s="14">
        <v>1.86013192113731</v>
      </c>
      <c r="L43" s="15">
        <v>308.58026437665097</v>
      </c>
      <c r="M43" s="15">
        <v>254</v>
      </c>
      <c r="ZA43" s="9"/>
    </row>
    <row r="44" spans="2:677" x14ac:dyDescent="0.3">
      <c r="B44" s="19"/>
      <c r="C44" s="16" t="s">
        <v>318</v>
      </c>
      <c r="D44" s="14">
        <v>3.35498188616282</v>
      </c>
      <c r="E44" s="14">
        <v>1.12856164642381</v>
      </c>
      <c r="F44" s="14">
        <v>1.72064818680147</v>
      </c>
      <c r="G44" s="14">
        <v>6.4399440052251702</v>
      </c>
      <c r="H44" s="14">
        <v>33.6383827012124</v>
      </c>
      <c r="I44" s="15">
        <v>17</v>
      </c>
      <c r="J44" s="15">
        <v>411</v>
      </c>
      <c r="K44" s="14">
        <v>1.61051501827402</v>
      </c>
      <c r="L44" s="15">
        <v>255.197868592661</v>
      </c>
      <c r="M44" s="15">
        <v>184</v>
      </c>
      <c r="ZA44" s="9"/>
    </row>
    <row r="45" spans="2:677" x14ac:dyDescent="0.3">
      <c r="B45" s="19"/>
      <c r="C45" s="16" t="s">
        <v>319</v>
      </c>
      <c r="D45" s="14">
        <v>4.1091940196139802</v>
      </c>
      <c r="E45" s="14">
        <v>0.30131352909799602</v>
      </c>
      <c r="F45" s="14">
        <v>3.55736092986555</v>
      </c>
      <c r="G45" s="14">
        <v>4.7424204421046401</v>
      </c>
      <c r="H45" s="14">
        <v>7.33266737125986</v>
      </c>
      <c r="I45" s="15">
        <v>395</v>
      </c>
      <c r="J45" s="15">
        <v>11175</v>
      </c>
      <c r="K45" s="14">
        <v>2.5746151452368502</v>
      </c>
      <c r="L45" s="15">
        <v>4340.4545415940102</v>
      </c>
      <c r="M45" s="15">
        <v>2508</v>
      </c>
      <c r="ZA45" s="9"/>
    </row>
    <row r="46" spans="2:677" x14ac:dyDescent="0.3">
      <c r="B46" s="19"/>
      <c r="C46" s="16" t="s">
        <v>320</v>
      </c>
      <c r="D46" s="14">
        <v>5.0414738100001797</v>
      </c>
      <c r="E46" s="14">
        <v>2.0460963738259501</v>
      </c>
      <c r="F46" s="14">
        <v>2.2393115535320298</v>
      </c>
      <c r="G46" s="14">
        <v>10.957111253687501</v>
      </c>
      <c r="H46" s="14">
        <v>40.585282219801499</v>
      </c>
      <c r="I46" s="15">
        <v>11</v>
      </c>
      <c r="J46" s="15">
        <v>167</v>
      </c>
      <c r="K46" s="14">
        <v>1.4516729305671101</v>
      </c>
      <c r="L46" s="15">
        <v>115.039687303916</v>
      </c>
      <c r="M46" s="15">
        <v>78</v>
      </c>
      <c r="ZA46" s="9">
        <v>1</v>
      </c>
    </row>
    <row r="47" spans="2:677" x14ac:dyDescent="0.3">
      <c r="B47" s="19" t="s">
        <v>298</v>
      </c>
      <c r="C47" s="16" t="s">
        <v>283</v>
      </c>
      <c r="D47" s="14">
        <v>4.7174004678788402</v>
      </c>
      <c r="E47" s="14">
        <v>0.61323718694545803</v>
      </c>
      <c r="F47" s="14">
        <v>3.6502227798932401</v>
      </c>
      <c r="G47" s="14">
        <v>6.0768995990246202</v>
      </c>
      <c r="H47" s="14">
        <v>12.999472720644301</v>
      </c>
      <c r="I47" s="15">
        <v>128</v>
      </c>
      <c r="J47" s="15">
        <v>2519</v>
      </c>
      <c r="K47" s="14">
        <v>2.1066692152679201</v>
      </c>
      <c r="L47" s="15">
        <v>1195.7264015364799</v>
      </c>
      <c r="M47" s="15">
        <v>1196</v>
      </c>
      <c r="ZA47" s="9"/>
    </row>
    <row r="48" spans="2:677" x14ac:dyDescent="0.3">
      <c r="B48" s="19"/>
      <c r="C48" s="16" t="s">
        <v>284</v>
      </c>
      <c r="D48" s="14">
        <v>5.57846977118996</v>
      </c>
      <c r="E48" s="14">
        <v>0.80794605897499405</v>
      </c>
      <c r="F48" s="14">
        <v>4.18988891824843</v>
      </c>
      <c r="G48" s="14">
        <v>7.39173961572273</v>
      </c>
      <c r="H48" s="14">
        <v>14.4832918723991</v>
      </c>
      <c r="I48" s="15">
        <v>124</v>
      </c>
      <c r="J48" s="15">
        <v>2467</v>
      </c>
      <c r="K48" s="14">
        <v>3.0561290387895199</v>
      </c>
      <c r="L48" s="15">
        <v>807.23031281988494</v>
      </c>
      <c r="M48" s="15">
        <v>1394</v>
      </c>
      <c r="ZA48" s="9"/>
    </row>
    <row r="49" spans="2:677" x14ac:dyDescent="0.3">
      <c r="B49" s="19"/>
      <c r="C49" s="16" t="s">
        <v>285</v>
      </c>
      <c r="D49" s="14">
        <v>4.52594098842959</v>
      </c>
      <c r="E49" s="14">
        <v>0.68832999036889597</v>
      </c>
      <c r="F49" s="14">
        <v>3.35225473948163</v>
      </c>
      <c r="G49" s="14">
        <v>6.0846854406923399</v>
      </c>
      <c r="H49" s="14">
        <v>15.2085498270655</v>
      </c>
      <c r="I49" s="15">
        <v>109</v>
      </c>
      <c r="J49" s="15">
        <v>2484</v>
      </c>
      <c r="K49" s="14">
        <v>2.7225497906009499</v>
      </c>
      <c r="L49" s="15">
        <v>912.38000809957703</v>
      </c>
      <c r="M49" s="15">
        <v>1473</v>
      </c>
      <c r="ZA49" s="9"/>
    </row>
    <row r="50" spans="2:677" x14ac:dyDescent="0.3">
      <c r="B50" s="19"/>
      <c r="C50" s="16" t="s">
        <v>286</v>
      </c>
      <c r="D50" s="14">
        <v>4.3767257885001101</v>
      </c>
      <c r="E50" s="14">
        <v>0.60423075524499703</v>
      </c>
      <c r="F50" s="14">
        <v>3.3334673061641702</v>
      </c>
      <c r="G50" s="14">
        <v>5.7271434799179897</v>
      </c>
      <c r="H50" s="14">
        <v>13.805542874827101</v>
      </c>
      <c r="I50" s="15">
        <v>99</v>
      </c>
      <c r="J50" s="15">
        <v>2857</v>
      </c>
      <c r="K50" s="14">
        <v>2.4914427420110998</v>
      </c>
      <c r="L50" s="15">
        <v>1146.7251291088501</v>
      </c>
      <c r="M50" s="15">
        <v>1613</v>
      </c>
      <c r="ZA50" s="9"/>
    </row>
    <row r="51" spans="2:677" x14ac:dyDescent="0.3">
      <c r="B51" s="19"/>
      <c r="C51" s="16" t="s">
        <v>287</v>
      </c>
      <c r="D51" s="14">
        <v>1.86939896114351</v>
      </c>
      <c r="E51" s="14">
        <v>0.29477991825469702</v>
      </c>
      <c r="F51" s="14">
        <v>1.3710016557454201</v>
      </c>
      <c r="G51" s="14">
        <v>2.5443036933819698</v>
      </c>
      <c r="H51" s="14">
        <v>15.7687002283547</v>
      </c>
      <c r="I51" s="15">
        <v>66</v>
      </c>
      <c r="J51" s="15">
        <v>3580</v>
      </c>
      <c r="K51" s="14">
        <v>1.6953174484462401</v>
      </c>
      <c r="L51" s="15">
        <v>2111.69890528825</v>
      </c>
      <c r="M51" s="15">
        <v>1663</v>
      </c>
      <c r="ZA51" s="9"/>
    </row>
    <row r="52" spans="2:677" x14ac:dyDescent="0.3">
      <c r="B52" s="19" t="s">
        <v>297</v>
      </c>
      <c r="C52" s="16" t="s">
        <v>288</v>
      </c>
      <c r="D52" s="14">
        <v>3.5338395374497198</v>
      </c>
      <c r="E52" s="14">
        <v>0.30214973075968798</v>
      </c>
      <c r="F52" s="14">
        <v>2.9869094497375901</v>
      </c>
      <c r="G52" s="14">
        <v>4.1766058992570096</v>
      </c>
      <c r="H52" s="14">
        <v>8.5501825297291703</v>
      </c>
      <c r="I52" s="15">
        <v>303</v>
      </c>
      <c r="J52" s="15">
        <v>9748</v>
      </c>
      <c r="K52" s="14">
        <v>2.6103189169056402</v>
      </c>
      <c r="L52" s="15">
        <v>3734.4095914362902</v>
      </c>
      <c r="M52" s="15">
        <v>2556</v>
      </c>
      <c r="ZA52" s="9"/>
    </row>
    <row r="53" spans="2:677" x14ac:dyDescent="0.3">
      <c r="B53" s="19"/>
      <c r="C53" s="16" t="s">
        <v>289</v>
      </c>
      <c r="D53" s="14">
        <v>5.5220981181153803</v>
      </c>
      <c r="E53" s="14">
        <v>0.57409564476170405</v>
      </c>
      <c r="F53" s="14">
        <v>4.4984547436384403</v>
      </c>
      <c r="G53" s="14">
        <v>6.7621826811134698</v>
      </c>
      <c r="H53" s="14">
        <v>10.3963318376827</v>
      </c>
      <c r="I53" s="15">
        <v>223</v>
      </c>
      <c r="J53" s="15">
        <v>4160</v>
      </c>
      <c r="K53" s="14">
        <v>2.6273810646330702</v>
      </c>
      <c r="L53" s="15">
        <v>1583.3257139580501</v>
      </c>
      <c r="M53" s="15">
        <v>1749</v>
      </c>
      <c r="ZA53" s="9"/>
    </row>
    <row r="54" spans="2:677" x14ac:dyDescent="0.3">
      <c r="B54" s="19" t="s">
        <v>291</v>
      </c>
      <c r="C54" s="16" t="s">
        <v>290</v>
      </c>
      <c r="D54" s="14">
        <v>3.45824646148187</v>
      </c>
      <c r="E54" s="14">
        <v>0.29396400340958001</v>
      </c>
      <c r="F54" s="14">
        <v>2.9259079706537601</v>
      </c>
      <c r="G54" s="14">
        <v>4.0833643150714298</v>
      </c>
      <c r="H54" s="14">
        <v>8.5003774798518901</v>
      </c>
      <c r="I54" s="15">
        <v>309</v>
      </c>
      <c r="J54" s="15">
        <v>9337</v>
      </c>
      <c r="K54" s="14">
        <v>2.4164511802724</v>
      </c>
      <c r="L54" s="15">
        <v>3863.9307411737</v>
      </c>
      <c r="M54" s="15">
        <v>2422</v>
      </c>
      <c r="ZA54" s="9"/>
    </row>
    <row r="55" spans="2:677" x14ac:dyDescent="0.3">
      <c r="B55" s="19"/>
      <c r="C55" s="16" t="s">
        <v>291</v>
      </c>
      <c r="D55" s="14">
        <v>5.2427707269195203</v>
      </c>
      <c r="E55" s="14">
        <v>0.52160277057678694</v>
      </c>
      <c r="F55" s="14">
        <v>4.3091673221595403</v>
      </c>
      <c r="G55" s="14">
        <v>6.3651894887644902</v>
      </c>
      <c r="H55" s="14">
        <v>9.9489906720232195</v>
      </c>
      <c r="I55" s="15">
        <v>220</v>
      </c>
      <c r="J55" s="15">
        <v>4660</v>
      </c>
      <c r="K55" s="14">
        <v>2.5515217243612498</v>
      </c>
      <c r="L55" s="15">
        <v>1826.3610909158899</v>
      </c>
      <c r="M55" s="15">
        <v>1722</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325</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383" priority="1">
      <formula>ZA9 = 3</formula>
    </cfRule>
    <cfRule type="expression" dxfId="382" priority="48">
      <formula>I9 = J9</formula>
    </cfRule>
    <cfRule type="expression" dxfId="381" priority="95">
      <formula>ZA9 = 2</formula>
    </cfRule>
    <cfRule type="expression" dxfId="380" priority="142">
      <formula>ZA9 = 1</formula>
    </cfRule>
  </conditionalFormatting>
  <pageMargins left="0.7" right="0.7" top="0.75" bottom="0.75" header="0.3" footer="0.3"/>
  <pageSetup paperSize="9"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37</v>
      </c>
      <c r="M2" s="12" t="str">
        <f>HYPERLINK("#'INDICE'!A1", "Índice")</f>
        <v>Índice</v>
      </c>
    </row>
    <row r="3" spans="2:677" x14ac:dyDescent="0.3">
      <c r="B3" s="10" t="s">
        <v>7</v>
      </c>
      <c r="C3" s="11" t="s">
        <v>36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0.428372184268555</v>
      </c>
      <c r="E9" s="14">
        <v>6.9182634650083702E-2</v>
      </c>
      <c r="F9" s="14">
        <v>0.31203581354467402</v>
      </c>
      <c r="G9" s="14">
        <v>0.58782650561539895</v>
      </c>
      <c r="H9" s="14">
        <v>16.1501229983485</v>
      </c>
      <c r="I9" s="15">
        <v>69</v>
      </c>
      <c r="J9" s="15">
        <v>13981</v>
      </c>
      <c r="K9" s="14">
        <v>1.5687166120279701</v>
      </c>
      <c r="L9" s="15">
        <v>8912.3809187728293</v>
      </c>
      <c r="M9" s="15">
        <v>2659</v>
      </c>
      <c r="ZA9" s="9"/>
    </row>
    <row r="10" spans="2:677" x14ac:dyDescent="0.3">
      <c r="B10" s="19" t="s">
        <v>293</v>
      </c>
      <c r="C10" s="16" t="s">
        <v>253</v>
      </c>
      <c r="D10" s="14">
        <v>0.45058576366956399</v>
      </c>
      <c r="E10" s="14">
        <v>9.3806573959844694E-2</v>
      </c>
      <c r="F10" s="14">
        <v>0.29943107716938899</v>
      </c>
      <c r="G10" s="14">
        <v>0.67752575354776201</v>
      </c>
      <c r="H10" s="14">
        <v>20.818805546781</v>
      </c>
      <c r="I10" s="15">
        <v>43</v>
      </c>
      <c r="J10" s="15">
        <v>8537</v>
      </c>
      <c r="K10" s="14">
        <v>1.6745756855395999</v>
      </c>
      <c r="L10" s="15">
        <v>5098.0078557925099</v>
      </c>
      <c r="M10" s="15">
        <v>1676</v>
      </c>
      <c r="ZA10" s="9"/>
    </row>
    <row r="11" spans="2:677" x14ac:dyDescent="0.3">
      <c r="B11" s="19"/>
      <c r="C11" s="16" t="s">
        <v>254</v>
      </c>
      <c r="D11" s="14">
        <v>0.387814278316164</v>
      </c>
      <c r="E11" s="14">
        <v>9.4264852540405494E-2</v>
      </c>
      <c r="F11" s="14">
        <v>0.24060538465062201</v>
      </c>
      <c r="G11" s="14">
        <v>0.62452571742549301</v>
      </c>
      <c r="H11" s="14">
        <v>24.306699833149601</v>
      </c>
      <c r="I11" s="15">
        <v>26</v>
      </c>
      <c r="J11" s="15">
        <v>5444</v>
      </c>
      <c r="K11" s="14">
        <v>1.25199229180655</v>
      </c>
      <c r="L11" s="15">
        <v>4348.2695825104702</v>
      </c>
      <c r="M11" s="15">
        <v>983</v>
      </c>
      <c r="ZA11" s="9"/>
    </row>
    <row r="12" spans="2:677" x14ac:dyDescent="0.3">
      <c r="B12" s="19" t="s">
        <v>294</v>
      </c>
      <c r="C12" s="16" t="s">
        <v>255</v>
      </c>
      <c r="D12" s="14">
        <v>0.390285107568763</v>
      </c>
      <c r="E12" s="14">
        <v>7.1045799241100896E-2</v>
      </c>
      <c r="F12" s="14">
        <v>0.273023702070047</v>
      </c>
      <c r="G12" s="14">
        <v>0.55762770407526197</v>
      </c>
      <c r="H12" s="14">
        <v>18.203563974980401</v>
      </c>
      <c r="I12" s="15">
        <v>38</v>
      </c>
      <c r="J12" s="15">
        <v>7099</v>
      </c>
      <c r="K12" s="14">
        <v>0.92157169340029199</v>
      </c>
      <c r="L12" s="15">
        <v>7099</v>
      </c>
      <c r="M12" s="15">
        <v>1368</v>
      </c>
      <c r="ZA12" s="9"/>
    </row>
    <row r="13" spans="2:677" x14ac:dyDescent="0.3">
      <c r="B13" s="19"/>
      <c r="C13" s="16" t="s">
        <v>256</v>
      </c>
      <c r="D13" s="14">
        <v>0.49102997790621999</v>
      </c>
      <c r="E13" s="14">
        <v>0.119278040693474</v>
      </c>
      <c r="F13" s="14">
        <v>0.304657552184182</v>
      </c>
      <c r="G13" s="14">
        <v>0.79051058165963195</v>
      </c>
      <c r="H13" s="14">
        <v>24.2913968719553</v>
      </c>
      <c r="I13" s="15">
        <v>24</v>
      </c>
      <c r="J13" s="15">
        <v>4043</v>
      </c>
      <c r="K13" s="14">
        <v>1.17692032840973</v>
      </c>
      <c r="L13" s="15">
        <v>3435.2367806093998</v>
      </c>
      <c r="M13" s="15">
        <v>782</v>
      </c>
      <c r="ZA13" s="9"/>
    </row>
    <row r="14" spans="2:677" x14ac:dyDescent="0.3">
      <c r="B14" s="19"/>
      <c r="C14" s="16" t="s">
        <v>257</v>
      </c>
      <c r="D14" s="14">
        <v>0.18814152436551099</v>
      </c>
      <c r="E14" s="14">
        <v>7.8919331761807196E-2</v>
      </c>
      <c r="F14" s="14">
        <v>8.2483437574343205E-2</v>
      </c>
      <c r="G14" s="14">
        <v>0.42856301265074798</v>
      </c>
      <c r="H14" s="14">
        <v>41.946790868180102</v>
      </c>
      <c r="I14" s="15">
        <v>7</v>
      </c>
      <c r="J14" s="15">
        <v>2839</v>
      </c>
      <c r="K14" s="14">
        <v>0.94126603791402097</v>
      </c>
      <c r="L14" s="15">
        <v>2839</v>
      </c>
      <c r="M14" s="15">
        <v>509</v>
      </c>
      <c r="ZA14" s="9"/>
    </row>
    <row r="15" spans="2:677" x14ac:dyDescent="0.3">
      <c r="B15" s="19" t="s">
        <v>295</v>
      </c>
      <c r="C15" s="16" t="s">
        <v>258</v>
      </c>
      <c r="D15" s="14">
        <v>0.34053420534309697</v>
      </c>
      <c r="E15" s="14">
        <v>0.20482978115578501</v>
      </c>
      <c r="F15" s="14">
        <v>0.103458788859246</v>
      </c>
      <c r="G15" s="14">
        <v>1.11480449606537</v>
      </c>
      <c r="H15" s="14">
        <v>60.149546783241298</v>
      </c>
      <c r="I15" s="15">
        <v>3</v>
      </c>
      <c r="J15" s="15">
        <v>648</v>
      </c>
      <c r="K15" s="14">
        <v>0.79985485685167201</v>
      </c>
      <c r="L15" s="15">
        <v>648</v>
      </c>
      <c r="M15" s="15">
        <v>132</v>
      </c>
      <c r="ZA15" s="9"/>
    </row>
    <row r="16" spans="2:677" x14ac:dyDescent="0.3">
      <c r="B16" s="19"/>
      <c r="C16" s="16" t="s">
        <v>259</v>
      </c>
      <c r="D16" s="14">
        <v>0.65626122062341796</v>
      </c>
      <c r="E16" s="14">
        <v>0.35239782349584597</v>
      </c>
      <c r="F16" s="14">
        <v>0.22556948332330501</v>
      </c>
      <c r="G16" s="14">
        <v>1.89368765196348</v>
      </c>
      <c r="H16" s="14">
        <v>53.697797831339898</v>
      </c>
      <c r="I16" s="15">
        <v>4</v>
      </c>
      <c r="J16" s="15">
        <v>522</v>
      </c>
      <c r="K16" s="14">
        <v>0.99240039946747005</v>
      </c>
      <c r="L16" s="15">
        <v>522</v>
      </c>
      <c r="M16" s="15">
        <v>101</v>
      </c>
      <c r="ZA16" s="9"/>
    </row>
    <row r="17" spans="2:677" x14ac:dyDescent="0.3">
      <c r="B17" s="19"/>
      <c r="C17" s="16" t="s">
        <v>260</v>
      </c>
      <c r="D17" s="14">
        <v>2.8120158761109802E-10</v>
      </c>
      <c r="E17" s="14">
        <v>0</v>
      </c>
      <c r="F17" s="14">
        <v>2.5277065333932399E-10</v>
      </c>
      <c r="G17" s="14">
        <v>3.1283035364413499E-10</v>
      </c>
      <c r="H17" s="14">
        <v>0</v>
      </c>
      <c r="I17" s="15">
        <v>0</v>
      </c>
      <c r="J17" s="15">
        <v>537</v>
      </c>
      <c r="K17" s="14"/>
      <c r="L17" s="15"/>
      <c r="M17" s="15"/>
      <c r="ZA17" s="9">
        <v>2</v>
      </c>
    </row>
    <row r="18" spans="2:677" x14ac:dyDescent="0.3">
      <c r="B18" s="19"/>
      <c r="C18" s="16" t="s">
        <v>261</v>
      </c>
      <c r="D18" s="14">
        <v>0.83786445409173105</v>
      </c>
      <c r="E18" s="14">
        <v>0.43624267007572998</v>
      </c>
      <c r="F18" s="14">
        <v>0.29618696275761902</v>
      </c>
      <c r="G18" s="14">
        <v>2.3468634241505901</v>
      </c>
      <c r="H18" s="14">
        <v>52.0660195029552</v>
      </c>
      <c r="I18" s="15">
        <v>4</v>
      </c>
      <c r="J18" s="15">
        <v>435</v>
      </c>
      <c r="K18" s="14">
        <v>0.99409154149410806</v>
      </c>
      <c r="L18" s="15">
        <v>435</v>
      </c>
      <c r="M18" s="15">
        <v>78</v>
      </c>
      <c r="ZA18" s="9"/>
    </row>
    <row r="19" spans="2:677" x14ac:dyDescent="0.3">
      <c r="B19" s="19"/>
      <c r="C19" s="16" t="s">
        <v>262</v>
      </c>
      <c r="D19" s="14">
        <v>0.69318470602664495</v>
      </c>
      <c r="E19" s="14">
        <v>0.35825661077357701</v>
      </c>
      <c r="F19" s="14">
        <v>0.24633805398831701</v>
      </c>
      <c r="G19" s="14">
        <v>1.93486997326704</v>
      </c>
      <c r="H19" s="14">
        <v>51.682705584650698</v>
      </c>
      <c r="I19" s="15">
        <v>4</v>
      </c>
      <c r="J19" s="15">
        <v>355</v>
      </c>
      <c r="K19" s="14">
        <v>0.66002998788553302</v>
      </c>
      <c r="L19" s="15">
        <v>355</v>
      </c>
      <c r="M19" s="15">
        <v>66</v>
      </c>
      <c r="ZA19" s="9"/>
    </row>
    <row r="20" spans="2:677" x14ac:dyDescent="0.3">
      <c r="B20" s="19"/>
      <c r="C20" s="16" t="s">
        <v>263</v>
      </c>
      <c r="D20" s="14">
        <v>2.7724477174536698E-10</v>
      </c>
      <c r="E20" s="14">
        <v>0</v>
      </c>
      <c r="F20" s="14">
        <v>2.3427946642537503E-10</v>
      </c>
      <c r="G20" s="14">
        <v>3.2808963001722599E-10</v>
      </c>
      <c r="H20" s="14">
        <v>0</v>
      </c>
      <c r="I20" s="15">
        <v>0</v>
      </c>
      <c r="J20" s="15">
        <v>488</v>
      </c>
      <c r="K20" s="14"/>
      <c r="L20" s="15"/>
      <c r="M20" s="15"/>
      <c r="ZA20" s="9">
        <v>2</v>
      </c>
    </row>
    <row r="21" spans="2:677" x14ac:dyDescent="0.3">
      <c r="B21" s="19"/>
      <c r="C21" s="16" t="s">
        <v>264</v>
      </c>
      <c r="D21" s="14">
        <v>0.23290403931919501</v>
      </c>
      <c r="E21" s="14">
        <v>0.182269990206436</v>
      </c>
      <c r="F21" s="14">
        <v>4.9633711483170903E-2</v>
      </c>
      <c r="G21" s="14">
        <v>1.0855424012670201</v>
      </c>
      <c r="H21" s="14">
        <v>78.259694739186003</v>
      </c>
      <c r="I21" s="15">
        <v>2</v>
      </c>
      <c r="J21" s="15">
        <v>897</v>
      </c>
      <c r="K21" s="14">
        <v>1.2810733555044</v>
      </c>
      <c r="L21" s="15">
        <v>700.19409594762897</v>
      </c>
      <c r="M21" s="15">
        <v>180</v>
      </c>
      <c r="ZA21" s="9"/>
    </row>
    <row r="22" spans="2:677" x14ac:dyDescent="0.3">
      <c r="B22" s="19"/>
      <c r="C22" s="16" t="s">
        <v>265</v>
      </c>
      <c r="D22" s="14">
        <v>0.95479478427679398</v>
      </c>
      <c r="E22" s="14">
        <v>0.38460129647545499</v>
      </c>
      <c r="F22" s="14">
        <v>0.42943569987068297</v>
      </c>
      <c r="G22" s="14">
        <v>2.1092480256351198</v>
      </c>
      <c r="H22" s="14">
        <v>40.281042880514903</v>
      </c>
      <c r="I22" s="15">
        <v>7</v>
      </c>
      <c r="J22" s="15">
        <v>733</v>
      </c>
      <c r="K22" s="14">
        <v>1.1449567315503999</v>
      </c>
      <c r="L22" s="15">
        <v>640.19886498893095</v>
      </c>
      <c r="M22" s="15">
        <v>135</v>
      </c>
      <c r="ZA22" s="9"/>
    </row>
    <row r="23" spans="2:677" x14ac:dyDescent="0.3">
      <c r="B23" s="19"/>
      <c r="C23" s="16" t="s">
        <v>266</v>
      </c>
      <c r="D23" s="14">
        <v>0.33375550604256499</v>
      </c>
      <c r="E23" s="14">
        <v>0.17022432386385999</v>
      </c>
      <c r="F23" s="14">
        <v>0.121645514917539</v>
      </c>
      <c r="G23" s="14">
        <v>0.91233755216474899</v>
      </c>
      <c r="H23" s="14">
        <v>51.002701313383298</v>
      </c>
      <c r="I23" s="15">
        <v>4</v>
      </c>
      <c r="J23" s="15">
        <v>731</v>
      </c>
      <c r="K23" s="14">
        <v>0.63590108038148296</v>
      </c>
      <c r="L23" s="15">
        <v>731</v>
      </c>
      <c r="M23" s="15">
        <v>142</v>
      </c>
      <c r="ZA23" s="9"/>
    </row>
    <row r="24" spans="2:677" x14ac:dyDescent="0.3">
      <c r="B24" s="19"/>
      <c r="C24" s="16" t="s">
        <v>267</v>
      </c>
      <c r="D24" s="14">
        <v>0.342520380488189</v>
      </c>
      <c r="E24" s="14">
        <v>0.23870148018631601</v>
      </c>
      <c r="F24" s="14">
        <v>8.5346908676791899E-2</v>
      </c>
      <c r="G24" s="14">
        <v>1.3640480421086201</v>
      </c>
      <c r="H24" s="14">
        <v>69.689715936347497</v>
      </c>
      <c r="I24" s="15">
        <v>2</v>
      </c>
      <c r="J24" s="15">
        <v>423</v>
      </c>
      <c r="K24" s="14">
        <v>0.704411370974107</v>
      </c>
      <c r="L24" s="15">
        <v>423</v>
      </c>
      <c r="M24" s="15">
        <v>78</v>
      </c>
      <c r="ZA24" s="9"/>
    </row>
    <row r="25" spans="2:677" x14ac:dyDescent="0.3">
      <c r="B25" s="19"/>
      <c r="C25" s="16" t="s">
        <v>268</v>
      </c>
      <c r="D25" s="14">
        <v>0.48108832314872102</v>
      </c>
      <c r="E25" s="14">
        <v>0.27579930569314098</v>
      </c>
      <c r="F25" s="14">
        <v>0.153658068216211</v>
      </c>
      <c r="G25" s="14">
        <v>1.49578780186272</v>
      </c>
      <c r="H25" s="14">
        <v>57.328206157247003</v>
      </c>
      <c r="I25" s="15">
        <v>3</v>
      </c>
      <c r="J25" s="15">
        <v>486</v>
      </c>
      <c r="K25" s="14">
        <v>0.77054435246267305</v>
      </c>
      <c r="L25" s="15">
        <v>486</v>
      </c>
      <c r="M25" s="15">
        <v>88</v>
      </c>
      <c r="ZA25" s="9"/>
    </row>
    <row r="26" spans="2:677" x14ac:dyDescent="0.3">
      <c r="B26" s="19"/>
      <c r="C26" s="16" t="s">
        <v>269</v>
      </c>
      <c r="D26" s="14">
        <v>0.88671455540921496</v>
      </c>
      <c r="E26" s="14">
        <v>0.50026635708089495</v>
      </c>
      <c r="F26" s="14">
        <v>0.28836055899693502</v>
      </c>
      <c r="G26" s="14">
        <v>2.6931306844382199</v>
      </c>
      <c r="H26" s="14">
        <v>56.417970589196401</v>
      </c>
      <c r="I26" s="15">
        <v>4</v>
      </c>
      <c r="J26" s="15">
        <v>519</v>
      </c>
      <c r="K26" s="14">
        <v>1.4750836355696999</v>
      </c>
      <c r="L26" s="15">
        <v>351.84445646673697</v>
      </c>
      <c r="M26" s="15">
        <v>100</v>
      </c>
      <c r="ZA26" s="9"/>
    </row>
    <row r="27" spans="2:677" x14ac:dyDescent="0.3">
      <c r="B27" s="19"/>
      <c r="C27" s="16" t="s">
        <v>270</v>
      </c>
      <c r="D27" s="14">
        <v>0.55208123987760804</v>
      </c>
      <c r="E27" s="14">
        <v>0.24583910337277501</v>
      </c>
      <c r="F27" s="14">
        <v>0.22861744836113099</v>
      </c>
      <c r="G27" s="14">
        <v>1.3271164102647399</v>
      </c>
      <c r="H27" s="14">
        <v>44.529515878365203</v>
      </c>
      <c r="I27" s="15">
        <v>6</v>
      </c>
      <c r="J27" s="15">
        <v>736</v>
      </c>
      <c r="K27" s="14">
        <v>0.80907834465811301</v>
      </c>
      <c r="L27" s="15">
        <v>736</v>
      </c>
      <c r="M27" s="15">
        <v>145</v>
      </c>
      <c r="ZA27" s="9"/>
    </row>
    <row r="28" spans="2:677" x14ac:dyDescent="0.3">
      <c r="B28" s="19"/>
      <c r="C28" s="16" t="s">
        <v>271</v>
      </c>
      <c r="D28" s="14">
        <v>0.36276464224149302</v>
      </c>
      <c r="E28" s="14">
        <v>0.23231599789083299</v>
      </c>
      <c r="F28" s="14">
        <v>0.100868729072861</v>
      </c>
      <c r="G28" s="14">
        <v>1.2958276379001299</v>
      </c>
      <c r="H28" s="14">
        <v>64.040419279941901</v>
      </c>
      <c r="I28" s="15">
        <v>3</v>
      </c>
      <c r="J28" s="15">
        <v>366</v>
      </c>
      <c r="K28" s="14">
        <v>0.54501001138578997</v>
      </c>
      <c r="L28" s="15">
        <v>366</v>
      </c>
      <c r="M28" s="15">
        <v>68</v>
      </c>
      <c r="ZA28" s="9"/>
    </row>
    <row r="29" spans="2:677" x14ac:dyDescent="0.3">
      <c r="B29" s="19"/>
      <c r="C29" s="16" t="s">
        <v>272</v>
      </c>
      <c r="D29" s="14">
        <v>5.5929811554202298E-2</v>
      </c>
      <c r="E29" s="14">
        <v>5.62024019885317E-2</v>
      </c>
      <c r="F29" s="14">
        <v>7.5965794840056697E-3</v>
      </c>
      <c r="G29" s="14">
        <v>0.410520671788073</v>
      </c>
      <c r="H29" s="14">
        <v>100.487379497185</v>
      </c>
      <c r="I29" s="15">
        <v>1</v>
      </c>
      <c r="J29" s="15">
        <v>502</v>
      </c>
      <c r="K29" s="14">
        <v>0.28310470800888099</v>
      </c>
      <c r="L29" s="15">
        <v>502</v>
      </c>
      <c r="M29" s="15">
        <v>92</v>
      </c>
      <c r="ZA29" s="9"/>
    </row>
    <row r="30" spans="2:677" x14ac:dyDescent="0.3">
      <c r="B30" s="19"/>
      <c r="C30" s="16" t="s">
        <v>273</v>
      </c>
      <c r="D30" s="14">
        <v>2.6545577327223702E-10</v>
      </c>
      <c r="E30" s="14">
        <v>0</v>
      </c>
      <c r="F30" s="14">
        <v>2.22827950689124E-10</v>
      </c>
      <c r="G30" s="14">
        <v>3.1623845817200198E-10</v>
      </c>
      <c r="H30" s="14">
        <v>0</v>
      </c>
      <c r="I30" s="15">
        <v>0</v>
      </c>
      <c r="J30" s="15">
        <v>429</v>
      </c>
      <c r="K30" s="14"/>
      <c r="L30" s="15"/>
      <c r="M30" s="15"/>
      <c r="ZA30" s="9">
        <v>2</v>
      </c>
    </row>
    <row r="31" spans="2:677" x14ac:dyDescent="0.3">
      <c r="B31" s="19"/>
      <c r="C31" s="16" t="s">
        <v>274</v>
      </c>
      <c r="D31" s="14">
        <v>0.194857426319861</v>
      </c>
      <c r="E31" s="14">
        <v>0.103499486539873</v>
      </c>
      <c r="F31" s="14">
        <v>6.8459731307033894E-2</v>
      </c>
      <c r="G31" s="14">
        <v>0.55333190642380403</v>
      </c>
      <c r="H31" s="14">
        <v>53.115495002985703</v>
      </c>
      <c r="I31" s="15">
        <v>4</v>
      </c>
      <c r="J31" s="15">
        <v>1501</v>
      </c>
      <c r="K31" s="14">
        <v>0.82622392769923603</v>
      </c>
      <c r="L31" s="15">
        <v>1501</v>
      </c>
      <c r="M31" s="15">
        <v>292</v>
      </c>
      <c r="ZA31" s="9"/>
    </row>
    <row r="32" spans="2:677" x14ac:dyDescent="0.3">
      <c r="B32" s="19"/>
      <c r="C32" s="16" t="s">
        <v>275</v>
      </c>
      <c r="D32" s="14">
        <v>1.0970839916477499</v>
      </c>
      <c r="E32" s="14">
        <v>0.40330572142315002</v>
      </c>
      <c r="F32" s="14">
        <v>0.52974777655726202</v>
      </c>
      <c r="G32" s="14">
        <v>2.2582181414710001</v>
      </c>
      <c r="H32" s="14">
        <v>36.761608454190402</v>
      </c>
      <c r="I32" s="15">
        <v>8</v>
      </c>
      <c r="J32" s="15">
        <v>909</v>
      </c>
      <c r="K32" s="14">
        <v>1.3611489120925699</v>
      </c>
      <c r="L32" s="15">
        <v>667.81818794722699</v>
      </c>
      <c r="M32" s="15">
        <v>170</v>
      </c>
      <c r="ZA32" s="9"/>
    </row>
    <row r="33" spans="2:677" x14ac:dyDescent="0.3">
      <c r="B33" s="19"/>
      <c r="C33" s="16" t="s">
        <v>276</v>
      </c>
      <c r="D33" s="14">
        <v>2.7837248002673099E-10</v>
      </c>
      <c r="E33" s="14">
        <v>0</v>
      </c>
      <c r="F33" s="14">
        <v>2.5105427873993201E-10</v>
      </c>
      <c r="G33" s="14">
        <v>3.0866328200087802E-10</v>
      </c>
      <c r="H33" s="14">
        <v>0</v>
      </c>
      <c r="I33" s="15">
        <v>0</v>
      </c>
      <c r="J33" s="15">
        <v>561</v>
      </c>
      <c r="K33" s="14"/>
      <c r="L33" s="15"/>
      <c r="M33" s="15"/>
      <c r="ZA33" s="9">
        <v>2</v>
      </c>
    </row>
    <row r="34" spans="2:677" x14ac:dyDescent="0.3">
      <c r="B34" s="19"/>
      <c r="C34" s="16" t="s">
        <v>277</v>
      </c>
      <c r="D34" s="14">
        <v>0.28572083657469199</v>
      </c>
      <c r="E34" s="14">
        <v>0.20928857136204701</v>
      </c>
      <c r="F34" s="14">
        <v>6.6790786468992197E-2</v>
      </c>
      <c r="G34" s="14">
        <v>1.2135557947092199</v>
      </c>
      <c r="H34" s="14">
        <v>73.249320515459004</v>
      </c>
      <c r="I34" s="15">
        <v>2</v>
      </c>
      <c r="J34" s="15">
        <v>624</v>
      </c>
      <c r="K34" s="14">
        <v>0.957810972506833</v>
      </c>
      <c r="L34" s="15">
        <v>624</v>
      </c>
      <c r="M34" s="15">
        <v>111</v>
      </c>
      <c r="ZA34" s="9"/>
    </row>
    <row r="35" spans="2:677" x14ac:dyDescent="0.3">
      <c r="B35" s="19"/>
      <c r="C35" s="16" t="s">
        <v>278</v>
      </c>
      <c r="D35" s="14">
        <v>0.18097327324121701</v>
      </c>
      <c r="E35" s="14">
        <v>0.18253987549055101</v>
      </c>
      <c r="F35" s="14">
        <v>2.4076676481123799E-2</v>
      </c>
      <c r="G35" s="14">
        <v>1.3465221676918699</v>
      </c>
      <c r="H35" s="14">
        <v>100.86565392849199</v>
      </c>
      <c r="I35" s="15">
        <v>1</v>
      </c>
      <c r="J35" s="15">
        <v>357</v>
      </c>
      <c r="K35" s="14">
        <v>0.65665571050759197</v>
      </c>
      <c r="L35" s="15">
        <v>357</v>
      </c>
      <c r="M35" s="15">
        <v>64</v>
      </c>
      <c r="ZA35" s="9"/>
    </row>
    <row r="36" spans="2:677" x14ac:dyDescent="0.3">
      <c r="B36" s="19"/>
      <c r="C36" s="16" t="s">
        <v>279</v>
      </c>
      <c r="D36" s="14">
        <v>0.61545376735770496</v>
      </c>
      <c r="E36" s="14">
        <v>0.26702391573630002</v>
      </c>
      <c r="F36" s="14">
        <v>0.26081611604254501</v>
      </c>
      <c r="G36" s="14">
        <v>1.44531270997144</v>
      </c>
      <c r="H36" s="14">
        <v>43.386510880045499</v>
      </c>
      <c r="I36" s="15">
        <v>6</v>
      </c>
      <c r="J36" s="15">
        <v>795</v>
      </c>
      <c r="K36" s="14">
        <v>0.92556415990225005</v>
      </c>
      <c r="L36" s="15">
        <v>795</v>
      </c>
      <c r="M36" s="15">
        <v>161</v>
      </c>
      <c r="ZA36" s="9"/>
    </row>
    <row r="37" spans="2:677" x14ac:dyDescent="0.3">
      <c r="B37" s="19"/>
      <c r="C37" s="16" t="s">
        <v>280</v>
      </c>
      <c r="D37" s="14">
        <v>0.14987680203408901</v>
      </c>
      <c r="E37" s="14">
        <v>0.15070766807750599</v>
      </c>
      <c r="F37" s="14">
        <v>2.0226869698954202E-2</v>
      </c>
      <c r="G37" s="14">
        <v>1.10140041995009</v>
      </c>
      <c r="H37" s="14">
        <v>100.55436600737499</v>
      </c>
      <c r="I37" s="15">
        <v>1</v>
      </c>
      <c r="J37" s="15">
        <v>427</v>
      </c>
      <c r="K37" s="14">
        <v>0.64654279475759302</v>
      </c>
      <c r="L37" s="15">
        <v>427</v>
      </c>
      <c r="M37" s="15">
        <v>80</v>
      </c>
      <c r="ZA37" s="9"/>
    </row>
    <row r="38" spans="2:677" x14ac:dyDescent="0.3">
      <c r="B38" s="19" t="s">
        <v>296</v>
      </c>
      <c r="C38" s="16" t="s">
        <v>281</v>
      </c>
      <c r="D38" s="14">
        <v>0.48606856107119101</v>
      </c>
      <c r="E38" s="14">
        <v>0.105182757136132</v>
      </c>
      <c r="F38" s="14">
        <v>0.317804873713877</v>
      </c>
      <c r="G38" s="14">
        <v>0.742756643789246</v>
      </c>
      <c r="H38" s="14">
        <v>21.6394898909594</v>
      </c>
      <c r="I38" s="15">
        <v>37</v>
      </c>
      <c r="J38" s="15">
        <v>7063</v>
      </c>
      <c r="K38" s="14">
        <v>1.6152338181035799</v>
      </c>
      <c r="L38" s="15">
        <v>4372.7415318065396</v>
      </c>
      <c r="M38" s="15">
        <v>1276</v>
      </c>
      <c r="ZA38" s="9"/>
    </row>
    <row r="39" spans="2:677" x14ac:dyDescent="0.3">
      <c r="B39" s="19"/>
      <c r="C39" s="16" t="s">
        <v>282</v>
      </c>
      <c r="D39" s="14">
        <v>0.38044620840827098</v>
      </c>
      <c r="E39" s="14">
        <v>9.1547149547461903E-2</v>
      </c>
      <c r="F39" s="14">
        <v>0.23720164043123099</v>
      </c>
      <c r="G39" s="14">
        <v>0.60966662059495003</v>
      </c>
      <c r="H39" s="14">
        <v>24.063099466934201</v>
      </c>
      <c r="I39" s="15">
        <v>32</v>
      </c>
      <c r="J39" s="15">
        <v>6918</v>
      </c>
      <c r="K39" s="14">
        <v>1.5295707720818901</v>
      </c>
      <c r="L39" s="15">
        <v>4522.8374693535297</v>
      </c>
      <c r="M39" s="15">
        <v>1282</v>
      </c>
      <c r="ZA39" s="9"/>
    </row>
    <row r="40" spans="2:677" x14ac:dyDescent="0.3">
      <c r="B40" s="19" t="s">
        <v>321</v>
      </c>
      <c r="C40" s="16" t="s">
        <v>314</v>
      </c>
      <c r="D40" s="14">
        <v>0.50854511729290397</v>
      </c>
      <c r="E40" s="14">
        <v>0.11332899251641999</v>
      </c>
      <c r="F40" s="14">
        <v>0.32837468177191698</v>
      </c>
      <c r="G40" s="14">
        <v>0.78678992720374497</v>
      </c>
      <c r="H40" s="14">
        <v>22.284943589606101</v>
      </c>
      <c r="I40" s="15">
        <v>41</v>
      </c>
      <c r="J40" s="15">
        <v>7159</v>
      </c>
      <c r="K40" s="14">
        <v>1.81701486130818</v>
      </c>
      <c r="L40" s="15">
        <v>3939.9787819268499</v>
      </c>
      <c r="M40" s="15">
        <v>2510</v>
      </c>
      <c r="ZA40" s="9"/>
    </row>
    <row r="41" spans="2:677" x14ac:dyDescent="0.3">
      <c r="B41" s="19"/>
      <c r="C41" s="16" t="s">
        <v>315</v>
      </c>
      <c r="D41" s="14">
        <v>0.34520867128545102</v>
      </c>
      <c r="E41" s="14">
        <v>7.83315810026258E-2</v>
      </c>
      <c r="F41" s="14">
        <v>0.221166015653813</v>
      </c>
      <c r="G41" s="14">
        <v>0.53844617260255301</v>
      </c>
      <c r="H41" s="14">
        <v>22.6910815162733</v>
      </c>
      <c r="I41" s="15">
        <v>28</v>
      </c>
      <c r="J41" s="15">
        <v>6822</v>
      </c>
      <c r="K41" s="14">
        <v>1.2165835886084799</v>
      </c>
      <c r="L41" s="15">
        <v>5607.5061868974799</v>
      </c>
      <c r="M41" s="15">
        <v>2479</v>
      </c>
      <c r="ZA41" s="9"/>
    </row>
    <row r="42" spans="2:677" x14ac:dyDescent="0.3">
      <c r="B42" s="19" t="s">
        <v>322</v>
      </c>
      <c r="C42" s="16" t="s">
        <v>316</v>
      </c>
      <c r="D42" s="14">
        <v>0.144445006461731</v>
      </c>
      <c r="E42" s="14">
        <v>7.1660890012218703E-2</v>
      </c>
      <c r="F42" s="14">
        <v>5.4526907037139097E-2</v>
      </c>
      <c r="G42" s="14">
        <v>0.38207652464031799</v>
      </c>
      <c r="H42" s="14">
        <v>49.611192361436501</v>
      </c>
      <c r="I42" s="15">
        <v>5</v>
      </c>
      <c r="J42" s="15">
        <v>1670</v>
      </c>
      <c r="K42" s="14">
        <v>0.59421822761155596</v>
      </c>
      <c r="L42" s="15">
        <v>1670</v>
      </c>
      <c r="M42" s="15">
        <v>538</v>
      </c>
      <c r="ZA42" s="9"/>
    </row>
    <row r="43" spans="2:677" x14ac:dyDescent="0.3">
      <c r="B43" s="19"/>
      <c r="C43" s="16" t="s">
        <v>317</v>
      </c>
      <c r="D43" s="14">
        <v>0.67310251638034502</v>
      </c>
      <c r="E43" s="14">
        <v>0.30009215856060001</v>
      </c>
      <c r="F43" s="14">
        <v>0.27983580475081399</v>
      </c>
      <c r="G43" s="14">
        <v>1.6101221068767699</v>
      </c>
      <c r="H43" s="14">
        <v>44.583425445260097</v>
      </c>
      <c r="I43" s="15">
        <v>6</v>
      </c>
      <c r="J43" s="15">
        <v>574</v>
      </c>
      <c r="K43" s="14">
        <v>0.77181966016690995</v>
      </c>
      <c r="L43" s="15">
        <v>574</v>
      </c>
      <c r="M43" s="15">
        <v>254</v>
      </c>
      <c r="ZA43" s="9"/>
    </row>
    <row r="44" spans="2:677" x14ac:dyDescent="0.3">
      <c r="B44" s="19"/>
      <c r="C44" s="16" t="s">
        <v>318</v>
      </c>
      <c r="D44" s="14">
        <v>0.78841160453570402</v>
      </c>
      <c r="E44" s="14">
        <v>0.36142763477197198</v>
      </c>
      <c r="F44" s="14">
        <v>0.319261906480445</v>
      </c>
      <c r="G44" s="14">
        <v>1.9335954068535499</v>
      </c>
      <c r="H44" s="14">
        <v>45.842505702946497</v>
      </c>
      <c r="I44" s="15">
        <v>6</v>
      </c>
      <c r="J44" s="15">
        <v>411</v>
      </c>
      <c r="K44" s="14">
        <v>0.68471707447730201</v>
      </c>
      <c r="L44" s="15">
        <v>411</v>
      </c>
      <c r="M44" s="15">
        <v>184</v>
      </c>
      <c r="ZA44" s="9"/>
    </row>
    <row r="45" spans="2:677" x14ac:dyDescent="0.3">
      <c r="B45" s="19"/>
      <c r="C45" s="16" t="s">
        <v>319</v>
      </c>
      <c r="D45" s="14">
        <v>0.41517690786530098</v>
      </c>
      <c r="E45" s="14">
        <v>7.9721572059431201E-2</v>
      </c>
      <c r="F45" s="14">
        <v>0.28483737014589999</v>
      </c>
      <c r="G45" s="14">
        <v>0.60479713710362204</v>
      </c>
      <c r="H45" s="14">
        <v>19.2018319297507</v>
      </c>
      <c r="I45" s="15">
        <v>51</v>
      </c>
      <c r="J45" s="15">
        <v>11159</v>
      </c>
      <c r="K45" s="14">
        <v>1.7151879585810399</v>
      </c>
      <c r="L45" s="15">
        <v>6505.9925031375196</v>
      </c>
      <c r="M45" s="15">
        <v>2508</v>
      </c>
      <c r="ZA45" s="9"/>
    </row>
    <row r="46" spans="2:677" x14ac:dyDescent="0.3">
      <c r="B46" s="19"/>
      <c r="C46" s="16" t="s">
        <v>320</v>
      </c>
      <c r="D46" s="14">
        <v>0.14977017533395801</v>
      </c>
      <c r="E46" s="14">
        <v>0.151138824486243</v>
      </c>
      <c r="F46" s="14">
        <v>2.0545474801877898E-2</v>
      </c>
      <c r="G46" s="14">
        <v>1.0829743451223</v>
      </c>
      <c r="H46" s="14">
        <v>100.91383291048</v>
      </c>
      <c r="I46" s="15">
        <v>1</v>
      </c>
      <c r="J46" s="15">
        <v>167</v>
      </c>
      <c r="K46" s="14">
        <v>0.25356292978086997</v>
      </c>
      <c r="L46" s="15">
        <v>167</v>
      </c>
      <c r="M46" s="15">
        <v>78</v>
      </c>
      <c r="ZA46" s="9"/>
    </row>
    <row r="47" spans="2:677" x14ac:dyDescent="0.3">
      <c r="B47" s="19" t="s">
        <v>298</v>
      </c>
      <c r="C47" s="16" t="s">
        <v>283</v>
      </c>
      <c r="D47" s="14">
        <v>0.32860966065779101</v>
      </c>
      <c r="E47" s="14">
        <v>0.112214593860529</v>
      </c>
      <c r="F47" s="14">
        <v>0.16808266467293001</v>
      </c>
      <c r="G47" s="14">
        <v>0.64146253890497096</v>
      </c>
      <c r="H47" s="14">
        <v>34.148294251576203</v>
      </c>
      <c r="I47" s="15">
        <v>12</v>
      </c>
      <c r="J47" s="15">
        <v>2518</v>
      </c>
      <c r="K47" s="14">
        <v>0.96767842038241303</v>
      </c>
      <c r="L47" s="15">
        <v>2518</v>
      </c>
      <c r="M47" s="15">
        <v>1195</v>
      </c>
      <c r="ZA47" s="9"/>
    </row>
    <row r="48" spans="2:677" x14ac:dyDescent="0.3">
      <c r="B48" s="19"/>
      <c r="C48" s="16" t="s">
        <v>284</v>
      </c>
      <c r="D48" s="14">
        <v>0.596811618011164</v>
      </c>
      <c r="E48" s="14">
        <v>0.165272044438662</v>
      </c>
      <c r="F48" s="14">
        <v>0.34644710523373101</v>
      </c>
      <c r="G48" s="14">
        <v>1.0262420802999299</v>
      </c>
      <c r="H48" s="14">
        <v>27.6924978420193</v>
      </c>
      <c r="I48" s="15">
        <v>20</v>
      </c>
      <c r="J48" s="15">
        <v>2466</v>
      </c>
      <c r="K48" s="14">
        <v>1.1349537245824299</v>
      </c>
      <c r="L48" s="15">
        <v>2172.77581154888</v>
      </c>
      <c r="M48" s="15">
        <v>1394</v>
      </c>
      <c r="ZA48" s="9"/>
    </row>
    <row r="49" spans="2:677" x14ac:dyDescent="0.3">
      <c r="B49" s="19"/>
      <c r="C49" s="16" t="s">
        <v>285</v>
      </c>
      <c r="D49" s="14">
        <v>0.63743722584196105</v>
      </c>
      <c r="E49" s="14">
        <v>0.24635171999535899</v>
      </c>
      <c r="F49" s="14">
        <v>0.298284895083549</v>
      </c>
      <c r="G49" s="14">
        <v>1.35696014095708</v>
      </c>
      <c r="H49" s="14">
        <v>38.647212620813697</v>
      </c>
      <c r="I49" s="15">
        <v>14</v>
      </c>
      <c r="J49" s="15">
        <v>2481</v>
      </c>
      <c r="K49" s="14">
        <v>2.3763077173524998</v>
      </c>
      <c r="L49" s="15">
        <v>1044.0567027085799</v>
      </c>
      <c r="M49" s="15">
        <v>1471</v>
      </c>
      <c r="ZA49" s="9"/>
    </row>
    <row r="50" spans="2:677" x14ac:dyDescent="0.3">
      <c r="B50" s="19"/>
      <c r="C50" s="16" t="s">
        <v>286</v>
      </c>
      <c r="D50" s="14">
        <v>0.26205370854135701</v>
      </c>
      <c r="E50" s="14">
        <v>0.105979981032487</v>
      </c>
      <c r="F50" s="14">
        <v>0.11848378974076</v>
      </c>
      <c r="G50" s="14">
        <v>0.57858332674524504</v>
      </c>
      <c r="H50" s="14">
        <v>40.442084037807398</v>
      </c>
      <c r="I50" s="15">
        <v>9</v>
      </c>
      <c r="J50" s="15">
        <v>2852</v>
      </c>
      <c r="K50" s="14">
        <v>1.2251638181167701</v>
      </c>
      <c r="L50" s="15">
        <v>2327.8519638164598</v>
      </c>
      <c r="M50" s="15">
        <v>1613</v>
      </c>
      <c r="ZA50" s="9"/>
    </row>
    <row r="51" spans="2:677" x14ac:dyDescent="0.3">
      <c r="B51" s="19"/>
      <c r="C51" s="16" t="s">
        <v>287</v>
      </c>
      <c r="D51" s="14">
        <v>0.34127906448605499</v>
      </c>
      <c r="E51" s="14">
        <v>0.114227220493111</v>
      </c>
      <c r="F51" s="14">
        <v>0.17691905300574901</v>
      </c>
      <c r="G51" s="14">
        <v>0.65732611432778898</v>
      </c>
      <c r="H51" s="14">
        <v>33.470327476761597</v>
      </c>
      <c r="I51" s="15">
        <v>13</v>
      </c>
      <c r="J51" s="15">
        <v>3575</v>
      </c>
      <c r="K51" s="14">
        <v>1.3710989870480399</v>
      </c>
      <c r="L51" s="15">
        <v>2607.39744815721</v>
      </c>
      <c r="M51" s="15">
        <v>1662</v>
      </c>
      <c r="ZA51" s="9"/>
    </row>
    <row r="52" spans="2:677" x14ac:dyDescent="0.3">
      <c r="B52" s="19" t="s">
        <v>297</v>
      </c>
      <c r="C52" s="16" t="s">
        <v>288</v>
      </c>
      <c r="D52" s="14">
        <v>0.39563682460647498</v>
      </c>
      <c r="E52" s="14">
        <v>8.6642063389289994E-2</v>
      </c>
      <c r="F52" s="14">
        <v>0.2574330981513</v>
      </c>
      <c r="G52" s="14">
        <v>0.60758367305282002</v>
      </c>
      <c r="H52" s="14">
        <v>21.899393079870499</v>
      </c>
      <c r="I52" s="15">
        <v>39</v>
      </c>
      <c r="J52" s="15">
        <v>9734</v>
      </c>
      <c r="K52" s="14">
        <v>1.8540832297271399</v>
      </c>
      <c r="L52" s="15">
        <v>5250.0340027521497</v>
      </c>
      <c r="M52" s="15">
        <v>2556</v>
      </c>
      <c r="ZA52" s="9"/>
    </row>
    <row r="53" spans="2:677" x14ac:dyDescent="0.3">
      <c r="B53" s="19"/>
      <c r="C53" s="16" t="s">
        <v>289</v>
      </c>
      <c r="D53" s="14">
        <v>0.50729486924784195</v>
      </c>
      <c r="E53" s="14">
        <v>0.116425465373854</v>
      </c>
      <c r="F53" s="14">
        <v>0.323294954146637</v>
      </c>
      <c r="G53" s="14">
        <v>0.79518096914894398</v>
      </c>
      <c r="H53" s="14">
        <v>22.950254857983602</v>
      </c>
      <c r="I53" s="15">
        <v>29</v>
      </c>
      <c r="J53" s="15">
        <v>4159</v>
      </c>
      <c r="K53" s="14">
        <v>1.11668000811903</v>
      </c>
      <c r="L53" s="15">
        <v>3724.43311401765</v>
      </c>
      <c r="M53" s="15">
        <v>1748</v>
      </c>
      <c r="ZA53" s="9"/>
    </row>
    <row r="54" spans="2:677" x14ac:dyDescent="0.3">
      <c r="B54" s="19" t="s">
        <v>291</v>
      </c>
      <c r="C54" s="16" t="s">
        <v>290</v>
      </c>
      <c r="D54" s="14">
        <v>0.43611926026141501</v>
      </c>
      <c r="E54" s="14">
        <v>9.0222353554251997E-2</v>
      </c>
      <c r="F54" s="14">
        <v>0.290596286743037</v>
      </c>
      <c r="G54" s="14">
        <v>0.65403829610736497</v>
      </c>
      <c r="H54" s="14">
        <v>20.687541637159502</v>
      </c>
      <c r="I54" s="15">
        <v>45</v>
      </c>
      <c r="J54" s="15">
        <v>9327</v>
      </c>
      <c r="K54" s="14">
        <v>1.74830271653807</v>
      </c>
      <c r="L54" s="15">
        <v>5334.8884674097098</v>
      </c>
      <c r="M54" s="15">
        <v>2421</v>
      </c>
      <c r="ZA54" s="9"/>
    </row>
    <row r="55" spans="2:677" x14ac:dyDescent="0.3">
      <c r="B55" s="19"/>
      <c r="C55" s="16" t="s">
        <v>291</v>
      </c>
      <c r="D55" s="14">
        <v>0.41615414845482701</v>
      </c>
      <c r="E55" s="14">
        <v>0.10917121677167201</v>
      </c>
      <c r="F55" s="14">
        <v>0.24866615839158801</v>
      </c>
      <c r="G55" s="14">
        <v>0.69566618978744299</v>
      </c>
      <c r="H55" s="14">
        <v>26.233360204871801</v>
      </c>
      <c r="I55" s="15">
        <v>24</v>
      </c>
      <c r="J55" s="15">
        <v>4654</v>
      </c>
      <c r="K55" s="14">
        <v>1.3381544153835701</v>
      </c>
      <c r="L55" s="15">
        <v>3477.9244805361</v>
      </c>
      <c r="M55" s="15">
        <v>1720</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326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379" priority="1">
      <formula>ZA9 = 3</formula>
    </cfRule>
    <cfRule type="expression" dxfId="378" priority="48">
      <formula>I9 = J9</formula>
    </cfRule>
    <cfRule type="expression" dxfId="377" priority="95">
      <formula>ZA9 = 2</formula>
    </cfRule>
    <cfRule type="expression" dxfId="376" priority="142">
      <formula>ZA9 = 1</formula>
    </cfRule>
  </conditionalFormatting>
  <pageMargins left="0.7" right="0.7" top="0.75" bottom="0.75" header="0.3" footer="0.3"/>
  <pageSetup paperSize="9"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39</v>
      </c>
      <c r="M2" s="12" t="str">
        <f>HYPERLINK("#'INDICE'!A1", "Índice")</f>
        <v>Índice</v>
      </c>
    </row>
    <row r="3" spans="2:677" x14ac:dyDescent="0.3">
      <c r="B3" s="10" t="s">
        <v>7</v>
      </c>
      <c r="C3" s="11" t="s">
        <v>38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4.04290086113269</v>
      </c>
      <c r="E9" s="14">
        <v>0.201212786391052</v>
      </c>
      <c r="F9" s="14">
        <v>3.6662802845474101</v>
      </c>
      <c r="G9" s="14">
        <v>4.4564202439669103</v>
      </c>
      <c r="H9" s="14">
        <v>4.97694089720218</v>
      </c>
      <c r="I9" s="15">
        <v>963</v>
      </c>
      <c r="J9" s="15">
        <v>22312</v>
      </c>
      <c r="K9" s="14">
        <v>2.32841287195955</v>
      </c>
      <c r="L9" s="15">
        <v>9582.4929799595993</v>
      </c>
      <c r="M9" s="15">
        <v>2673</v>
      </c>
      <c r="ZA9" s="9"/>
    </row>
    <row r="10" spans="2:677" x14ac:dyDescent="0.3">
      <c r="B10" s="19" t="s">
        <v>293</v>
      </c>
      <c r="C10" s="16" t="s">
        <v>253</v>
      </c>
      <c r="D10" s="14">
        <v>4.3957053762680003</v>
      </c>
      <c r="E10" s="14">
        <v>0.28325396832108402</v>
      </c>
      <c r="F10" s="14">
        <v>3.8724486031103802</v>
      </c>
      <c r="G10" s="14">
        <v>4.9859988448183001</v>
      </c>
      <c r="H10" s="14">
        <v>6.4438797434046604</v>
      </c>
      <c r="I10" s="15">
        <v>623</v>
      </c>
      <c r="J10" s="15">
        <v>13557</v>
      </c>
      <c r="K10" s="14">
        <v>2.5880793656158598</v>
      </c>
      <c r="L10" s="15">
        <v>5238.2473969355997</v>
      </c>
      <c r="M10" s="15">
        <v>1687</v>
      </c>
      <c r="ZA10" s="9"/>
    </row>
    <row r="11" spans="2:677" x14ac:dyDescent="0.3">
      <c r="B11" s="19"/>
      <c r="C11" s="16" t="s">
        <v>254</v>
      </c>
      <c r="D11" s="14">
        <v>3.4201976357748798</v>
      </c>
      <c r="E11" s="14">
        <v>0.24877802284382899</v>
      </c>
      <c r="F11" s="14">
        <v>2.9642223498832299</v>
      </c>
      <c r="G11" s="14">
        <v>3.9434634235113899</v>
      </c>
      <c r="H11" s="14">
        <v>7.2737908547049903</v>
      </c>
      <c r="I11" s="15">
        <v>340</v>
      </c>
      <c r="J11" s="15">
        <v>8755</v>
      </c>
      <c r="K11" s="14">
        <v>1.6401858141472001</v>
      </c>
      <c r="L11" s="15">
        <v>5337.8098533013399</v>
      </c>
      <c r="M11" s="15">
        <v>986</v>
      </c>
      <c r="ZA11" s="9"/>
    </row>
    <row r="12" spans="2:677" x14ac:dyDescent="0.3">
      <c r="B12" s="19" t="s">
        <v>294</v>
      </c>
      <c r="C12" s="16" t="s">
        <v>255</v>
      </c>
      <c r="D12" s="14">
        <v>4.5791089154931397</v>
      </c>
      <c r="E12" s="14">
        <v>0.25986809037452802</v>
      </c>
      <c r="F12" s="14">
        <v>4.0955057288413697</v>
      </c>
      <c r="G12" s="14">
        <v>5.1167699735348604</v>
      </c>
      <c r="H12" s="14">
        <v>5.6750799155547602</v>
      </c>
      <c r="I12" s="15">
        <v>488</v>
      </c>
      <c r="J12" s="15">
        <v>11191</v>
      </c>
      <c r="K12" s="14">
        <v>1.7294641213859001</v>
      </c>
      <c r="L12" s="15">
        <v>6470.7904960943297</v>
      </c>
      <c r="M12" s="15">
        <v>1377</v>
      </c>
      <c r="ZA12" s="9"/>
    </row>
    <row r="13" spans="2:677" x14ac:dyDescent="0.3">
      <c r="B13" s="19"/>
      <c r="C13" s="16" t="s">
        <v>256</v>
      </c>
      <c r="D13" s="14">
        <v>3.6857252628874702</v>
      </c>
      <c r="E13" s="14">
        <v>0.31729843537319202</v>
      </c>
      <c r="F13" s="14">
        <v>3.1110477766259601</v>
      </c>
      <c r="G13" s="14">
        <v>4.3617791154778196</v>
      </c>
      <c r="H13" s="14">
        <v>8.6088466378151693</v>
      </c>
      <c r="I13" s="15">
        <v>284</v>
      </c>
      <c r="J13" s="15">
        <v>6595</v>
      </c>
      <c r="K13" s="14">
        <v>1.87012736794826</v>
      </c>
      <c r="L13" s="15">
        <v>3526.4977739112301</v>
      </c>
      <c r="M13" s="15">
        <v>787</v>
      </c>
      <c r="ZA13" s="9"/>
    </row>
    <row r="14" spans="2:677" x14ac:dyDescent="0.3">
      <c r="B14" s="19"/>
      <c r="C14" s="16" t="s">
        <v>257</v>
      </c>
      <c r="D14" s="14">
        <v>3.8142225824091001</v>
      </c>
      <c r="E14" s="14">
        <v>0.33319851714542698</v>
      </c>
      <c r="F14" s="14">
        <v>3.21092596813632</v>
      </c>
      <c r="G14" s="14">
        <v>4.5255717626508201</v>
      </c>
      <c r="H14" s="14">
        <v>8.7356862360920502</v>
      </c>
      <c r="I14" s="15">
        <v>191</v>
      </c>
      <c r="J14" s="15">
        <v>4526</v>
      </c>
      <c r="K14" s="14">
        <v>1.3693290158514499</v>
      </c>
      <c r="L14" s="15">
        <v>3305.2684545545399</v>
      </c>
      <c r="M14" s="15">
        <v>509</v>
      </c>
      <c r="ZA14" s="9"/>
    </row>
    <row r="15" spans="2:677" x14ac:dyDescent="0.3">
      <c r="B15" s="19" t="s">
        <v>295</v>
      </c>
      <c r="C15" s="16" t="s">
        <v>258</v>
      </c>
      <c r="D15" s="14">
        <v>3.84459419894239</v>
      </c>
      <c r="E15" s="14">
        <v>0.68138914238697401</v>
      </c>
      <c r="F15" s="14">
        <v>2.7018342315271</v>
      </c>
      <c r="G15" s="14">
        <v>5.4436507231944802</v>
      </c>
      <c r="H15" s="14">
        <v>17.7233046487564</v>
      </c>
      <c r="I15" s="15">
        <v>42</v>
      </c>
      <c r="J15" s="15">
        <v>1099</v>
      </c>
      <c r="K15" s="14">
        <v>1.3790135921314599</v>
      </c>
      <c r="L15" s="15">
        <v>796.94645960765399</v>
      </c>
      <c r="M15" s="15">
        <v>134</v>
      </c>
      <c r="ZA15" s="9"/>
    </row>
    <row r="16" spans="2:677" x14ac:dyDescent="0.3">
      <c r="B16" s="19"/>
      <c r="C16" s="16" t="s">
        <v>259</v>
      </c>
      <c r="D16" s="14">
        <v>4.0642211370536296</v>
      </c>
      <c r="E16" s="14">
        <v>0.66785637192812497</v>
      </c>
      <c r="F16" s="14">
        <v>2.9276833674738998</v>
      </c>
      <c r="G16" s="14">
        <v>5.6164396105401</v>
      </c>
      <c r="H16" s="14">
        <v>16.432579562151702</v>
      </c>
      <c r="I16" s="15">
        <v>38</v>
      </c>
      <c r="J16" s="15">
        <v>847</v>
      </c>
      <c r="K16" s="14">
        <v>0.96778430537597104</v>
      </c>
      <c r="L16" s="15">
        <v>847</v>
      </c>
      <c r="M16" s="15">
        <v>101</v>
      </c>
      <c r="ZA16" s="9"/>
    </row>
    <row r="17" spans="2:677" x14ac:dyDescent="0.3">
      <c r="B17" s="19"/>
      <c r="C17" s="16" t="s">
        <v>260</v>
      </c>
      <c r="D17" s="14">
        <v>4.83442573673711</v>
      </c>
      <c r="E17" s="14">
        <v>0.85810028083854295</v>
      </c>
      <c r="F17" s="14">
        <v>3.39014809726338</v>
      </c>
      <c r="G17" s="14">
        <v>6.85036841482437</v>
      </c>
      <c r="H17" s="14">
        <v>17.749787204668099</v>
      </c>
      <c r="I17" s="15">
        <v>43</v>
      </c>
      <c r="J17" s="15">
        <v>843</v>
      </c>
      <c r="K17" s="14">
        <v>1.3476074903692801</v>
      </c>
      <c r="L17" s="15">
        <v>625.55306795526803</v>
      </c>
      <c r="M17" s="15">
        <v>102</v>
      </c>
      <c r="ZA17" s="9"/>
    </row>
    <row r="18" spans="2:677" x14ac:dyDescent="0.3">
      <c r="B18" s="19"/>
      <c r="C18" s="16" t="s">
        <v>261</v>
      </c>
      <c r="D18" s="14">
        <v>5.3207139123343303</v>
      </c>
      <c r="E18" s="14">
        <v>0.85769374844796697</v>
      </c>
      <c r="F18" s="14">
        <v>3.8499668942412502</v>
      </c>
      <c r="G18" s="14">
        <v>7.3105899985182496</v>
      </c>
      <c r="H18" s="14">
        <v>16.1198997461541</v>
      </c>
      <c r="I18" s="15">
        <v>34</v>
      </c>
      <c r="J18" s="15">
        <v>667</v>
      </c>
      <c r="K18" s="14">
        <v>0.97255425015854702</v>
      </c>
      <c r="L18" s="15">
        <v>667</v>
      </c>
      <c r="M18" s="15">
        <v>78</v>
      </c>
      <c r="ZA18" s="9"/>
    </row>
    <row r="19" spans="2:677" x14ac:dyDescent="0.3">
      <c r="B19" s="19"/>
      <c r="C19" s="16" t="s">
        <v>262</v>
      </c>
      <c r="D19" s="14">
        <v>3.9725274932336299</v>
      </c>
      <c r="E19" s="14">
        <v>0.94017060920106899</v>
      </c>
      <c r="F19" s="14">
        <v>2.4667241985103798</v>
      </c>
      <c r="G19" s="14">
        <v>6.3378118622853297</v>
      </c>
      <c r="H19" s="14">
        <v>23.6668118924905</v>
      </c>
      <c r="I19" s="15">
        <v>25</v>
      </c>
      <c r="J19" s="15">
        <v>559</v>
      </c>
      <c r="K19" s="14">
        <v>1.29296012158492</v>
      </c>
      <c r="L19" s="15">
        <v>432.34125373857302</v>
      </c>
      <c r="M19" s="15">
        <v>66</v>
      </c>
      <c r="ZA19" s="9"/>
    </row>
    <row r="20" spans="2:677" x14ac:dyDescent="0.3">
      <c r="B20" s="19"/>
      <c r="C20" s="16" t="s">
        <v>263</v>
      </c>
      <c r="D20" s="14">
        <v>3.3081371002291098</v>
      </c>
      <c r="E20" s="14">
        <v>0.83891201007071803</v>
      </c>
      <c r="F20" s="14">
        <v>1.9929754871210601</v>
      </c>
      <c r="G20" s="14">
        <v>5.44297324519213</v>
      </c>
      <c r="H20" s="14">
        <v>25.3590460326635</v>
      </c>
      <c r="I20" s="15">
        <v>23</v>
      </c>
      <c r="J20" s="15">
        <v>795</v>
      </c>
      <c r="K20" s="14">
        <v>1.7469476818766501</v>
      </c>
      <c r="L20" s="15">
        <v>455.079455582766</v>
      </c>
      <c r="M20" s="15">
        <v>101</v>
      </c>
      <c r="ZA20" s="9"/>
    </row>
    <row r="21" spans="2:677" x14ac:dyDescent="0.3">
      <c r="B21" s="19"/>
      <c r="C21" s="16" t="s">
        <v>264</v>
      </c>
      <c r="D21" s="14">
        <v>5.5713248289469997</v>
      </c>
      <c r="E21" s="14">
        <v>0.63673865852803502</v>
      </c>
      <c r="F21" s="14">
        <v>4.4403124653842099</v>
      </c>
      <c r="G21" s="14">
        <v>6.9694117422861597</v>
      </c>
      <c r="H21" s="14">
        <v>11.428855399342799</v>
      </c>
      <c r="I21" s="15">
        <v>82</v>
      </c>
      <c r="J21" s="15">
        <v>1469</v>
      </c>
      <c r="K21" s="14">
        <v>1.1313216942000299</v>
      </c>
      <c r="L21" s="15">
        <v>1298.48124324951</v>
      </c>
      <c r="M21" s="15">
        <v>181</v>
      </c>
      <c r="ZA21" s="9"/>
    </row>
    <row r="22" spans="2:677" x14ac:dyDescent="0.3">
      <c r="B22" s="19"/>
      <c r="C22" s="16" t="s">
        <v>265</v>
      </c>
      <c r="D22" s="14">
        <v>2.5578608194074102</v>
      </c>
      <c r="E22" s="14">
        <v>0.48832609089616102</v>
      </c>
      <c r="F22" s="14">
        <v>1.75057761496149</v>
      </c>
      <c r="G22" s="14">
        <v>3.72331651252065</v>
      </c>
      <c r="H22" s="14">
        <v>19.091190857260699</v>
      </c>
      <c r="I22" s="15">
        <v>39</v>
      </c>
      <c r="J22" s="15">
        <v>1217</v>
      </c>
      <c r="K22" s="14">
        <v>1.1634017524463001</v>
      </c>
      <c r="L22" s="15">
        <v>1046.07028263538</v>
      </c>
      <c r="M22" s="15">
        <v>135</v>
      </c>
      <c r="ZA22" s="9"/>
    </row>
    <row r="23" spans="2:677" x14ac:dyDescent="0.3">
      <c r="B23" s="19"/>
      <c r="C23" s="16" t="s">
        <v>266</v>
      </c>
      <c r="D23" s="14">
        <v>3.5304754451108402</v>
      </c>
      <c r="E23" s="14">
        <v>0.58620579101817305</v>
      </c>
      <c r="F23" s="14">
        <v>2.53826454915523</v>
      </c>
      <c r="G23" s="14">
        <v>4.8910784385251898</v>
      </c>
      <c r="H23" s="14">
        <v>16.604159981624498</v>
      </c>
      <c r="I23" s="15">
        <v>52</v>
      </c>
      <c r="J23" s="15">
        <v>1175</v>
      </c>
      <c r="K23" s="14">
        <v>1.18452702167321</v>
      </c>
      <c r="L23" s="15">
        <v>991.95710904108103</v>
      </c>
      <c r="M23" s="15">
        <v>144</v>
      </c>
      <c r="ZA23" s="9"/>
    </row>
    <row r="24" spans="2:677" x14ac:dyDescent="0.3">
      <c r="B24" s="19"/>
      <c r="C24" s="16" t="s">
        <v>267</v>
      </c>
      <c r="D24" s="14">
        <v>5.9706345922305699</v>
      </c>
      <c r="E24" s="14">
        <v>0.88069461966441298</v>
      </c>
      <c r="F24" s="14">
        <v>4.44017316190273</v>
      </c>
      <c r="G24" s="14">
        <v>7.9845454590566396</v>
      </c>
      <c r="H24" s="14">
        <v>14.750435754525</v>
      </c>
      <c r="I24" s="15">
        <v>44</v>
      </c>
      <c r="J24" s="15">
        <v>680</v>
      </c>
      <c r="K24" s="14">
        <v>0.93807262544951497</v>
      </c>
      <c r="L24" s="15">
        <v>680</v>
      </c>
      <c r="M24" s="15">
        <v>78</v>
      </c>
      <c r="ZA24" s="9"/>
    </row>
    <row r="25" spans="2:677" x14ac:dyDescent="0.3">
      <c r="B25" s="19"/>
      <c r="C25" s="16" t="s">
        <v>268</v>
      </c>
      <c r="D25" s="14">
        <v>5.3440270354272803</v>
      </c>
      <c r="E25" s="14">
        <v>0.96988658810546202</v>
      </c>
      <c r="F25" s="14">
        <v>3.7138858819561502</v>
      </c>
      <c r="G25" s="14">
        <v>7.6329663355093196</v>
      </c>
      <c r="H25" s="14">
        <v>18.148983560071301</v>
      </c>
      <c r="I25" s="15">
        <v>39</v>
      </c>
      <c r="J25" s="15">
        <v>742</v>
      </c>
      <c r="K25" s="14">
        <v>1.3779816850187301</v>
      </c>
      <c r="L25" s="15">
        <v>538.468695242428</v>
      </c>
      <c r="M25" s="15">
        <v>89</v>
      </c>
      <c r="ZA25" s="9"/>
    </row>
    <row r="26" spans="2:677" x14ac:dyDescent="0.3">
      <c r="B26" s="19"/>
      <c r="C26" s="16" t="s">
        <v>269</v>
      </c>
      <c r="D26" s="14">
        <v>3.4232778279315998</v>
      </c>
      <c r="E26" s="14">
        <v>0.64147044223230598</v>
      </c>
      <c r="F26" s="14">
        <v>2.3552634886900101</v>
      </c>
      <c r="G26" s="14">
        <v>4.9510361452473202</v>
      </c>
      <c r="H26" s="14">
        <v>18.738486166630899</v>
      </c>
      <c r="I26" s="15">
        <v>28</v>
      </c>
      <c r="J26" s="15">
        <v>836</v>
      </c>
      <c r="K26" s="14">
        <v>1.03926228349924</v>
      </c>
      <c r="L26" s="15">
        <v>804.41676107513103</v>
      </c>
      <c r="M26" s="15">
        <v>100</v>
      </c>
      <c r="ZA26" s="9"/>
    </row>
    <row r="27" spans="2:677" x14ac:dyDescent="0.3">
      <c r="B27" s="19"/>
      <c r="C27" s="16" t="s">
        <v>270</v>
      </c>
      <c r="D27" s="14">
        <v>3.9761352859602601</v>
      </c>
      <c r="E27" s="14">
        <v>0.64672484962482801</v>
      </c>
      <c r="F27" s="14">
        <v>2.8775480745307398</v>
      </c>
      <c r="G27" s="14">
        <v>5.4705158499120801</v>
      </c>
      <c r="H27" s="14">
        <v>16.265162101209501</v>
      </c>
      <c r="I27" s="15">
        <v>50</v>
      </c>
      <c r="J27" s="15">
        <v>1149</v>
      </c>
      <c r="K27" s="14">
        <v>1.25759456340011</v>
      </c>
      <c r="L27" s="15">
        <v>913.64898786894605</v>
      </c>
      <c r="M27" s="15">
        <v>147</v>
      </c>
      <c r="ZA27" s="9"/>
    </row>
    <row r="28" spans="2:677" x14ac:dyDescent="0.3">
      <c r="B28" s="19"/>
      <c r="C28" s="16" t="s">
        <v>271</v>
      </c>
      <c r="D28" s="14">
        <v>4.3807259592195198</v>
      </c>
      <c r="E28" s="14">
        <v>0.817937989209373</v>
      </c>
      <c r="F28" s="14">
        <v>3.0095872698875499</v>
      </c>
      <c r="G28" s="14">
        <v>6.3357360927610102</v>
      </c>
      <c r="H28" s="14">
        <v>18.671288659085601</v>
      </c>
      <c r="I28" s="15">
        <v>34</v>
      </c>
      <c r="J28" s="15">
        <v>582</v>
      </c>
      <c r="K28" s="14">
        <v>0.92795169426111002</v>
      </c>
      <c r="L28" s="15">
        <v>582</v>
      </c>
      <c r="M28" s="15">
        <v>68</v>
      </c>
      <c r="ZA28" s="9"/>
    </row>
    <row r="29" spans="2:677" x14ac:dyDescent="0.3">
      <c r="B29" s="19"/>
      <c r="C29" s="16" t="s">
        <v>272</v>
      </c>
      <c r="D29" s="14">
        <v>3.6039743577208299</v>
      </c>
      <c r="E29" s="14">
        <v>0.62938293801512502</v>
      </c>
      <c r="F29" s="14">
        <v>2.5425782721198802</v>
      </c>
      <c r="G29" s="14">
        <v>5.0853290601831604</v>
      </c>
      <c r="H29" s="14">
        <v>17.4635798023033</v>
      </c>
      <c r="I29" s="15">
        <v>31</v>
      </c>
      <c r="J29" s="15">
        <v>840</v>
      </c>
      <c r="K29" s="14">
        <v>0.95664558339934902</v>
      </c>
      <c r="L29" s="15">
        <v>840</v>
      </c>
      <c r="M29" s="15">
        <v>92</v>
      </c>
      <c r="ZA29" s="9"/>
    </row>
    <row r="30" spans="2:677" x14ac:dyDescent="0.3">
      <c r="B30" s="19"/>
      <c r="C30" s="16" t="s">
        <v>273</v>
      </c>
      <c r="D30" s="14">
        <v>3.40704252884824</v>
      </c>
      <c r="E30" s="14">
        <v>1.2481097200679301</v>
      </c>
      <c r="F30" s="14">
        <v>1.62914455950313</v>
      </c>
      <c r="G30" s="14">
        <v>6.9873579059610798</v>
      </c>
      <c r="H30" s="14">
        <v>36.633229832028398</v>
      </c>
      <c r="I30" s="15">
        <v>24</v>
      </c>
      <c r="J30" s="15">
        <v>679</v>
      </c>
      <c r="K30" s="14">
        <v>3.2093139694751698</v>
      </c>
      <c r="L30" s="15">
        <v>211.571696150078</v>
      </c>
      <c r="M30" s="15">
        <v>72</v>
      </c>
      <c r="ZA30" s="9">
        <v>1</v>
      </c>
    </row>
    <row r="31" spans="2:677" x14ac:dyDescent="0.3">
      <c r="B31" s="19"/>
      <c r="C31" s="16" t="s">
        <v>274</v>
      </c>
      <c r="D31" s="14">
        <v>5.2753741152254898</v>
      </c>
      <c r="E31" s="14">
        <v>0.52701261490659301</v>
      </c>
      <c r="F31" s="14">
        <v>4.3294714376200298</v>
      </c>
      <c r="G31" s="14">
        <v>6.4140823063199202</v>
      </c>
      <c r="H31" s="14">
        <v>9.9900519545250592</v>
      </c>
      <c r="I31" s="15">
        <v>115</v>
      </c>
      <c r="J31" s="15">
        <v>2305</v>
      </c>
      <c r="K31" s="14">
        <v>1.2805847745488299</v>
      </c>
      <c r="L31" s="15">
        <v>1799.9589295539599</v>
      </c>
      <c r="M31" s="15">
        <v>297</v>
      </c>
      <c r="ZA31" s="9"/>
    </row>
    <row r="32" spans="2:677" x14ac:dyDescent="0.3">
      <c r="B32" s="19"/>
      <c r="C32" s="16" t="s">
        <v>275</v>
      </c>
      <c r="D32" s="14">
        <v>2.8737104242651199</v>
      </c>
      <c r="E32" s="14">
        <v>0.47012678284230702</v>
      </c>
      <c r="F32" s="14">
        <v>2.0777184063867402</v>
      </c>
      <c r="G32" s="14">
        <v>3.9623144004642601</v>
      </c>
      <c r="H32" s="14">
        <v>16.3595739804761</v>
      </c>
      <c r="I32" s="15">
        <v>45</v>
      </c>
      <c r="J32" s="15">
        <v>1437</v>
      </c>
      <c r="K32" s="14">
        <v>1.13711561987038</v>
      </c>
      <c r="L32" s="15">
        <v>1263.72373652189</v>
      </c>
      <c r="M32" s="15">
        <v>170</v>
      </c>
      <c r="ZA32" s="9"/>
    </row>
    <row r="33" spans="2:677" x14ac:dyDescent="0.3">
      <c r="B33" s="19"/>
      <c r="C33" s="16" t="s">
        <v>276</v>
      </c>
      <c r="D33" s="14">
        <v>4.39945170488265</v>
      </c>
      <c r="E33" s="14">
        <v>0.73505885337298704</v>
      </c>
      <c r="F33" s="14">
        <v>3.1512504419226</v>
      </c>
      <c r="G33" s="14">
        <v>6.1108661843724796</v>
      </c>
      <c r="H33" s="14">
        <v>16.707965052944999</v>
      </c>
      <c r="I33" s="15">
        <v>40</v>
      </c>
      <c r="J33" s="15">
        <v>869</v>
      </c>
      <c r="K33" s="14">
        <v>1.11507741802897</v>
      </c>
      <c r="L33" s="15">
        <v>779.31808675316802</v>
      </c>
      <c r="M33" s="15">
        <v>102</v>
      </c>
      <c r="ZA33" s="9"/>
    </row>
    <row r="34" spans="2:677" x14ac:dyDescent="0.3">
      <c r="B34" s="19"/>
      <c r="C34" s="16" t="s">
        <v>277</v>
      </c>
      <c r="D34" s="14">
        <v>3.3241108588267898</v>
      </c>
      <c r="E34" s="14">
        <v>0.607164755972738</v>
      </c>
      <c r="F34" s="14">
        <v>2.3100048614205</v>
      </c>
      <c r="G34" s="14">
        <v>4.7617151056645604</v>
      </c>
      <c r="H34" s="14">
        <v>18.265478552271599</v>
      </c>
      <c r="I34" s="15">
        <v>33</v>
      </c>
      <c r="J34" s="15">
        <v>952</v>
      </c>
      <c r="K34" s="14">
        <v>1.0909377027759899</v>
      </c>
      <c r="L34" s="15">
        <v>872.64377936297205</v>
      </c>
      <c r="M34" s="15">
        <v>111</v>
      </c>
      <c r="ZA34" s="9"/>
    </row>
    <row r="35" spans="2:677" x14ac:dyDescent="0.3">
      <c r="B35" s="19"/>
      <c r="C35" s="16" t="s">
        <v>278</v>
      </c>
      <c r="D35" s="14">
        <v>3.8405155556823698</v>
      </c>
      <c r="E35" s="14">
        <v>0.78626238628938006</v>
      </c>
      <c r="F35" s="14">
        <v>2.5438394447928898</v>
      </c>
      <c r="G35" s="14">
        <v>5.7590901325288604</v>
      </c>
      <c r="H35" s="14">
        <v>20.472834308040699</v>
      </c>
      <c r="I35" s="15">
        <v>29</v>
      </c>
      <c r="J35" s="15">
        <v>604</v>
      </c>
      <c r="K35" s="14">
        <v>1.0094171000449199</v>
      </c>
      <c r="L35" s="15">
        <v>598.36513565414998</v>
      </c>
      <c r="M35" s="15">
        <v>64</v>
      </c>
      <c r="ZA35" s="9"/>
    </row>
    <row r="36" spans="2:677" x14ac:dyDescent="0.3">
      <c r="B36" s="19"/>
      <c r="C36" s="16" t="s">
        <v>279</v>
      </c>
      <c r="D36" s="14">
        <v>3.0216022453182898</v>
      </c>
      <c r="E36" s="14">
        <v>0.50438334743651403</v>
      </c>
      <c r="F36" s="14">
        <v>2.1697574524130099</v>
      </c>
      <c r="G36" s="14">
        <v>4.1935448579085097</v>
      </c>
      <c r="H36" s="14">
        <v>16.692579184371901</v>
      </c>
      <c r="I36" s="15">
        <v>40</v>
      </c>
      <c r="J36" s="15">
        <v>1217</v>
      </c>
      <c r="K36" s="14">
        <v>1.0557054292669601</v>
      </c>
      <c r="L36" s="15">
        <v>1152.7836897126101</v>
      </c>
      <c r="M36" s="15">
        <v>161</v>
      </c>
      <c r="ZA36" s="9"/>
    </row>
    <row r="37" spans="2:677" x14ac:dyDescent="0.3">
      <c r="B37" s="19"/>
      <c r="C37" s="16" t="s">
        <v>280</v>
      </c>
      <c r="D37" s="14">
        <v>4.2790646796206602</v>
      </c>
      <c r="E37" s="14">
        <v>0.68939487719219905</v>
      </c>
      <c r="F37" s="14">
        <v>3.09887505977043</v>
      </c>
      <c r="G37" s="14">
        <v>5.8814424227308404</v>
      </c>
      <c r="H37" s="14">
        <v>16.110877698939401</v>
      </c>
      <c r="I37" s="15">
        <v>33</v>
      </c>
      <c r="J37" s="15">
        <v>749</v>
      </c>
      <c r="K37" s="14">
        <v>0.86792446378923904</v>
      </c>
      <c r="L37" s="15">
        <v>749</v>
      </c>
      <c r="M37" s="15">
        <v>80</v>
      </c>
      <c r="ZA37" s="9"/>
    </row>
    <row r="38" spans="2:677" x14ac:dyDescent="0.3">
      <c r="B38" s="19" t="s">
        <v>296</v>
      </c>
      <c r="C38" s="16" t="s">
        <v>281</v>
      </c>
      <c r="D38" s="14">
        <v>3.5442592224603202</v>
      </c>
      <c r="E38" s="14">
        <v>0.26805521329697302</v>
      </c>
      <c r="F38" s="14">
        <v>3.0543575389870701</v>
      </c>
      <c r="G38" s="14">
        <v>4.1094075638912599</v>
      </c>
      <c r="H38" s="14">
        <v>7.5630814924111798</v>
      </c>
      <c r="I38" s="15">
        <v>443</v>
      </c>
      <c r="J38" s="15">
        <v>11367</v>
      </c>
      <c r="K38" s="14">
        <v>2.3889255150467399</v>
      </c>
      <c r="L38" s="15">
        <v>4758.2061175220897</v>
      </c>
      <c r="M38" s="15">
        <v>1279</v>
      </c>
      <c r="ZA38" s="9"/>
    </row>
    <row r="39" spans="2:677" x14ac:dyDescent="0.3">
      <c r="B39" s="19"/>
      <c r="C39" s="16" t="s">
        <v>282</v>
      </c>
      <c r="D39" s="14">
        <v>4.4714123879112497</v>
      </c>
      <c r="E39" s="14">
        <v>0.296223908681154</v>
      </c>
      <c r="F39" s="14">
        <v>3.9249720596729998</v>
      </c>
      <c r="G39" s="14">
        <v>5.0898985405429702</v>
      </c>
      <c r="H39" s="14">
        <v>6.6248398264945099</v>
      </c>
      <c r="I39" s="15">
        <v>520</v>
      </c>
      <c r="J39" s="15">
        <v>10945</v>
      </c>
      <c r="K39" s="14">
        <v>2.2482169595189401</v>
      </c>
      <c r="L39" s="15">
        <v>4868.3023912167</v>
      </c>
      <c r="M39" s="15">
        <v>1293</v>
      </c>
      <c r="ZA39" s="9"/>
    </row>
    <row r="40" spans="2:677" x14ac:dyDescent="0.3">
      <c r="B40" s="19" t="s">
        <v>321</v>
      </c>
      <c r="C40" s="16" t="s">
        <v>314</v>
      </c>
      <c r="D40" s="14">
        <v>4.3009129808301498</v>
      </c>
      <c r="E40" s="14">
        <v>0.27644056053925697</v>
      </c>
      <c r="F40" s="14">
        <v>3.79032192930429</v>
      </c>
      <c r="G40" s="14">
        <v>4.8767988461372003</v>
      </c>
      <c r="H40" s="14">
        <v>6.4274855541462097</v>
      </c>
      <c r="I40" s="15">
        <v>532</v>
      </c>
      <c r="J40" s="15">
        <v>11437</v>
      </c>
      <c r="K40" s="14">
        <v>2.1232895830290399</v>
      </c>
      <c r="L40" s="15">
        <v>5386.4532145842304</v>
      </c>
      <c r="M40" s="15">
        <v>2647</v>
      </c>
      <c r="ZA40" s="9"/>
    </row>
    <row r="41" spans="2:677" x14ac:dyDescent="0.3">
      <c r="B41" s="19"/>
      <c r="C41" s="16" t="s">
        <v>315</v>
      </c>
      <c r="D41" s="14">
        <v>3.7782788982697402</v>
      </c>
      <c r="E41" s="14">
        <v>0.26977942042823999</v>
      </c>
      <c r="F41" s="14">
        <v>3.28343589606177</v>
      </c>
      <c r="G41" s="14">
        <v>4.3443492562142696</v>
      </c>
      <c r="H41" s="14">
        <v>7.1402727985958201</v>
      </c>
      <c r="I41" s="15">
        <v>431</v>
      </c>
      <c r="J41" s="15">
        <v>10875</v>
      </c>
      <c r="K41" s="14">
        <v>2.1769067690428598</v>
      </c>
      <c r="L41" s="15">
        <v>4995.6204623230296</v>
      </c>
      <c r="M41" s="15">
        <v>2647</v>
      </c>
      <c r="ZA41" s="9"/>
    </row>
    <row r="42" spans="2:677" x14ac:dyDescent="0.3">
      <c r="B42" s="19" t="s">
        <v>322</v>
      </c>
      <c r="C42" s="16" t="s">
        <v>316</v>
      </c>
      <c r="D42" s="14">
        <v>4.6713235888993099</v>
      </c>
      <c r="E42" s="14">
        <v>0.57587660634585602</v>
      </c>
      <c r="F42" s="14">
        <v>3.6625454653621698</v>
      </c>
      <c r="G42" s="14">
        <v>5.9408163404780803</v>
      </c>
      <c r="H42" s="14">
        <v>12.3279108241257</v>
      </c>
      <c r="I42" s="15">
        <v>110</v>
      </c>
      <c r="J42" s="15">
        <v>2727</v>
      </c>
      <c r="K42" s="14">
        <v>2.0301176648750099</v>
      </c>
      <c r="L42" s="15">
        <v>1343.2718936357301</v>
      </c>
      <c r="M42" s="15">
        <v>636</v>
      </c>
      <c r="ZA42" s="9"/>
    </row>
    <row r="43" spans="2:677" x14ac:dyDescent="0.3">
      <c r="B43" s="19"/>
      <c r="C43" s="16" t="s">
        <v>317</v>
      </c>
      <c r="D43" s="14">
        <v>2.9204336386788499</v>
      </c>
      <c r="E43" s="14">
        <v>0.80122848309194605</v>
      </c>
      <c r="F43" s="14">
        <v>1.6974949719149599</v>
      </c>
      <c r="G43" s="14">
        <v>4.9797908116051097</v>
      </c>
      <c r="H43" s="14">
        <v>27.435257301528999</v>
      </c>
      <c r="I43" s="15">
        <v>29</v>
      </c>
      <c r="J43" s="15">
        <v>897</v>
      </c>
      <c r="K43" s="14">
        <v>2.0288297251140599</v>
      </c>
      <c r="L43" s="15">
        <v>442.126802903368</v>
      </c>
      <c r="M43" s="15">
        <v>326</v>
      </c>
      <c r="ZA43" s="9"/>
    </row>
    <row r="44" spans="2:677" x14ac:dyDescent="0.3">
      <c r="B44" s="19"/>
      <c r="C44" s="16" t="s">
        <v>318</v>
      </c>
      <c r="D44" s="14">
        <v>3.3779643434958699</v>
      </c>
      <c r="E44" s="14">
        <v>0.849311922267596</v>
      </c>
      <c r="F44" s="14">
        <v>2.0526676027023498</v>
      </c>
      <c r="G44" s="14">
        <v>5.5107911602808697</v>
      </c>
      <c r="H44" s="14">
        <v>25.142714247499701</v>
      </c>
      <c r="I44" s="15">
        <v>21</v>
      </c>
      <c r="J44" s="15">
        <v>668</v>
      </c>
      <c r="K44" s="14">
        <v>1.4741070762233801</v>
      </c>
      <c r="L44" s="15">
        <v>453.15568371830602</v>
      </c>
      <c r="M44" s="15">
        <v>244</v>
      </c>
      <c r="ZA44" s="9"/>
    </row>
    <row r="45" spans="2:677" x14ac:dyDescent="0.3">
      <c r="B45" s="19"/>
      <c r="C45" s="16" t="s">
        <v>319</v>
      </c>
      <c r="D45" s="14">
        <v>4.1370881708409302</v>
      </c>
      <c r="E45" s="14">
        <v>0.23125102620763199</v>
      </c>
      <c r="F45" s="14">
        <v>3.7066722511800299</v>
      </c>
      <c r="G45" s="14">
        <v>4.6150882644723001</v>
      </c>
      <c r="H45" s="14">
        <v>5.5897050451459398</v>
      </c>
      <c r="I45" s="15">
        <v>794</v>
      </c>
      <c r="J45" s="15">
        <v>17736</v>
      </c>
      <c r="K45" s="14">
        <v>2.39140504970826</v>
      </c>
      <c r="L45" s="15">
        <v>7416.5604033343197</v>
      </c>
      <c r="M45" s="15">
        <v>2575</v>
      </c>
      <c r="ZA45" s="9"/>
    </row>
    <row r="46" spans="2:677" x14ac:dyDescent="0.3">
      <c r="B46" s="19"/>
      <c r="C46" s="16" t="s">
        <v>320</v>
      </c>
      <c r="D46" s="14">
        <v>2.8354408224091801</v>
      </c>
      <c r="E46" s="14">
        <v>1.2264564236561999</v>
      </c>
      <c r="F46" s="14">
        <v>1.2011977115979799</v>
      </c>
      <c r="G46" s="14">
        <v>6.5457814355256403</v>
      </c>
      <c r="H46" s="14">
        <v>43.254523739773198</v>
      </c>
      <c r="I46" s="15">
        <v>9</v>
      </c>
      <c r="J46" s="15">
        <v>284</v>
      </c>
      <c r="K46" s="14">
        <v>1.54511997692938</v>
      </c>
      <c r="L46" s="15">
        <v>183.804496893758</v>
      </c>
      <c r="M46" s="15">
        <v>152</v>
      </c>
      <c r="ZA46" s="9">
        <v>1</v>
      </c>
    </row>
    <row r="47" spans="2:677" x14ac:dyDescent="0.3">
      <c r="B47" s="19" t="s">
        <v>298</v>
      </c>
      <c r="C47" s="16" t="s">
        <v>283</v>
      </c>
      <c r="D47" s="14">
        <v>4.0255540547236803</v>
      </c>
      <c r="E47" s="14">
        <v>0.490849151021305</v>
      </c>
      <c r="F47" s="14">
        <v>3.1657146952847102</v>
      </c>
      <c r="G47" s="14">
        <v>5.1066183441205499</v>
      </c>
      <c r="H47" s="14">
        <v>12.1933315103627</v>
      </c>
      <c r="I47" s="15">
        <v>167</v>
      </c>
      <c r="J47" s="15">
        <v>4313</v>
      </c>
      <c r="K47" s="14">
        <v>2.68901714555731</v>
      </c>
      <c r="L47" s="15">
        <v>1603.93175890521</v>
      </c>
      <c r="M47" s="15">
        <v>1533</v>
      </c>
      <c r="ZA47" s="9"/>
    </row>
    <row r="48" spans="2:677" x14ac:dyDescent="0.3">
      <c r="B48" s="19"/>
      <c r="C48" s="16" t="s">
        <v>284</v>
      </c>
      <c r="D48" s="14">
        <v>2.9670351776289001</v>
      </c>
      <c r="E48" s="14">
        <v>0.36272572136527098</v>
      </c>
      <c r="F48" s="14">
        <v>2.33258990571239</v>
      </c>
      <c r="G48" s="14">
        <v>3.7673879276949198</v>
      </c>
      <c r="H48" s="14">
        <v>12.225191130195601</v>
      </c>
      <c r="I48" s="15">
        <v>151</v>
      </c>
      <c r="J48" s="15">
        <v>3999</v>
      </c>
      <c r="K48" s="14">
        <v>1.82707972862976</v>
      </c>
      <c r="L48" s="15">
        <v>2188.7386397741402</v>
      </c>
      <c r="M48" s="15">
        <v>1787</v>
      </c>
      <c r="ZA48" s="9"/>
    </row>
    <row r="49" spans="2:677" x14ac:dyDescent="0.3">
      <c r="B49" s="19"/>
      <c r="C49" s="16" t="s">
        <v>285</v>
      </c>
      <c r="D49" s="14">
        <v>4.20473109507014</v>
      </c>
      <c r="E49" s="14">
        <v>0.49116128945679299</v>
      </c>
      <c r="F49" s="14">
        <v>3.3402542224154099</v>
      </c>
      <c r="G49" s="14">
        <v>5.28071661496754</v>
      </c>
      <c r="H49" s="14">
        <v>11.6811581609263</v>
      </c>
      <c r="I49" s="15">
        <v>172</v>
      </c>
      <c r="J49" s="15">
        <v>3989</v>
      </c>
      <c r="K49" s="14">
        <v>2.3884773517211002</v>
      </c>
      <c r="L49" s="15">
        <v>1670.10166419438</v>
      </c>
      <c r="M49" s="15">
        <v>1884</v>
      </c>
      <c r="ZA49" s="9"/>
    </row>
    <row r="50" spans="2:677" x14ac:dyDescent="0.3">
      <c r="B50" s="19"/>
      <c r="C50" s="16" t="s">
        <v>286</v>
      </c>
      <c r="D50" s="14">
        <v>3.8203440303560199</v>
      </c>
      <c r="E50" s="14">
        <v>0.41140132465296197</v>
      </c>
      <c r="F50" s="14">
        <v>3.0904666089968398</v>
      </c>
      <c r="G50" s="14">
        <v>4.7142117605207101</v>
      </c>
      <c r="H50" s="14">
        <v>10.7686983524</v>
      </c>
      <c r="I50" s="15">
        <v>180</v>
      </c>
      <c r="J50" s="15">
        <v>4375</v>
      </c>
      <c r="K50" s="14">
        <v>2.0147653496462699</v>
      </c>
      <c r="L50" s="15">
        <v>2171.4687523130701</v>
      </c>
      <c r="M50" s="15">
        <v>1970</v>
      </c>
      <c r="ZA50" s="9"/>
    </row>
    <row r="51" spans="2:677" x14ac:dyDescent="0.3">
      <c r="B51" s="19"/>
      <c r="C51" s="16" t="s">
        <v>287</v>
      </c>
      <c r="D51" s="14">
        <v>5.0843722587735396</v>
      </c>
      <c r="E51" s="14">
        <v>0.43237959401887699</v>
      </c>
      <c r="F51" s="14">
        <v>4.3003019125291999</v>
      </c>
      <c r="G51" s="14">
        <v>6.0024348721649803</v>
      </c>
      <c r="H51" s="14">
        <v>8.50409002355733</v>
      </c>
      <c r="I51" s="15">
        <v>283</v>
      </c>
      <c r="J51" s="15">
        <v>5505</v>
      </c>
      <c r="K51" s="14">
        <v>2.13222847736631</v>
      </c>
      <c r="L51" s="15">
        <v>2581.8058704476498</v>
      </c>
      <c r="M51" s="15">
        <v>1948</v>
      </c>
      <c r="ZA51" s="9"/>
    </row>
    <row r="52" spans="2:677" x14ac:dyDescent="0.3">
      <c r="B52" s="19" t="s">
        <v>297</v>
      </c>
      <c r="C52" s="16" t="s">
        <v>288</v>
      </c>
      <c r="D52" s="14">
        <v>4.2688122438192799</v>
      </c>
      <c r="E52" s="14">
        <v>0.25033312814818798</v>
      </c>
      <c r="F52" s="14">
        <v>3.8040321623301501</v>
      </c>
      <c r="G52" s="14">
        <v>4.7875533443854899</v>
      </c>
      <c r="H52" s="14">
        <v>5.8642337458303597</v>
      </c>
      <c r="I52" s="15">
        <v>692</v>
      </c>
      <c r="J52" s="15">
        <v>15190</v>
      </c>
      <c r="K52" s="14">
        <v>2.3291922526566302</v>
      </c>
      <c r="L52" s="15">
        <v>6521.5741563087204</v>
      </c>
      <c r="M52" s="15">
        <v>2626</v>
      </c>
      <c r="ZA52" s="9"/>
    </row>
    <row r="53" spans="2:677" x14ac:dyDescent="0.3">
      <c r="B53" s="19"/>
      <c r="C53" s="16" t="s">
        <v>289</v>
      </c>
      <c r="D53" s="14">
        <v>3.53061399001297</v>
      </c>
      <c r="E53" s="14">
        <v>0.33790271283607798</v>
      </c>
      <c r="F53" s="14">
        <v>2.9246455161268301</v>
      </c>
      <c r="G53" s="14">
        <v>4.2566300512799202</v>
      </c>
      <c r="H53" s="14">
        <v>9.5706501416439593</v>
      </c>
      <c r="I53" s="15">
        <v>261</v>
      </c>
      <c r="J53" s="15">
        <v>6993</v>
      </c>
      <c r="K53" s="14">
        <v>2.3439320878182999</v>
      </c>
      <c r="L53" s="15">
        <v>2983.4482135141502</v>
      </c>
      <c r="M53" s="15">
        <v>2048</v>
      </c>
      <c r="ZA53" s="9"/>
    </row>
    <row r="54" spans="2:677" x14ac:dyDescent="0.3">
      <c r="B54" s="19" t="s">
        <v>291</v>
      </c>
      <c r="C54" s="16" t="s">
        <v>290</v>
      </c>
      <c r="D54" s="14">
        <v>4.7781240397910798</v>
      </c>
      <c r="E54" s="14">
        <v>0.284457548904756</v>
      </c>
      <c r="F54" s="14">
        <v>4.2502545066178303</v>
      </c>
      <c r="G54" s="14">
        <v>5.3678780804441004</v>
      </c>
      <c r="H54" s="14">
        <v>5.9533311930762203</v>
      </c>
      <c r="I54" s="15">
        <v>687</v>
      </c>
      <c r="J54" s="15">
        <v>14693</v>
      </c>
      <c r="K54" s="14">
        <v>2.6128934132658101</v>
      </c>
      <c r="L54" s="15">
        <v>5623.2680312954299</v>
      </c>
      <c r="M54" s="15">
        <v>2497</v>
      </c>
      <c r="ZA54" s="9"/>
    </row>
    <row r="55" spans="2:677" x14ac:dyDescent="0.3">
      <c r="B55" s="19"/>
      <c r="C55" s="16" t="s">
        <v>291</v>
      </c>
      <c r="D55" s="14">
        <v>2.9490891431963702</v>
      </c>
      <c r="E55" s="14">
        <v>0.26580679368980598</v>
      </c>
      <c r="F55" s="14">
        <v>2.4701672530556098</v>
      </c>
      <c r="G55" s="14">
        <v>3.5175166498650201</v>
      </c>
      <c r="H55" s="14">
        <v>9.01318274162821</v>
      </c>
      <c r="I55" s="15">
        <v>276</v>
      </c>
      <c r="J55" s="15">
        <v>7619</v>
      </c>
      <c r="K55" s="14">
        <v>1.88055312148279</v>
      </c>
      <c r="L55" s="15">
        <v>4051.4675777903799</v>
      </c>
      <c r="M55" s="15">
        <v>1988</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327</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375" priority="1">
      <formula>ZA9 = 3</formula>
    </cfRule>
    <cfRule type="expression" dxfId="374" priority="48">
      <formula>I9 = J9</formula>
    </cfRule>
    <cfRule type="expression" dxfId="373" priority="95">
      <formula>ZA9 = 2</formula>
    </cfRule>
    <cfRule type="expression" dxfId="372" priority="142">
      <formula>ZA9 = 1</formula>
    </cfRule>
  </conditionalFormatting>
  <pageMargins left="0.7" right="0.7" top="0.75" bottom="0.75" header="0.3" footer="0.3"/>
  <pageSetup paperSize="9"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41</v>
      </c>
      <c r="M2" s="12" t="str">
        <f>HYPERLINK("#'INDICE'!A1", "Índice")</f>
        <v>Índice</v>
      </c>
    </row>
    <row r="3" spans="2:677" x14ac:dyDescent="0.3">
      <c r="B3" s="10" t="s">
        <v>7</v>
      </c>
      <c r="C3" s="11" t="s">
        <v>40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0.93385519589045995</v>
      </c>
      <c r="E9" s="14">
        <v>0.11186212911629601</v>
      </c>
      <c r="F9" s="14">
        <v>0.73818862855913803</v>
      </c>
      <c r="G9" s="14">
        <v>1.18076880238565</v>
      </c>
      <c r="H9" s="14">
        <v>11.9785304625983</v>
      </c>
      <c r="I9" s="15">
        <v>193</v>
      </c>
      <c r="J9" s="15">
        <v>22312</v>
      </c>
      <c r="K9" s="14">
        <v>3.01773011222447</v>
      </c>
      <c r="L9" s="15">
        <v>7393.63666406638</v>
      </c>
      <c r="M9" s="15">
        <v>2673</v>
      </c>
      <c r="ZA9" s="9"/>
    </row>
    <row r="10" spans="2:677" x14ac:dyDescent="0.3">
      <c r="B10" s="19" t="s">
        <v>293</v>
      </c>
      <c r="C10" s="16" t="s">
        <v>253</v>
      </c>
      <c r="D10" s="14">
        <v>1.0205128682999001</v>
      </c>
      <c r="E10" s="14">
        <v>0.14790386165675001</v>
      </c>
      <c r="F10" s="14">
        <v>0.76771442714054705</v>
      </c>
      <c r="G10" s="14">
        <v>1.3554175468602701</v>
      </c>
      <c r="H10" s="14">
        <v>14.4930912927289</v>
      </c>
      <c r="I10" s="15">
        <v>137</v>
      </c>
      <c r="J10" s="15">
        <v>13557</v>
      </c>
      <c r="K10" s="14">
        <v>2.9358029471104601</v>
      </c>
      <c r="L10" s="15">
        <v>4617.8167418706898</v>
      </c>
      <c r="M10" s="15">
        <v>1687</v>
      </c>
      <c r="ZA10" s="9"/>
    </row>
    <row r="11" spans="2:677" x14ac:dyDescent="0.3">
      <c r="B11" s="19"/>
      <c r="C11" s="16" t="s">
        <v>254</v>
      </c>
      <c r="D11" s="14">
        <v>0.78090364389190003</v>
      </c>
      <c r="E11" s="14">
        <v>0.16652715972072701</v>
      </c>
      <c r="F11" s="14">
        <v>0.51356383365120295</v>
      </c>
      <c r="G11" s="14">
        <v>1.1857506771220001</v>
      </c>
      <c r="H11" s="14">
        <v>21.32493054979</v>
      </c>
      <c r="I11" s="15">
        <v>56</v>
      </c>
      <c r="J11" s="15">
        <v>8755</v>
      </c>
      <c r="K11" s="14">
        <v>3.1331701154344298</v>
      </c>
      <c r="L11" s="15">
        <v>2794.29449325833</v>
      </c>
      <c r="M11" s="15">
        <v>986</v>
      </c>
      <c r="ZA11" s="9"/>
    </row>
    <row r="12" spans="2:677" x14ac:dyDescent="0.3">
      <c r="B12" s="19" t="s">
        <v>294</v>
      </c>
      <c r="C12" s="16" t="s">
        <v>255</v>
      </c>
      <c r="D12" s="14">
        <v>0.69249086736764598</v>
      </c>
      <c r="E12" s="14">
        <v>9.5979166414779396E-2</v>
      </c>
      <c r="F12" s="14">
        <v>0.52751111153917096</v>
      </c>
      <c r="G12" s="14">
        <v>0.90859694630441701</v>
      </c>
      <c r="H12" s="14">
        <v>13.859990208914001</v>
      </c>
      <c r="I12" s="15">
        <v>88</v>
      </c>
      <c r="J12" s="15">
        <v>11191</v>
      </c>
      <c r="K12" s="14">
        <v>1.4989525949304801</v>
      </c>
      <c r="L12" s="15">
        <v>7465.8798669473599</v>
      </c>
      <c r="M12" s="15">
        <v>1377</v>
      </c>
      <c r="ZA12" s="9"/>
    </row>
    <row r="13" spans="2:677" x14ac:dyDescent="0.3">
      <c r="B13" s="19"/>
      <c r="C13" s="16" t="s">
        <v>256</v>
      </c>
      <c r="D13" s="14">
        <v>1.1653088550105899</v>
      </c>
      <c r="E13" s="14">
        <v>0.19647037670270501</v>
      </c>
      <c r="F13" s="14">
        <v>0.83648093887201103</v>
      </c>
      <c r="G13" s="14">
        <v>1.6212884398299201</v>
      </c>
      <c r="H13" s="14">
        <v>16.859940251712899</v>
      </c>
      <c r="I13" s="15">
        <v>74</v>
      </c>
      <c r="J13" s="15">
        <v>6595</v>
      </c>
      <c r="K13" s="14">
        <v>2.2100018764863099</v>
      </c>
      <c r="L13" s="15">
        <v>2984.16036211038</v>
      </c>
      <c r="M13" s="15">
        <v>787</v>
      </c>
      <c r="ZA13" s="9"/>
    </row>
    <row r="14" spans="2:677" x14ac:dyDescent="0.3">
      <c r="B14" s="19"/>
      <c r="C14" s="16" t="s">
        <v>257</v>
      </c>
      <c r="D14" s="14">
        <v>0.52841688594898095</v>
      </c>
      <c r="E14" s="14">
        <v>0.123461142812087</v>
      </c>
      <c r="F14" s="14">
        <v>0.33374525925961401</v>
      </c>
      <c r="G14" s="14">
        <v>0.83568720864294699</v>
      </c>
      <c r="H14" s="14">
        <v>23.364344723837501</v>
      </c>
      <c r="I14" s="15">
        <v>31</v>
      </c>
      <c r="J14" s="15">
        <v>4526</v>
      </c>
      <c r="K14" s="14">
        <v>1.3122103280011801</v>
      </c>
      <c r="L14" s="15">
        <v>3449.1421865991601</v>
      </c>
      <c r="M14" s="15">
        <v>509</v>
      </c>
      <c r="ZA14" s="9"/>
    </row>
    <row r="15" spans="2:677" x14ac:dyDescent="0.3">
      <c r="B15" s="19" t="s">
        <v>295</v>
      </c>
      <c r="C15" s="16" t="s">
        <v>258</v>
      </c>
      <c r="D15" s="14">
        <v>0.91713374175315299</v>
      </c>
      <c r="E15" s="14">
        <v>0.30508826039396197</v>
      </c>
      <c r="F15" s="14">
        <v>0.47422962932099999</v>
      </c>
      <c r="G15" s="14">
        <v>1.76634441554396</v>
      </c>
      <c r="H15" s="14">
        <v>33.265405742325903</v>
      </c>
      <c r="I15" s="15">
        <v>9</v>
      </c>
      <c r="J15" s="15">
        <v>1099</v>
      </c>
      <c r="K15" s="14">
        <v>1.1246622045057799</v>
      </c>
      <c r="L15" s="15">
        <v>977.18230024715695</v>
      </c>
      <c r="M15" s="15">
        <v>134</v>
      </c>
      <c r="ZA15" s="9"/>
    </row>
    <row r="16" spans="2:677" x14ac:dyDescent="0.3">
      <c r="B16" s="19"/>
      <c r="C16" s="16" t="s">
        <v>259</v>
      </c>
      <c r="D16" s="14">
        <v>0.53803392071570999</v>
      </c>
      <c r="E16" s="14">
        <v>0.25047067298552</v>
      </c>
      <c r="F16" s="14">
        <v>0.21330014588972299</v>
      </c>
      <c r="G16" s="14">
        <v>1.3504602488313</v>
      </c>
      <c r="H16" s="14">
        <v>46.5529520243511</v>
      </c>
      <c r="I16" s="15">
        <v>5</v>
      </c>
      <c r="J16" s="15">
        <v>847</v>
      </c>
      <c r="K16" s="14">
        <v>0.99178476270987503</v>
      </c>
      <c r="L16" s="15">
        <v>847</v>
      </c>
      <c r="M16" s="15">
        <v>101</v>
      </c>
      <c r="ZA16" s="9"/>
    </row>
    <row r="17" spans="2:677" x14ac:dyDescent="0.3">
      <c r="B17" s="19"/>
      <c r="C17" s="16" t="s">
        <v>260</v>
      </c>
      <c r="D17" s="14">
        <v>1.1957608278245699</v>
      </c>
      <c r="E17" s="14">
        <v>0.37891427035599201</v>
      </c>
      <c r="F17" s="14">
        <v>0.63653703135009798</v>
      </c>
      <c r="G17" s="14">
        <v>2.23523351000786</v>
      </c>
      <c r="H17" s="14">
        <v>31.6881320694661</v>
      </c>
      <c r="I17" s="15">
        <v>12</v>
      </c>
      <c r="J17" s="15">
        <v>843</v>
      </c>
      <c r="K17" s="14">
        <v>1.0232320016771701</v>
      </c>
      <c r="L17" s="15">
        <v>823.86008121154396</v>
      </c>
      <c r="M17" s="15">
        <v>102</v>
      </c>
      <c r="ZA17" s="9"/>
    </row>
    <row r="18" spans="2:677" x14ac:dyDescent="0.3">
      <c r="B18" s="19"/>
      <c r="C18" s="16" t="s">
        <v>261</v>
      </c>
      <c r="D18" s="14">
        <v>0.96932587785317503</v>
      </c>
      <c r="E18" s="14">
        <v>0.34710492769009799</v>
      </c>
      <c r="F18" s="14">
        <v>0.47423802202277998</v>
      </c>
      <c r="G18" s="14">
        <v>1.9710321763427601</v>
      </c>
      <c r="H18" s="14">
        <v>35.808899320716797</v>
      </c>
      <c r="I18" s="15">
        <v>8</v>
      </c>
      <c r="J18" s="15">
        <v>667</v>
      </c>
      <c r="K18" s="14">
        <v>0.83590369519865904</v>
      </c>
      <c r="L18" s="15">
        <v>667</v>
      </c>
      <c r="M18" s="15">
        <v>78</v>
      </c>
      <c r="ZA18" s="9"/>
    </row>
    <row r="19" spans="2:677" x14ac:dyDescent="0.3">
      <c r="B19" s="19"/>
      <c r="C19" s="16" t="s">
        <v>262</v>
      </c>
      <c r="D19" s="14">
        <v>0.45039119396275801</v>
      </c>
      <c r="E19" s="14">
        <v>0.31957728340527197</v>
      </c>
      <c r="F19" s="14">
        <v>0.10890320529104899</v>
      </c>
      <c r="G19" s="14">
        <v>1.84292804870467</v>
      </c>
      <c r="H19" s="14">
        <v>70.955491068436999</v>
      </c>
      <c r="I19" s="15">
        <v>2</v>
      </c>
      <c r="J19" s="15">
        <v>559</v>
      </c>
      <c r="K19" s="14">
        <v>1.27103219686035</v>
      </c>
      <c r="L19" s="15">
        <v>439.80003132951202</v>
      </c>
      <c r="M19" s="15">
        <v>66</v>
      </c>
      <c r="ZA19" s="9"/>
    </row>
    <row r="20" spans="2:677" x14ac:dyDescent="0.3">
      <c r="B20" s="19"/>
      <c r="C20" s="16" t="s">
        <v>263</v>
      </c>
      <c r="D20" s="14">
        <v>0.34120140856800102</v>
      </c>
      <c r="E20" s="14">
        <v>0.150402397193693</v>
      </c>
      <c r="F20" s="14">
        <v>0.14217246885176599</v>
      </c>
      <c r="G20" s="14">
        <v>0.81657493684578297</v>
      </c>
      <c r="H20" s="14">
        <v>44.080239241954303</v>
      </c>
      <c r="I20" s="15">
        <v>6</v>
      </c>
      <c r="J20" s="15">
        <v>795</v>
      </c>
      <c r="K20" s="14">
        <v>0.52820627525929098</v>
      </c>
      <c r="L20" s="15">
        <v>795</v>
      </c>
      <c r="M20" s="15">
        <v>101</v>
      </c>
      <c r="ZA20" s="9"/>
    </row>
    <row r="21" spans="2:677" x14ac:dyDescent="0.3">
      <c r="B21" s="19"/>
      <c r="C21" s="16" t="s">
        <v>264</v>
      </c>
      <c r="D21" s="14">
        <v>1.4347675658852499</v>
      </c>
      <c r="E21" s="14">
        <v>0.334659974095605</v>
      </c>
      <c r="F21" s="14">
        <v>0.904322820738656</v>
      </c>
      <c r="G21" s="14">
        <v>2.2692280781411598</v>
      </c>
      <c r="H21" s="14">
        <v>23.3250306218847</v>
      </c>
      <c r="I21" s="15">
        <v>19</v>
      </c>
      <c r="J21" s="15">
        <v>1469</v>
      </c>
      <c r="K21" s="14">
        <v>1.16259459851735</v>
      </c>
      <c r="L21" s="15">
        <v>1263.55309225882</v>
      </c>
      <c r="M21" s="15">
        <v>181</v>
      </c>
      <c r="ZA21" s="9"/>
    </row>
    <row r="22" spans="2:677" x14ac:dyDescent="0.3">
      <c r="B22" s="19"/>
      <c r="C22" s="16" t="s">
        <v>265</v>
      </c>
      <c r="D22" s="14">
        <v>0.50131128631633004</v>
      </c>
      <c r="E22" s="14">
        <v>0.18196425685992099</v>
      </c>
      <c r="F22" s="14">
        <v>0.244284692340871</v>
      </c>
      <c r="G22" s="14">
        <v>1.0259895839825699</v>
      </c>
      <c r="H22" s="14">
        <v>36.2976581271502</v>
      </c>
      <c r="I22" s="15">
        <v>9</v>
      </c>
      <c r="J22" s="15">
        <v>1217</v>
      </c>
      <c r="K22" s="14">
        <v>0.807199551095372</v>
      </c>
      <c r="L22" s="15">
        <v>1217</v>
      </c>
      <c r="M22" s="15">
        <v>135</v>
      </c>
      <c r="ZA22" s="9"/>
    </row>
    <row r="23" spans="2:677" x14ac:dyDescent="0.3">
      <c r="B23" s="19"/>
      <c r="C23" s="16" t="s">
        <v>266</v>
      </c>
      <c r="D23" s="14">
        <v>1.71612608004923</v>
      </c>
      <c r="E23" s="14">
        <v>0.408574376533688</v>
      </c>
      <c r="F23" s="14">
        <v>1.07020394481308</v>
      </c>
      <c r="G23" s="14">
        <v>2.74109318924965</v>
      </c>
      <c r="H23" s="14">
        <v>23.807946355664502</v>
      </c>
      <c r="I23" s="15">
        <v>24</v>
      </c>
      <c r="J23" s="15">
        <v>1175</v>
      </c>
      <c r="K23" s="14">
        <v>1.1619271625757099</v>
      </c>
      <c r="L23" s="15">
        <v>1011.25099562636</v>
      </c>
      <c r="M23" s="15">
        <v>144</v>
      </c>
      <c r="ZA23" s="9"/>
    </row>
    <row r="24" spans="2:677" x14ac:dyDescent="0.3">
      <c r="B24" s="19"/>
      <c r="C24" s="16" t="s">
        <v>267</v>
      </c>
      <c r="D24" s="14">
        <v>1.2228353045815299</v>
      </c>
      <c r="E24" s="14">
        <v>0.45610702936841602</v>
      </c>
      <c r="F24" s="14">
        <v>0.58036027959756198</v>
      </c>
      <c r="G24" s="14">
        <v>2.5582466798911101</v>
      </c>
      <c r="H24" s="14">
        <v>37.299138130829597</v>
      </c>
      <c r="I24" s="15">
        <v>8</v>
      </c>
      <c r="J24" s="15">
        <v>680</v>
      </c>
      <c r="K24" s="14">
        <v>1.1694422509820399</v>
      </c>
      <c r="L24" s="15">
        <v>581.47377472377798</v>
      </c>
      <c r="M24" s="15">
        <v>78</v>
      </c>
      <c r="ZA24" s="9"/>
    </row>
    <row r="25" spans="2:677" x14ac:dyDescent="0.3">
      <c r="B25" s="19"/>
      <c r="C25" s="16" t="s">
        <v>268</v>
      </c>
      <c r="D25" s="14">
        <v>1.7315227144524901</v>
      </c>
      <c r="E25" s="14">
        <v>0.67366979880983902</v>
      </c>
      <c r="F25" s="14">
        <v>0.79596270509924705</v>
      </c>
      <c r="G25" s="14">
        <v>3.72542785960372</v>
      </c>
      <c r="H25" s="14">
        <v>38.906206264978501</v>
      </c>
      <c r="I25" s="15">
        <v>9</v>
      </c>
      <c r="J25" s="15">
        <v>742</v>
      </c>
      <c r="K25" s="14">
        <v>1.9763777414421899</v>
      </c>
      <c r="L25" s="15">
        <v>375.434303089526</v>
      </c>
      <c r="M25" s="15">
        <v>89</v>
      </c>
      <c r="ZA25" s="9"/>
    </row>
    <row r="26" spans="2:677" x14ac:dyDescent="0.3">
      <c r="B26" s="19"/>
      <c r="C26" s="16" t="s">
        <v>269</v>
      </c>
      <c r="D26" s="14">
        <v>0.75933376718274104</v>
      </c>
      <c r="E26" s="14">
        <v>0.309777932847493</v>
      </c>
      <c r="F26" s="14">
        <v>0.33734639619279999</v>
      </c>
      <c r="G26" s="14">
        <v>1.70018105802321</v>
      </c>
      <c r="H26" s="14">
        <v>40.7960170132855</v>
      </c>
      <c r="I26" s="15">
        <v>9</v>
      </c>
      <c r="J26" s="15">
        <v>836</v>
      </c>
      <c r="K26" s="14">
        <v>1.0633226075320199</v>
      </c>
      <c r="L26" s="15">
        <v>786.21482706961297</v>
      </c>
      <c r="M26" s="15">
        <v>100</v>
      </c>
      <c r="ZA26" s="9"/>
    </row>
    <row r="27" spans="2:677" x14ac:dyDescent="0.3">
      <c r="B27" s="19"/>
      <c r="C27" s="16" t="s">
        <v>270</v>
      </c>
      <c r="D27" s="14">
        <v>0.60128163042594596</v>
      </c>
      <c r="E27" s="14">
        <v>0.19799008808506699</v>
      </c>
      <c r="F27" s="14">
        <v>0.31333889214598698</v>
      </c>
      <c r="G27" s="14">
        <v>1.15077473631512</v>
      </c>
      <c r="H27" s="14">
        <v>32.928012110533302</v>
      </c>
      <c r="I27" s="15">
        <v>10</v>
      </c>
      <c r="J27" s="15">
        <v>1149</v>
      </c>
      <c r="K27" s="14">
        <v>0.75295680907089502</v>
      </c>
      <c r="L27" s="15">
        <v>1149</v>
      </c>
      <c r="M27" s="15">
        <v>147</v>
      </c>
      <c r="ZA27" s="9"/>
    </row>
    <row r="28" spans="2:677" x14ac:dyDescent="0.3">
      <c r="B28" s="19"/>
      <c r="C28" s="16" t="s">
        <v>271</v>
      </c>
      <c r="D28" s="14">
        <v>0.37222484183433102</v>
      </c>
      <c r="E28" s="14">
        <v>0.21445039280324901</v>
      </c>
      <c r="F28" s="14">
        <v>0.117695664944406</v>
      </c>
      <c r="G28" s="14">
        <v>1.1707480381350801</v>
      </c>
      <c r="H28" s="14">
        <v>57.613132897426397</v>
      </c>
      <c r="I28" s="15">
        <v>3</v>
      </c>
      <c r="J28" s="15">
        <v>582</v>
      </c>
      <c r="K28" s="14">
        <v>0.72051667886526305</v>
      </c>
      <c r="L28" s="15">
        <v>582</v>
      </c>
      <c r="M28" s="15">
        <v>68</v>
      </c>
      <c r="ZA28" s="9"/>
    </row>
    <row r="29" spans="2:677" x14ac:dyDescent="0.3">
      <c r="B29" s="19"/>
      <c r="C29" s="16" t="s">
        <v>272</v>
      </c>
      <c r="D29" s="14">
        <v>0.140366112653356</v>
      </c>
      <c r="E29" s="14">
        <v>0.100282580410025</v>
      </c>
      <c r="F29" s="14">
        <v>3.3933191299037199E-2</v>
      </c>
      <c r="G29" s="14">
        <v>0.57869796104371696</v>
      </c>
      <c r="H29" s="14">
        <v>71.443583151497606</v>
      </c>
      <c r="I29" s="15">
        <v>2</v>
      </c>
      <c r="J29" s="15">
        <v>840</v>
      </c>
      <c r="K29" s="14">
        <v>0.60195041701408303</v>
      </c>
      <c r="L29" s="15">
        <v>840</v>
      </c>
      <c r="M29" s="15">
        <v>92</v>
      </c>
      <c r="ZA29" s="9"/>
    </row>
    <row r="30" spans="2:677" x14ac:dyDescent="0.3">
      <c r="B30" s="19"/>
      <c r="C30" s="16" t="s">
        <v>273</v>
      </c>
      <c r="D30" s="14">
        <v>0.55465080806548905</v>
      </c>
      <c r="E30" s="14">
        <v>0.319260559002155</v>
      </c>
      <c r="F30" s="14">
        <v>0.17561476398999901</v>
      </c>
      <c r="G30" s="14">
        <v>1.7375352314883099</v>
      </c>
      <c r="H30" s="14">
        <v>57.560640741815803</v>
      </c>
      <c r="I30" s="15">
        <v>5</v>
      </c>
      <c r="J30" s="15">
        <v>679</v>
      </c>
      <c r="K30" s="14">
        <v>1.2528991257605999</v>
      </c>
      <c r="L30" s="15">
        <v>541.94307110542502</v>
      </c>
      <c r="M30" s="15">
        <v>72</v>
      </c>
      <c r="ZA30" s="9"/>
    </row>
    <row r="31" spans="2:677" x14ac:dyDescent="0.3">
      <c r="B31" s="19"/>
      <c r="C31" s="16" t="s">
        <v>274</v>
      </c>
      <c r="D31" s="14">
        <v>0.35265436549031498</v>
      </c>
      <c r="E31" s="14">
        <v>0.133368788047833</v>
      </c>
      <c r="F31" s="14">
        <v>0.167417273179776</v>
      </c>
      <c r="G31" s="14">
        <v>0.74132318591990998</v>
      </c>
      <c r="H31" s="14">
        <v>37.8185558152393</v>
      </c>
      <c r="I31" s="15">
        <v>8</v>
      </c>
      <c r="J31" s="15">
        <v>2305</v>
      </c>
      <c r="K31" s="14">
        <v>1.1662076479138199</v>
      </c>
      <c r="L31" s="15">
        <v>1976.4919258790001</v>
      </c>
      <c r="M31" s="15">
        <v>297</v>
      </c>
      <c r="ZA31" s="9"/>
    </row>
    <row r="32" spans="2:677" x14ac:dyDescent="0.3">
      <c r="B32" s="19"/>
      <c r="C32" s="16" t="s">
        <v>275</v>
      </c>
      <c r="D32" s="14">
        <v>0.76066668226890799</v>
      </c>
      <c r="E32" s="14">
        <v>0.249607900824899</v>
      </c>
      <c r="F32" s="14">
        <v>0.39747115459327798</v>
      </c>
      <c r="G32" s="14">
        <v>1.4509034333324899</v>
      </c>
      <c r="H32" s="14">
        <v>32.814359645721801</v>
      </c>
      <c r="I32" s="15">
        <v>11</v>
      </c>
      <c r="J32" s="15">
        <v>1437</v>
      </c>
      <c r="K32" s="14">
        <v>1.18520333622757</v>
      </c>
      <c r="L32" s="15">
        <v>1212.45018139578</v>
      </c>
      <c r="M32" s="15">
        <v>170</v>
      </c>
      <c r="ZA32" s="9"/>
    </row>
    <row r="33" spans="2:677" x14ac:dyDescent="0.3">
      <c r="B33" s="19"/>
      <c r="C33" s="16" t="s">
        <v>276</v>
      </c>
      <c r="D33" s="14">
        <v>0.64171051860690798</v>
      </c>
      <c r="E33" s="14">
        <v>0.25220005823215302</v>
      </c>
      <c r="F33" s="14">
        <v>0.29384716231242503</v>
      </c>
      <c r="G33" s="14">
        <v>1.3956186823769801</v>
      </c>
      <c r="H33" s="14">
        <v>39.301219306745303</v>
      </c>
      <c r="I33" s="15">
        <v>7</v>
      </c>
      <c r="J33" s="15">
        <v>869</v>
      </c>
      <c r="K33" s="14">
        <v>0.86589821487147001</v>
      </c>
      <c r="L33" s="15">
        <v>869</v>
      </c>
      <c r="M33" s="15">
        <v>102</v>
      </c>
      <c r="ZA33" s="9"/>
    </row>
    <row r="34" spans="2:677" x14ac:dyDescent="0.3">
      <c r="B34" s="19"/>
      <c r="C34" s="16" t="s">
        <v>277</v>
      </c>
      <c r="D34" s="14">
        <v>0.88238877889082901</v>
      </c>
      <c r="E34" s="14">
        <v>0.410508451669513</v>
      </c>
      <c r="F34" s="14">
        <v>0.34999202885152397</v>
      </c>
      <c r="G34" s="14">
        <v>2.2067163512986299</v>
      </c>
      <c r="H34" s="14">
        <v>46.522401631798402</v>
      </c>
      <c r="I34" s="15">
        <v>9</v>
      </c>
      <c r="J34" s="15">
        <v>952</v>
      </c>
      <c r="K34" s="14">
        <v>1.8323731506532299</v>
      </c>
      <c r="L34" s="15">
        <v>519.54483160846405</v>
      </c>
      <c r="M34" s="15">
        <v>111</v>
      </c>
      <c r="ZA34" s="9"/>
    </row>
    <row r="35" spans="2:677" x14ac:dyDescent="0.3">
      <c r="B35" s="19"/>
      <c r="C35" s="16" t="s">
        <v>278</v>
      </c>
      <c r="D35" s="14">
        <v>0.49136420398592301</v>
      </c>
      <c r="E35" s="14">
        <v>0.24255502884930699</v>
      </c>
      <c r="F35" s="14">
        <v>0.18295851556619899</v>
      </c>
      <c r="G35" s="14">
        <v>1.3127994318871601</v>
      </c>
      <c r="H35" s="14">
        <v>49.363593619907903</v>
      </c>
      <c r="I35" s="15">
        <v>5</v>
      </c>
      <c r="J35" s="15">
        <v>604</v>
      </c>
      <c r="K35" s="14">
        <v>0.72556043308409601</v>
      </c>
      <c r="L35" s="15">
        <v>604</v>
      </c>
      <c r="M35" s="15">
        <v>64</v>
      </c>
      <c r="ZA35" s="9"/>
    </row>
    <row r="36" spans="2:677" x14ac:dyDescent="0.3">
      <c r="B36" s="19"/>
      <c r="C36" s="16" t="s">
        <v>279</v>
      </c>
      <c r="D36" s="14">
        <v>0.85598740059137202</v>
      </c>
      <c r="E36" s="14">
        <v>0.332554862193574</v>
      </c>
      <c r="F36" s="14">
        <v>0.39664133905298798</v>
      </c>
      <c r="G36" s="14">
        <v>1.8374835163913199</v>
      </c>
      <c r="H36" s="14">
        <v>38.850438915785901</v>
      </c>
      <c r="I36" s="15">
        <v>10</v>
      </c>
      <c r="J36" s="15">
        <v>1217</v>
      </c>
      <c r="K36" s="14">
        <v>1.58462431261742</v>
      </c>
      <c r="L36" s="15">
        <v>768.00538166034198</v>
      </c>
      <c r="M36" s="15">
        <v>161</v>
      </c>
      <c r="ZA36" s="9"/>
    </row>
    <row r="37" spans="2:677" x14ac:dyDescent="0.3">
      <c r="B37" s="19"/>
      <c r="C37" s="16" t="s">
        <v>280</v>
      </c>
      <c r="D37" s="14">
        <v>0.36832314569598601</v>
      </c>
      <c r="E37" s="14">
        <v>0.21487768795391199</v>
      </c>
      <c r="F37" s="14">
        <v>0.11514757240676</v>
      </c>
      <c r="G37" s="14">
        <v>1.17162770072002</v>
      </c>
      <c r="H37" s="14">
        <v>58.339447429478597</v>
      </c>
      <c r="I37" s="15">
        <v>3</v>
      </c>
      <c r="J37" s="15">
        <v>749</v>
      </c>
      <c r="K37" s="14">
        <v>0.94114771434817301</v>
      </c>
      <c r="L37" s="15">
        <v>749</v>
      </c>
      <c r="M37" s="15">
        <v>80</v>
      </c>
      <c r="ZA37" s="9"/>
    </row>
    <row r="38" spans="2:677" x14ac:dyDescent="0.3">
      <c r="B38" s="19" t="s">
        <v>296</v>
      </c>
      <c r="C38" s="16" t="s">
        <v>281</v>
      </c>
      <c r="D38" s="14">
        <v>0.68020636612301</v>
      </c>
      <c r="E38" s="14">
        <v>0.13174748595951</v>
      </c>
      <c r="F38" s="14">
        <v>0.46497259240341299</v>
      </c>
      <c r="G38" s="14">
        <v>0.99407587763613603</v>
      </c>
      <c r="H38" s="14">
        <v>19.3687522671149</v>
      </c>
      <c r="I38" s="15">
        <v>79</v>
      </c>
      <c r="J38" s="15">
        <v>11367</v>
      </c>
      <c r="K38" s="14">
        <v>2.9202217209799901</v>
      </c>
      <c r="L38" s="15">
        <v>3892.5126535205</v>
      </c>
      <c r="M38" s="15">
        <v>1279</v>
      </c>
      <c r="ZA38" s="9"/>
    </row>
    <row r="39" spans="2:677" x14ac:dyDescent="0.3">
      <c r="B39" s="19"/>
      <c r="C39" s="16" t="s">
        <v>282</v>
      </c>
      <c r="D39" s="14">
        <v>1.15183032996955</v>
      </c>
      <c r="E39" s="14">
        <v>0.173942709885787</v>
      </c>
      <c r="F39" s="14">
        <v>0.85609736203706099</v>
      </c>
      <c r="G39" s="14">
        <v>1.54812701890062</v>
      </c>
      <c r="H39" s="14">
        <v>15.1014177487742</v>
      </c>
      <c r="I39" s="15">
        <v>114</v>
      </c>
      <c r="J39" s="15">
        <v>10945</v>
      </c>
      <c r="K39" s="14">
        <v>2.90824778245632</v>
      </c>
      <c r="L39" s="15">
        <v>3763.4344865745202</v>
      </c>
      <c r="M39" s="15">
        <v>1293</v>
      </c>
      <c r="ZA39" s="9"/>
    </row>
    <row r="40" spans="2:677" x14ac:dyDescent="0.3">
      <c r="B40" s="19" t="s">
        <v>321</v>
      </c>
      <c r="C40" s="16" t="s">
        <v>314</v>
      </c>
      <c r="D40" s="14">
        <v>0.94167308468625199</v>
      </c>
      <c r="E40" s="14">
        <v>0.13225460701065</v>
      </c>
      <c r="F40" s="14">
        <v>0.71475083413201701</v>
      </c>
      <c r="G40" s="14">
        <v>1.23974002165674</v>
      </c>
      <c r="H40" s="14">
        <v>14.0446413050782</v>
      </c>
      <c r="I40" s="15">
        <v>113</v>
      </c>
      <c r="J40" s="15">
        <v>11437</v>
      </c>
      <c r="K40" s="14">
        <v>2.14439417824914</v>
      </c>
      <c r="L40" s="15">
        <v>5333.4410790734801</v>
      </c>
      <c r="M40" s="15">
        <v>2647</v>
      </c>
      <c r="ZA40" s="9"/>
    </row>
    <row r="41" spans="2:677" x14ac:dyDescent="0.3">
      <c r="B41" s="19"/>
      <c r="C41" s="16" t="s">
        <v>315</v>
      </c>
      <c r="D41" s="14">
        <v>0.92583702906564402</v>
      </c>
      <c r="E41" s="14">
        <v>0.18533694246534399</v>
      </c>
      <c r="F41" s="14">
        <v>0.62486412437363603</v>
      </c>
      <c r="G41" s="14">
        <v>1.3697787391830101</v>
      </c>
      <c r="H41" s="14">
        <v>20.018311716521701</v>
      </c>
      <c r="I41" s="15">
        <v>80</v>
      </c>
      <c r="J41" s="15">
        <v>10875</v>
      </c>
      <c r="K41" s="14">
        <v>4.0720992869132902</v>
      </c>
      <c r="L41" s="15">
        <v>2670.61268249267</v>
      </c>
      <c r="M41" s="15">
        <v>2647</v>
      </c>
      <c r="ZA41" s="9"/>
    </row>
    <row r="42" spans="2:677" x14ac:dyDescent="0.3">
      <c r="B42" s="19" t="s">
        <v>322</v>
      </c>
      <c r="C42" s="16" t="s">
        <v>316</v>
      </c>
      <c r="D42" s="14">
        <v>0.33862636188457801</v>
      </c>
      <c r="E42" s="14">
        <v>0.14542813492446</v>
      </c>
      <c r="F42" s="14">
        <v>0.14563113102984099</v>
      </c>
      <c r="G42" s="14">
        <v>0.78537367756292198</v>
      </c>
      <c r="H42" s="14">
        <v>42.946489492164801</v>
      </c>
      <c r="I42" s="15">
        <v>8</v>
      </c>
      <c r="J42" s="15">
        <v>2727</v>
      </c>
      <c r="K42" s="14">
        <v>1.70834305710362</v>
      </c>
      <c r="L42" s="15">
        <v>1596.2835969395101</v>
      </c>
      <c r="M42" s="15">
        <v>636</v>
      </c>
      <c r="ZA42" s="9"/>
    </row>
    <row r="43" spans="2:677" x14ac:dyDescent="0.3">
      <c r="B43" s="19"/>
      <c r="C43" s="16" t="s">
        <v>317</v>
      </c>
      <c r="D43" s="14">
        <v>0.41276135917031997</v>
      </c>
      <c r="E43" s="14">
        <v>0.205534824828291</v>
      </c>
      <c r="F43" s="14">
        <v>0.15498392844586301</v>
      </c>
      <c r="G43" s="14">
        <v>1.0945874688447199</v>
      </c>
      <c r="H43" s="14">
        <v>49.795074141976599</v>
      </c>
      <c r="I43" s="15">
        <v>5</v>
      </c>
      <c r="J43" s="15">
        <v>897</v>
      </c>
      <c r="K43" s="14">
        <v>0.92082291815652795</v>
      </c>
      <c r="L43" s="15">
        <v>897</v>
      </c>
      <c r="M43" s="15">
        <v>326</v>
      </c>
      <c r="ZA43" s="9"/>
    </row>
    <row r="44" spans="2:677" x14ac:dyDescent="0.3">
      <c r="B44" s="19"/>
      <c r="C44" s="16" t="s">
        <v>318</v>
      </c>
      <c r="D44" s="14">
        <v>1.1465547298105701</v>
      </c>
      <c r="E44" s="14">
        <v>0.62132286768988298</v>
      </c>
      <c r="F44" s="14">
        <v>0.393079993055511</v>
      </c>
      <c r="G44" s="14">
        <v>3.2965267527338402</v>
      </c>
      <c r="H44" s="14">
        <v>54.190423844183698</v>
      </c>
      <c r="I44" s="15">
        <v>6</v>
      </c>
      <c r="J44" s="15">
        <v>668</v>
      </c>
      <c r="K44" s="14">
        <v>2.2718199537338202</v>
      </c>
      <c r="L44" s="15">
        <v>294.037385710129</v>
      </c>
      <c r="M44" s="15">
        <v>244</v>
      </c>
      <c r="ZA44" s="9"/>
    </row>
    <row r="45" spans="2:677" x14ac:dyDescent="0.3">
      <c r="B45" s="19"/>
      <c r="C45" s="16" t="s">
        <v>319</v>
      </c>
      <c r="D45" s="14">
        <v>0.97330300170532102</v>
      </c>
      <c r="E45" s="14">
        <v>0.114632454630682</v>
      </c>
      <c r="F45" s="14">
        <v>0.77240296880466097</v>
      </c>
      <c r="G45" s="14">
        <v>1.2258111021390701</v>
      </c>
      <c r="H45" s="14">
        <v>11.7776740059196</v>
      </c>
      <c r="I45" s="15">
        <v>170</v>
      </c>
      <c r="J45" s="15">
        <v>17736</v>
      </c>
      <c r="K45" s="14">
        <v>2.4179427882827902</v>
      </c>
      <c r="L45" s="15">
        <v>7335.16114853817</v>
      </c>
      <c r="M45" s="15">
        <v>2575</v>
      </c>
      <c r="ZA45" s="9"/>
    </row>
    <row r="46" spans="2:677" x14ac:dyDescent="0.3">
      <c r="B46" s="19"/>
      <c r="C46" s="16" t="s">
        <v>320</v>
      </c>
      <c r="D46" s="14">
        <v>2.9002475116816799</v>
      </c>
      <c r="E46" s="14">
        <v>1.79981678518278</v>
      </c>
      <c r="F46" s="14">
        <v>0.84262161858659201</v>
      </c>
      <c r="G46" s="14">
        <v>9.5010154590597207</v>
      </c>
      <c r="H46" s="14">
        <v>62.057351241004</v>
      </c>
      <c r="I46" s="15">
        <v>4</v>
      </c>
      <c r="J46" s="15">
        <v>284</v>
      </c>
      <c r="K46" s="14">
        <v>3.2552912084037202</v>
      </c>
      <c r="L46" s="15">
        <v>87.242578871849503</v>
      </c>
      <c r="M46" s="15">
        <v>152</v>
      </c>
      <c r="ZA46" s="9">
        <v>1</v>
      </c>
    </row>
    <row r="47" spans="2:677" x14ac:dyDescent="0.3">
      <c r="B47" s="19" t="s">
        <v>298</v>
      </c>
      <c r="C47" s="16" t="s">
        <v>283</v>
      </c>
      <c r="D47" s="14">
        <v>0.46360621198171797</v>
      </c>
      <c r="E47" s="14">
        <v>0.12971178309741199</v>
      </c>
      <c r="F47" s="14">
        <v>0.26764012786675001</v>
      </c>
      <c r="G47" s="14">
        <v>0.80190493811138797</v>
      </c>
      <c r="H47" s="14">
        <v>27.978870805667199</v>
      </c>
      <c r="I47" s="15">
        <v>26</v>
      </c>
      <c r="J47" s="15">
        <v>4313</v>
      </c>
      <c r="K47" s="14">
        <v>1.57219518675595</v>
      </c>
      <c r="L47" s="15">
        <v>2743.2980563306401</v>
      </c>
      <c r="M47" s="15">
        <v>1533</v>
      </c>
      <c r="ZA47" s="9"/>
    </row>
    <row r="48" spans="2:677" x14ac:dyDescent="0.3">
      <c r="B48" s="19"/>
      <c r="C48" s="16" t="s">
        <v>284</v>
      </c>
      <c r="D48" s="14">
        <v>0.51377403366121099</v>
      </c>
      <c r="E48" s="14">
        <v>0.16941582030817501</v>
      </c>
      <c r="F48" s="14">
        <v>0.26885617706124598</v>
      </c>
      <c r="G48" s="14">
        <v>0.97961132591486899</v>
      </c>
      <c r="H48" s="14">
        <v>32.974772800582997</v>
      </c>
      <c r="I48" s="15">
        <v>25</v>
      </c>
      <c r="J48" s="15">
        <v>3999</v>
      </c>
      <c r="K48" s="14">
        <v>2.2449961912451801</v>
      </c>
      <c r="L48" s="15">
        <v>1781.2947815212001</v>
      </c>
      <c r="M48" s="15">
        <v>1787</v>
      </c>
      <c r="ZA48" s="9"/>
    </row>
    <row r="49" spans="2:677" x14ac:dyDescent="0.3">
      <c r="B49" s="19"/>
      <c r="C49" s="16" t="s">
        <v>285</v>
      </c>
      <c r="D49" s="14">
        <v>1.1834034135584901</v>
      </c>
      <c r="E49" s="14">
        <v>0.335080028861025</v>
      </c>
      <c r="F49" s="14">
        <v>0.67809368470048703</v>
      </c>
      <c r="G49" s="14">
        <v>2.05746538354841</v>
      </c>
      <c r="H49" s="14">
        <v>28.314945269039001</v>
      </c>
      <c r="I49" s="15">
        <v>30</v>
      </c>
      <c r="J49" s="15">
        <v>3989</v>
      </c>
      <c r="K49" s="14">
        <v>3.82903669492091</v>
      </c>
      <c r="L49" s="15">
        <v>1041.7763834155101</v>
      </c>
      <c r="M49" s="15">
        <v>1884</v>
      </c>
      <c r="ZA49" s="9"/>
    </row>
    <row r="50" spans="2:677" x14ac:dyDescent="0.3">
      <c r="B50" s="19"/>
      <c r="C50" s="16" t="s">
        <v>286</v>
      </c>
      <c r="D50" s="14">
        <v>1.3458515253075201</v>
      </c>
      <c r="E50" s="14">
        <v>0.28890274717652598</v>
      </c>
      <c r="F50" s="14">
        <v>0.882485465613977</v>
      </c>
      <c r="G50" s="14">
        <v>2.0474910112524598</v>
      </c>
      <c r="H50" s="14">
        <v>21.466167830846999</v>
      </c>
      <c r="I50" s="15">
        <v>45</v>
      </c>
      <c r="J50" s="15">
        <v>4375</v>
      </c>
      <c r="K50" s="14">
        <v>2.7496006287530399</v>
      </c>
      <c r="L50" s="15">
        <v>1591.14016568438</v>
      </c>
      <c r="M50" s="15">
        <v>1970</v>
      </c>
      <c r="ZA50" s="9"/>
    </row>
    <row r="51" spans="2:677" x14ac:dyDescent="0.3">
      <c r="B51" s="19"/>
      <c r="C51" s="16" t="s">
        <v>287</v>
      </c>
      <c r="D51" s="14">
        <v>1.1710846721930499</v>
      </c>
      <c r="E51" s="14">
        <v>0.21568517233573101</v>
      </c>
      <c r="F51" s="14">
        <v>0.81549766703385396</v>
      </c>
      <c r="G51" s="14">
        <v>1.6790958752544201</v>
      </c>
      <c r="H51" s="14">
        <v>18.417555746146501</v>
      </c>
      <c r="I51" s="15">
        <v>66</v>
      </c>
      <c r="J51" s="15">
        <v>5505</v>
      </c>
      <c r="K51" s="14">
        <v>2.2123135491612098</v>
      </c>
      <c r="L51" s="15">
        <v>2488.3452899735698</v>
      </c>
      <c r="M51" s="15">
        <v>1948</v>
      </c>
      <c r="ZA51" s="9"/>
    </row>
    <row r="52" spans="2:677" x14ac:dyDescent="0.3">
      <c r="B52" s="19" t="s">
        <v>297</v>
      </c>
      <c r="C52" s="16" t="s">
        <v>288</v>
      </c>
      <c r="D52" s="14">
        <v>1.14202414199298</v>
      </c>
      <c r="E52" s="14">
        <v>0.14848089943037701</v>
      </c>
      <c r="F52" s="14">
        <v>0.88471782543043798</v>
      </c>
      <c r="G52" s="14">
        <v>1.4730517929168601</v>
      </c>
      <c r="H52" s="14">
        <v>13.0015552185489</v>
      </c>
      <c r="I52" s="15">
        <v>146</v>
      </c>
      <c r="J52" s="15">
        <v>15190</v>
      </c>
      <c r="K52" s="14">
        <v>2.9660834294871301</v>
      </c>
      <c r="L52" s="15">
        <v>5121.2315368440404</v>
      </c>
      <c r="M52" s="15">
        <v>2626</v>
      </c>
      <c r="ZA52" s="9"/>
    </row>
    <row r="53" spans="2:677" x14ac:dyDescent="0.3">
      <c r="B53" s="19"/>
      <c r="C53" s="16" t="s">
        <v>289</v>
      </c>
      <c r="D53" s="14">
        <v>0.52233698242322402</v>
      </c>
      <c r="E53" s="14">
        <v>0.12272093296636</v>
      </c>
      <c r="F53" s="14">
        <v>0.32933540667712802</v>
      </c>
      <c r="G53" s="14">
        <v>0.82750489878474998</v>
      </c>
      <c r="H53" s="14">
        <v>23.494590101017401</v>
      </c>
      <c r="I53" s="15">
        <v>46</v>
      </c>
      <c r="J53" s="15">
        <v>6993</v>
      </c>
      <c r="K53" s="14">
        <v>2.0265735324236598</v>
      </c>
      <c r="L53" s="15">
        <v>3450.6519936815598</v>
      </c>
      <c r="M53" s="15">
        <v>2048</v>
      </c>
      <c r="ZA53" s="9"/>
    </row>
    <row r="54" spans="2:677" x14ac:dyDescent="0.3">
      <c r="B54" s="19" t="s">
        <v>291</v>
      </c>
      <c r="C54" s="16" t="s">
        <v>290</v>
      </c>
      <c r="D54" s="14">
        <v>1.0860872009159901</v>
      </c>
      <c r="E54" s="14">
        <v>0.13718362758508501</v>
      </c>
      <c r="F54" s="14">
        <v>0.84754444647119997</v>
      </c>
      <c r="G54" s="14">
        <v>1.39082644091695</v>
      </c>
      <c r="H54" s="14">
        <v>12.630995694396001</v>
      </c>
      <c r="I54" s="15">
        <v>144</v>
      </c>
      <c r="J54" s="15">
        <v>14693</v>
      </c>
      <c r="K54" s="14">
        <v>2.5737325064696899</v>
      </c>
      <c r="L54" s="15">
        <v>5708.82947744789</v>
      </c>
      <c r="M54" s="15">
        <v>2497</v>
      </c>
      <c r="ZA54" s="9"/>
    </row>
    <row r="55" spans="2:677" x14ac:dyDescent="0.3">
      <c r="B55" s="19"/>
      <c r="C55" s="16" t="s">
        <v>291</v>
      </c>
      <c r="D55" s="14">
        <v>0.70737549662194898</v>
      </c>
      <c r="E55" s="14">
        <v>0.16772435186687601</v>
      </c>
      <c r="F55" s="14">
        <v>0.44403075793309799</v>
      </c>
      <c r="G55" s="14">
        <v>1.12513900251758</v>
      </c>
      <c r="H55" s="14">
        <v>23.710794714806902</v>
      </c>
      <c r="I55" s="15">
        <v>49</v>
      </c>
      <c r="J55" s="15">
        <v>7619</v>
      </c>
      <c r="K55" s="14">
        <v>3.0511686416345598</v>
      </c>
      <c r="L55" s="15">
        <v>2497.0760042677798</v>
      </c>
      <c r="M55" s="15">
        <v>1988</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328</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371" priority="1">
      <formula>ZA9 = 3</formula>
    </cfRule>
    <cfRule type="expression" dxfId="370" priority="48">
      <formula>I9 = J9</formula>
    </cfRule>
    <cfRule type="expression" dxfId="369" priority="95">
      <formula>ZA9 = 2</formula>
    </cfRule>
    <cfRule type="expression" dxfId="368" priority="142">
      <formula>ZA9 = 1</formula>
    </cfRule>
  </conditionalFormatting>
  <pageMargins left="0.7" right="0.7" top="0.75" bottom="0.75" header="0.3" footer="0.3"/>
  <pageSetup paperSize="9"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43</v>
      </c>
      <c r="M2" s="12" t="str">
        <f>HYPERLINK("#'INDICE'!A1", "Índice")</f>
        <v>Índice</v>
      </c>
    </row>
    <row r="3" spans="2:677" x14ac:dyDescent="0.3">
      <c r="B3" s="10" t="s">
        <v>7</v>
      </c>
      <c r="C3" s="11" t="s">
        <v>42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4.9767559901215996</v>
      </c>
      <c r="E9" s="14">
        <v>0.23238555657868201</v>
      </c>
      <c r="F9" s="14">
        <v>4.5403525675309604</v>
      </c>
      <c r="G9" s="14">
        <v>5.4527090842524997</v>
      </c>
      <c r="H9" s="14">
        <v>4.6694183327441703</v>
      </c>
      <c r="I9" s="15">
        <v>1156</v>
      </c>
      <c r="J9" s="15">
        <v>22312</v>
      </c>
      <c r="K9" s="14">
        <v>2.5477751632960799</v>
      </c>
      <c r="L9" s="15">
        <v>8757.4446605150206</v>
      </c>
      <c r="M9" s="15">
        <v>2673</v>
      </c>
      <c r="ZA9" s="9"/>
    </row>
    <row r="10" spans="2:677" x14ac:dyDescent="0.3">
      <c r="B10" s="19" t="s">
        <v>293</v>
      </c>
      <c r="C10" s="16" t="s">
        <v>253</v>
      </c>
      <c r="D10" s="14">
        <v>5.4162182267197103</v>
      </c>
      <c r="E10" s="14">
        <v>0.32795563397012301</v>
      </c>
      <c r="F10" s="14">
        <v>4.8078337360116103</v>
      </c>
      <c r="G10" s="14">
        <v>6.0966572708945401</v>
      </c>
      <c r="H10" s="14">
        <v>6.05506684262141</v>
      </c>
      <c r="I10" s="15">
        <v>760</v>
      </c>
      <c r="J10" s="15">
        <v>13557</v>
      </c>
      <c r="K10" s="14">
        <v>2.8460919271881799</v>
      </c>
      <c r="L10" s="15">
        <v>4763.3738989568601</v>
      </c>
      <c r="M10" s="15">
        <v>1687</v>
      </c>
      <c r="ZA10" s="9"/>
    </row>
    <row r="11" spans="2:677" x14ac:dyDescent="0.3">
      <c r="B11" s="19"/>
      <c r="C11" s="16" t="s">
        <v>254</v>
      </c>
      <c r="D11" s="14">
        <v>4.2011013215204098</v>
      </c>
      <c r="E11" s="14">
        <v>0.285933749431729</v>
      </c>
      <c r="F11" s="14">
        <v>3.6744720857228499</v>
      </c>
      <c r="G11" s="14">
        <v>4.7994469517321798</v>
      </c>
      <c r="H11" s="14">
        <v>6.8061617073364804</v>
      </c>
      <c r="I11" s="15">
        <v>396</v>
      </c>
      <c r="J11" s="15">
        <v>8755</v>
      </c>
      <c r="K11" s="14">
        <v>1.7783355588680201</v>
      </c>
      <c r="L11" s="15">
        <v>4923.14285475621</v>
      </c>
      <c r="M11" s="15">
        <v>986</v>
      </c>
      <c r="ZA11" s="9"/>
    </row>
    <row r="12" spans="2:677" x14ac:dyDescent="0.3">
      <c r="B12" s="19" t="s">
        <v>294</v>
      </c>
      <c r="C12" s="16" t="s">
        <v>255</v>
      </c>
      <c r="D12" s="14">
        <v>5.2715997619702</v>
      </c>
      <c r="E12" s="14">
        <v>0.27657964970768301</v>
      </c>
      <c r="F12" s="14">
        <v>4.75466787124238</v>
      </c>
      <c r="G12" s="14">
        <v>5.84128620456364</v>
      </c>
      <c r="H12" s="14">
        <v>5.2465980384731301</v>
      </c>
      <c r="I12" s="15">
        <v>576</v>
      </c>
      <c r="J12" s="15">
        <v>11191</v>
      </c>
      <c r="K12" s="14">
        <v>1.7141463504652801</v>
      </c>
      <c r="L12" s="15">
        <v>6528.6140806835801</v>
      </c>
      <c r="M12" s="15">
        <v>1377</v>
      </c>
      <c r="ZA12" s="9"/>
    </row>
    <row r="13" spans="2:677" x14ac:dyDescent="0.3">
      <c r="B13" s="19"/>
      <c r="C13" s="16" t="s">
        <v>256</v>
      </c>
      <c r="D13" s="14">
        <v>4.8510341222041404</v>
      </c>
      <c r="E13" s="14">
        <v>0.37942366955749102</v>
      </c>
      <c r="F13" s="14">
        <v>4.1582105714350099</v>
      </c>
      <c r="G13" s="14">
        <v>5.6524849591697297</v>
      </c>
      <c r="H13" s="14">
        <v>7.8215007357048796</v>
      </c>
      <c r="I13" s="15">
        <v>358</v>
      </c>
      <c r="J13" s="15">
        <v>6595</v>
      </c>
      <c r="K13" s="14">
        <v>2.0566452226540002</v>
      </c>
      <c r="L13" s="15">
        <v>3206.6784914363998</v>
      </c>
      <c r="M13" s="15">
        <v>787</v>
      </c>
      <c r="ZA13" s="9"/>
    </row>
    <row r="14" spans="2:677" x14ac:dyDescent="0.3">
      <c r="B14" s="19"/>
      <c r="C14" s="16" t="s">
        <v>257</v>
      </c>
      <c r="D14" s="14">
        <v>4.3426395318670297</v>
      </c>
      <c r="E14" s="14">
        <v>0.35704324643145402</v>
      </c>
      <c r="F14" s="14">
        <v>3.69282243487595</v>
      </c>
      <c r="G14" s="14">
        <v>5.1007472001832497</v>
      </c>
      <c r="H14" s="14">
        <v>8.2218025192146396</v>
      </c>
      <c r="I14" s="15">
        <v>222</v>
      </c>
      <c r="J14" s="15">
        <v>4526</v>
      </c>
      <c r="K14" s="14">
        <v>1.3886348505138</v>
      </c>
      <c r="L14" s="15">
        <v>3259.3161537933202</v>
      </c>
      <c r="M14" s="15">
        <v>509</v>
      </c>
      <c r="ZA14" s="9"/>
    </row>
    <row r="15" spans="2:677" x14ac:dyDescent="0.3">
      <c r="B15" s="19" t="s">
        <v>295</v>
      </c>
      <c r="C15" s="16" t="s">
        <v>258</v>
      </c>
      <c r="D15" s="14">
        <v>4.7617279655131703</v>
      </c>
      <c r="E15" s="14">
        <v>0.69889429663148095</v>
      </c>
      <c r="F15" s="14">
        <v>3.5551393039588799</v>
      </c>
      <c r="G15" s="14">
        <v>6.3508582077805702</v>
      </c>
      <c r="H15" s="14">
        <v>14.6773251578676</v>
      </c>
      <c r="I15" s="15">
        <v>51</v>
      </c>
      <c r="J15" s="15">
        <v>1099</v>
      </c>
      <c r="K15" s="14">
        <v>1.18263096808834</v>
      </c>
      <c r="L15" s="15">
        <v>929.28396909517596</v>
      </c>
      <c r="M15" s="15">
        <v>134</v>
      </c>
      <c r="ZA15" s="9"/>
    </row>
    <row r="16" spans="2:677" x14ac:dyDescent="0.3">
      <c r="B16" s="19"/>
      <c r="C16" s="16" t="s">
        <v>259</v>
      </c>
      <c r="D16" s="14">
        <v>4.6022551099340099</v>
      </c>
      <c r="E16" s="14">
        <v>0.71471117343103296</v>
      </c>
      <c r="F16" s="14">
        <v>3.3750212644565298</v>
      </c>
      <c r="G16" s="14">
        <v>6.24688841624811</v>
      </c>
      <c r="H16" s="14">
        <v>15.5295861780526</v>
      </c>
      <c r="I16" s="15">
        <v>43</v>
      </c>
      <c r="J16" s="15">
        <v>847</v>
      </c>
      <c r="K16" s="14">
        <v>0.984289186632056</v>
      </c>
      <c r="L16" s="15">
        <v>847</v>
      </c>
      <c r="M16" s="15">
        <v>101</v>
      </c>
      <c r="ZA16" s="9"/>
    </row>
    <row r="17" spans="2:677" x14ac:dyDescent="0.3">
      <c r="B17" s="19"/>
      <c r="C17" s="16" t="s">
        <v>260</v>
      </c>
      <c r="D17" s="14">
        <v>6.0301865366202199</v>
      </c>
      <c r="E17" s="14">
        <v>0.94862909970446896</v>
      </c>
      <c r="F17" s="14">
        <v>4.40134116896186</v>
      </c>
      <c r="G17" s="14">
        <v>8.2100649341823697</v>
      </c>
      <c r="H17" s="14">
        <v>15.731339220497</v>
      </c>
      <c r="I17" s="15">
        <v>55</v>
      </c>
      <c r="J17" s="15">
        <v>843</v>
      </c>
      <c r="K17" s="14">
        <v>1.33716766336307</v>
      </c>
      <c r="L17" s="15">
        <v>630.437022295166</v>
      </c>
      <c r="M17" s="15">
        <v>102</v>
      </c>
      <c r="ZA17" s="9"/>
    </row>
    <row r="18" spans="2:677" x14ac:dyDescent="0.3">
      <c r="B18" s="19"/>
      <c r="C18" s="16" t="s">
        <v>261</v>
      </c>
      <c r="D18" s="14">
        <v>6.2900397852467496</v>
      </c>
      <c r="E18" s="14">
        <v>0.91430373886337801</v>
      </c>
      <c r="F18" s="14">
        <v>4.6974104702717003</v>
      </c>
      <c r="G18" s="14">
        <v>8.3751879944020509</v>
      </c>
      <c r="H18" s="14">
        <v>14.535738565722101</v>
      </c>
      <c r="I18" s="15">
        <v>42</v>
      </c>
      <c r="J18" s="15">
        <v>667</v>
      </c>
      <c r="K18" s="14">
        <v>0.94453069219530295</v>
      </c>
      <c r="L18" s="15">
        <v>667</v>
      </c>
      <c r="M18" s="15">
        <v>78</v>
      </c>
      <c r="ZA18" s="9"/>
    </row>
    <row r="19" spans="2:677" x14ac:dyDescent="0.3">
      <c r="B19" s="19"/>
      <c r="C19" s="16" t="s">
        <v>262</v>
      </c>
      <c r="D19" s="14">
        <v>4.4229187514482797</v>
      </c>
      <c r="E19" s="14">
        <v>0.96094695927483298</v>
      </c>
      <c r="F19" s="14">
        <v>2.8553927883541101</v>
      </c>
      <c r="G19" s="14">
        <v>6.7908156557808397</v>
      </c>
      <c r="H19" s="14">
        <v>21.7265342927715</v>
      </c>
      <c r="I19" s="15">
        <v>27</v>
      </c>
      <c r="J19" s="15">
        <v>559</v>
      </c>
      <c r="K19" s="14">
        <v>1.2189062765944501</v>
      </c>
      <c r="L19" s="15">
        <v>458.607860779757</v>
      </c>
      <c r="M19" s="15">
        <v>66</v>
      </c>
      <c r="ZA19" s="9"/>
    </row>
    <row r="20" spans="2:677" x14ac:dyDescent="0.3">
      <c r="B20" s="19"/>
      <c r="C20" s="16" t="s">
        <v>263</v>
      </c>
      <c r="D20" s="14">
        <v>3.6493385087122299</v>
      </c>
      <c r="E20" s="14">
        <v>0.84656588310524605</v>
      </c>
      <c r="F20" s="14">
        <v>2.29535912001452</v>
      </c>
      <c r="G20" s="14">
        <v>5.7549555342224403</v>
      </c>
      <c r="H20" s="14">
        <v>23.197789985341199</v>
      </c>
      <c r="I20" s="15">
        <v>29</v>
      </c>
      <c r="J20" s="15">
        <v>795</v>
      </c>
      <c r="K20" s="14">
        <v>1.6183526989115999</v>
      </c>
      <c r="L20" s="15">
        <v>491.24025963849903</v>
      </c>
      <c r="M20" s="15">
        <v>101</v>
      </c>
      <c r="ZA20" s="9"/>
    </row>
    <row r="21" spans="2:677" x14ac:dyDescent="0.3">
      <c r="B21" s="19"/>
      <c r="C21" s="16" t="s">
        <v>264</v>
      </c>
      <c r="D21" s="14">
        <v>7.0060923925766003</v>
      </c>
      <c r="E21" s="14">
        <v>0.71118407701213404</v>
      </c>
      <c r="F21" s="14">
        <v>5.7262721756482202</v>
      </c>
      <c r="G21" s="14">
        <v>8.5460222601337197</v>
      </c>
      <c r="H21" s="14">
        <v>10.1509377433515</v>
      </c>
      <c r="I21" s="15">
        <v>101</v>
      </c>
      <c r="J21" s="15">
        <v>1469</v>
      </c>
      <c r="K21" s="14">
        <v>1.13961917271059</v>
      </c>
      <c r="L21" s="15">
        <v>1289.0271023661101</v>
      </c>
      <c r="M21" s="15">
        <v>181</v>
      </c>
      <c r="ZA21" s="9"/>
    </row>
    <row r="22" spans="2:677" x14ac:dyDescent="0.3">
      <c r="B22" s="19"/>
      <c r="C22" s="16" t="s">
        <v>265</v>
      </c>
      <c r="D22" s="14">
        <v>3.0591721055900898</v>
      </c>
      <c r="E22" s="14">
        <v>0.54513744421694199</v>
      </c>
      <c r="F22" s="14">
        <v>2.14678320492715</v>
      </c>
      <c r="G22" s="14">
        <v>4.3421221104143601</v>
      </c>
      <c r="H22" s="14">
        <v>17.819770362733099</v>
      </c>
      <c r="I22" s="15">
        <v>48</v>
      </c>
      <c r="J22" s="15">
        <v>1217</v>
      </c>
      <c r="K22" s="14">
        <v>1.21852646900495</v>
      </c>
      <c r="L22" s="15">
        <v>998.74728285040896</v>
      </c>
      <c r="M22" s="15">
        <v>135</v>
      </c>
      <c r="ZA22" s="9"/>
    </row>
    <row r="23" spans="2:677" x14ac:dyDescent="0.3">
      <c r="B23" s="19"/>
      <c r="C23" s="16" t="s">
        <v>266</v>
      </c>
      <c r="D23" s="14">
        <v>5.2466014834011698</v>
      </c>
      <c r="E23" s="14">
        <v>0.739355147510525</v>
      </c>
      <c r="F23" s="14">
        <v>3.9633373286286102</v>
      </c>
      <c r="G23" s="14">
        <v>6.9154462029729302</v>
      </c>
      <c r="H23" s="14">
        <v>14.0920775067374</v>
      </c>
      <c r="I23" s="15">
        <v>76</v>
      </c>
      <c r="J23" s="15">
        <v>1175</v>
      </c>
      <c r="K23" s="14">
        <v>1.2909262310415699</v>
      </c>
      <c r="L23" s="15">
        <v>910.19918237462696</v>
      </c>
      <c r="M23" s="15">
        <v>144</v>
      </c>
      <c r="ZA23" s="9"/>
    </row>
    <row r="24" spans="2:677" x14ac:dyDescent="0.3">
      <c r="B24" s="19"/>
      <c r="C24" s="16" t="s">
        <v>267</v>
      </c>
      <c r="D24" s="14">
        <v>7.1934698963958201</v>
      </c>
      <c r="E24" s="14">
        <v>0.95331187296890796</v>
      </c>
      <c r="F24" s="14">
        <v>5.5115607387950103</v>
      </c>
      <c r="G24" s="14">
        <v>9.3379082564289995</v>
      </c>
      <c r="H24" s="14">
        <v>13.252462117712501</v>
      </c>
      <c r="I24" s="15">
        <v>52</v>
      </c>
      <c r="J24" s="15">
        <v>680</v>
      </c>
      <c r="K24" s="14">
        <v>0.92432098358913595</v>
      </c>
      <c r="L24" s="15">
        <v>680</v>
      </c>
      <c r="M24" s="15">
        <v>78</v>
      </c>
      <c r="ZA24" s="9"/>
    </row>
    <row r="25" spans="2:677" x14ac:dyDescent="0.3">
      <c r="B25" s="19"/>
      <c r="C25" s="16" t="s">
        <v>268</v>
      </c>
      <c r="D25" s="14">
        <v>7.0755497074398699</v>
      </c>
      <c r="E25" s="14">
        <v>1.4036732740673099</v>
      </c>
      <c r="F25" s="14">
        <v>4.7455694539024096</v>
      </c>
      <c r="G25" s="14">
        <v>10.4243114343522</v>
      </c>
      <c r="H25" s="14">
        <v>19.838363549214598</v>
      </c>
      <c r="I25" s="15">
        <v>48</v>
      </c>
      <c r="J25" s="15">
        <v>742</v>
      </c>
      <c r="K25" s="14">
        <v>2.2205475787114701</v>
      </c>
      <c r="L25" s="15">
        <v>334.151813324606</v>
      </c>
      <c r="M25" s="15">
        <v>89</v>
      </c>
      <c r="ZA25" s="9"/>
    </row>
    <row r="26" spans="2:677" x14ac:dyDescent="0.3">
      <c r="B26" s="19"/>
      <c r="C26" s="16" t="s">
        <v>269</v>
      </c>
      <c r="D26" s="14">
        <v>4.1826117287090003</v>
      </c>
      <c r="E26" s="14">
        <v>0.69825465839036704</v>
      </c>
      <c r="F26" s="14">
        <v>2.9968698446449098</v>
      </c>
      <c r="G26" s="14">
        <v>5.8094074814928902</v>
      </c>
      <c r="H26" s="14">
        <v>16.6942260883941</v>
      </c>
      <c r="I26" s="15">
        <v>37</v>
      </c>
      <c r="J26" s="15">
        <v>836</v>
      </c>
      <c r="K26" s="14">
        <v>1.0158329429266399</v>
      </c>
      <c r="L26" s="15">
        <v>822.96996353698103</v>
      </c>
      <c r="M26" s="15">
        <v>100</v>
      </c>
      <c r="ZA26" s="9"/>
    </row>
    <row r="27" spans="2:677" x14ac:dyDescent="0.3">
      <c r="B27" s="19"/>
      <c r="C27" s="16" t="s">
        <v>270</v>
      </c>
      <c r="D27" s="14">
        <v>4.5774169606543804</v>
      </c>
      <c r="E27" s="14">
        <v>0.67196010428868003</v>
      </c>
      <c r="F27" s="14">
        <v>3.4184320034694502</v>
      </c>
      <c r="G27" s="14">
        <v>6.1045079049810198</v>
      </c>
      <c r="H27" s="14">
        <v>14.679897201076001</v>
      </c>
      <c r="I27" s="15">
        <v>60</v>
      </c>
      <c r="J27" s="15">
        <v>1149</v>
      </c>
      <c r="K27" s="14">
        <v>1.1867444975153201</v>
      </c>
      <c r="L27" s="15">
        <v>968.19492519717301</v>
      </c>
      <c r="M27" s="15">
        <v>147</v>
      </c>
      <c r="ZA27" s="9"/>
    </row>
    <row r="28" spans="2:677" x14ac:dyDescent="0.3">
      <c r="B28" s="19"/>
      <c r="C28" s="16" t="s">
        <v>271</v>
      </c>
      <c r="D28" s="14">
        <v>4.7529507564041698</v>
      </c>
      <c r="E28" s="14">
        <v>0.85308334842604805</v>
      </c>
      <c r="F28" s="14">
        <v>3.3126387545251399</v>
      </c>
      <c r="G28" s="14">
        <v>6.7756150719226804</v>
      </c>
      <c r="H28" s="14">
        <v>17.9484996194542</v>
      </c>
      <c r="I28" s="15">
        <v>37</v>
      </c>
      <c r="J28" s="15">
        <v>582</v>
      </c>
      <c r="K28" s="14">
        <v>0.93399428548228303</v>
      </c>
      <c r="L28" s="15">
        <v>582</v>
      </c>
      <c r="M28" s="15">
        <v>68</v>
      </c>
      <c r="ZA28" s="9"/>
    </row>
    <row r="29" spans="2:677" x14ac:dyDescent="0.3">
      <c r="B29" s="19"/>
      <c r="C29" s="16" t="s">
        <v>272</v>
      </c>
      <c r="D29" s="14">
        <v>3.7443404703650498</v>
      </c>
      <c r="E29" s="14">
        <v>0.62896503422105998</v>
      </c>
      <c r="F29" s="14">
        <v>2.6769497765226</v>
      </c>
      <c r="G29" s="14">
        <v>5.2145322971103596</v>
      </c>
      <c r="H29" s="14">
        <v>16.7977522129482</v>
      </c>
      <c r="I29" s="15">
        <v>33</v>
      </c>
      <c r="J29" s="15">
        <v>840</v>
      </c>
      <c r="K29" s="14">
        <v>0.92090188075192503</v>
      </c>
      <c r="L29" s="15">
        <v>840</v>
      </c>
      <c r="M29" s="15">
        <v>92</v>
      </c>
      <c r="ZA29" s="9"/>
    </row>
    <row r="30" spans="2:677" x14ac:dyDescent="0.3">
      <c r="B30" s="19"/>
      <c r="C30" s="16" t="s">
        <v>273</v>
      </c>
      <c r="D30" s="14">
        <v>3.9616934867808999</v>
      </c>
      <c r="E30" s="14">
        <v>1.2734098275580199</v>
      </c>
      <c r="F30" s="14">
        <v>2.07291361634431</v>
      </c>
      <c r="G30" s="14">
        <v>7.4407103389400202</v>
      </c>
      <c r="H30" s="14">
        <v>32.143067902831099</v>
      </c>
      <c r="I30" s="15">
        <v>29</v>
      </c>
      <c r="J30" s="15">
        <v>679</v>
      </c>
      <c r="K30" s="14">
        <v>2.8896200312736</v>
      </c>
      <c r="L30" s="15">
        <v>234.97899123461201</v>
      </c>
      <c r="M30" s="15">
        <v>72</v>
      </c>
      <c r="ZA30" s="9">
        <v>1</v>
      </c>
    </row>
    <row r="31" spans="2:677" x14ac:dyDescent="0.3">
      <c r="B31" s="19"/>
      <c r="C31" s="16" t="s">
        <v>274</v>
      </c>
      <c r="D31" s="14">
        <v>5.62802847861684</v>
      </c>
      <c r="E31" s="14">
        <v>0.53372427757315699</v>
      </c>
      <c r="F31" s="14">
        <v>4.6653322689650798</v>
      </c>
      <c r="G31" s="14">
        <v>6.7752601302273003</v>
      </c>
      <c r="H31" s="14">
        <v>9.4833258147323107</v>
      </c>
      <c r="I31" s="15">
        <v>123</v>
      </c>
      <c r="J31" s="15">
        <v>2305</v>
      </c>
      <c r="K31" s="14">
        <v>1.23571146637655</v>
      </c>
      <c r="L31" s="15">
        <v>1865.3221748916101</v>
      </c>
      <c r="M31" s="15">
        <v>297</v>
      </c>
      <c r="ZA31" s="9"/>
    </row>
    <row r="32" spans="2:677" x14ac:dyDescent="0.3">
      <c r="B32" s="19"/>
      <c r="C32" s="16" t="s">
        <v>275</v>
      </c>
      <c r="D32" s="14">
        <v>3.63437710321623</v>
      </c>
      <c r="E32" s="14">
        <v>0.51443542073130699</v>
      </c>
      <c r="F32" s="14">
        <v>2.7447042650424698</v>
      </c>
      <c r="G32" s="14">
        <v>4.7982023612309197</v>
      </c>
      <c r="H32" s="14">
        <v>14.154706738496101</v>
      </c>
      <c r="I32" s="15">
        <v>56</v>
      </c>
      <c r="J32" s="15">
        <v>1437</v>
      </c>
      <c r="K32" s="14">
        <v>1.0850857161659999</v>
      </c>
      <c r="L32" s="15">
        <v>1324.3193404825599</v>
      </c>
      <c r="M32" s="15">
        <v>170</v>
      </c>
      <c r="ZA32" s="9"/>
    </row>
    <row r="33" spans="2:677" x14ac:dyDescent="0.3">
      <c r="B33" s="19"/>
      <c r="C33" s="16" t="s">
        <v>276</v>
      </c>
      <c r="D33" s="14">
        <v>5.0411621247660001</v>
      </c>
      <c r="E33" s="14">
        <v>0.78529754585578304</v>
      </c>
      <c r="F33" s="14">
        <v>3.69267503750438</v>
      </c>
      <c r="G33" s="14">
        <v>6.8470777623437602</v>
      </c>
      <c r="H33" s="14">
        <v>15.5777086001223</v>
      </c>
      <c r="I33" s="15">
        <v>47</v>
      </c>
      <c r="J33" s="15">
        <v>869</v>
      </c>
      <c r="K33" s="14">
        <v>1.1182068563870999</v>
      </c>
      <c r="L33" s="15">
        <v>777.13706997622796</v>
      </c>
      <c r="M33" s="15">
        <v>102</v>
      </c>
      <c r="ZA33" s="9"/>
    </row>
    <row r="34" spans="2:677" x14ac:dyDescent="0.3">
      <c r="B34" s="19"/>
      <c r="C34" s="16" t="s">
        <v>277</v>
      </c>
      <c r="D34" s="14">
        <v>4.2064997876450896</v>
      </c>
      <c r="E34" s="14">
        <v>0.74311639062356805</v>
      </c>
      <c r="F34" s="14">
        <v>2.95694624288046</v>
      </c>
      <c r="G34" s="14">
        <v>5.9517077458149199</v>
      </c>
      <c r="H34" s="14">
        <v>17.665908192986901</v>
      </c>
      <c r="I34" s="15">
        <v>42</v>
      </c>
      <c r="J34" s="15">
        <v>952</v>
      </c>
      <c r="K34" s="14">
        <v>1.30327870488088</v>
      </c>
      <c r="L34" s="15">
        <v>730.46539963761199</v>
      </c>
      <c r="M34" s="15">
        <v>111</v>
      </c>
      <c r="ZA34" s="9"/>
    </row>
    <row r="35" spans="2:677" x14ac:dyDescent="0.3">
      <c r="B35" s="19"/>
      <c r="C35" s="16" t="s">
        <v>278</v>
      </c>
      <c r="D35" s="14">
        <v>4.3318798906916802</v>
      </c>
      <c r="E35" s="14">
        <v>0.83250780713484795</v>
      </c>
      <c r="F35" s="14">
        <v>2.9420693906433901</v>
      </c>
      <c r="G35" s="14">
        <v>6.3353711848612404</v>
      </c>
      <c r="H35" s="14">
        <v>19.218164587705601</v>
      </c>
      <c r="I35" s="15">
        <v>34</v>
      </c>
      <c r="J35" s="15">
        <v>604</v>
      </c>
      <c r="K35" s="14">
        <v>1.00844056709615</v>
      </c>
      <c r="L35" s="15">
        <v>598.94456818535605</v>
      </c>
      <c r="M35" s="15">
        <v>64</v>
      </c>
      <c r="ZA35" s="9"/>
    </row>
    <row r="36" spans="2:677" x14ac:dyDescent="0.3">
      <c r="B36" s="19"/>
      <c r="C36" s="16" t="s">
        <v>279</v>
      </c>
      <c r="D36" s="14">
        <v>3.8775896452405201</v>
      </c>
      <c r="E36" s="14">
        <v>0.56821092111969695</v>
      </c>
      <c r="F36" s="14">
        <v>2.89877648664904</v>
      </c>
      <c r="G36" s="14">
        <v>5.1693178375401896</v>
      </c>
      <c r="H36" s="14">
        <v>14.6537146295802</v>
      </c>
      <c r="I36" s="15">
        <v>50</v>
      </c>
      <c r="J36" s="15">
        <v>1217</v>
      </c>
      <c r="K36" s="14">
        <v>1.0533343055621101</v>
      </c>
      <c r="L36" s="15">
        <v>1155.3786804186</v>
      </c>
      <c r="M36" s="15">
        <v>161</v>
      </c>
      <c r="ZA36" s="9"/>
    </row>
    <row r="37" spans="2:677" x14ac:dyDescent="0.3">
      <c r="B37" s="19"/>
      <c r="C37" s="16" t="s">
        <v>280</v>
      </c>
      <c r="D37" s="14">
        <v>4.6473877345004704</v>
      </c>
      <c r="E37" s="14">
        <v>0.75205148407393396</v>
      </c>
      <c r="F37" s="14">
        <v>3.36013869739676</v>
      </c>
      <c r="G37" s="14">
        <v>6.3951408206650697</v>
      </c>
      <c r="H37" s="14">
        <v>16.182241014473199</v>
      </c>
      <c r="I37" s="15">
        <v>36</v>
      </c>
      <c r="J37" s="15">
        <v>749</v>
      </c>
      <c r="K37" s="14">
        <v>0.95467432738201996</v>
      </c>
      <c r="L37" s="15">
        <v>749</v>
      </c>
      <c r="M37" s="15">
        <v>80</v>
      </c>
      <c r="ZA37" s="9"/>
    </row>
    <row r="38" spans="2:677" x14ac:dyDescent="0.3">
      <c r="B38" s="19" t="s">
        <v>296</v>
      </c>
      <c r="C38" s="16" t="s">
        <v>281</v>
      </c>
      <c r="D38" s="14">
        <v>4.2244656237855196</v>
      </c>
      <c r="E38" s="14">
        <v>0.297415053966604</v>
      </c>
      <c r="F38" s="14">
        <v>3.6780105041759299</v>
      </c>
      <c r="G38" s="14">
        <v>4.8480231793649304</v>
      </c>
      <c r="H38" s="14">
        <v>7.0403000155104003</v>
      </c>
      <c r="I38" s="15">
        <v>522</v>
      </c>
      <c r="J38" s="15">
        <v>11367</v>
      </c>
      <c r="K38" s="14">
        <v>2.48489009743097</v>
      </c>
      <c r="L38" s="15">
        <v>4574.4477841301295</v>
      </c>
      <c r="M38" s="15">
        <v>1279</v>
      </c>
      <c r="ZA38" s="9"/>
    </row>
    <row r="39" spans="2:677" x14ac:dyDescent="0.3">
      <c r="B39" s="19"/>
      <c r="C39" s="16" t="s">
        <v>282</v>
      </c>
      <c r="D39" s="14">
        <v>5.6232427036059001</v>
      </c>
      <c r="E39" s="14">
        <v>0.351267197906176</v>
      </c>
      <c r="F39" s="14">
        <v>4.9725385072104</v>
      </c>
      <c r="G39" s="14">
        <v>6.3534046951557297</v>
      </c>
      <c r="H39" s="14">
        <v>6.2467017061334698</v>
      </c>
      <c r="I39" s="15">
        <v>634</v>
      </c>
      <c r="J39" s="15">
        <v>10945</v>
      </c>
      <c r="K39" s="14">
        <v>2.5444820842755602</v>
      </c>
      <c r="L39" s="15">
        <v>4301.4647529405402</v>
      </c>
      <c r="M39" s="15">
        <v>1293</v>
      </c>
      <c r="ZA39" s="9"/>
    </row>
    <row r="40" spans="2:677" x14ac:dyDescent="0.3">
      <c r="B40" s="19" t="s">
        <v>321</v>
      </c>
      <c r="C40" s="16" t="s">
        <v>314</v>
      </c>
      <c r="D40" s="14">
        <v>5.24258603718157</v>
      </c>
      <c r="E40" s="14">
        <v>0.30130870504117102</v>
      </c>
      <c r="F40" s="14">
        <v>4.6822521007939502</v>
      </c>
      <c r="G40" s="14">
        <v>5.8658495557190697</v>
      </c>
      <c r="H40" s="14">
        <v>5.7473297129360104</v>
      </c>
      <c r="I40" s="15">
        <v>645</v>
      </c>
      <c r="J40" s="15">
        <v>11437</v>
      </c>
      <c r="K40" s="14">
        <v>2.0899636774944002</v>
      </c>
      <c r="L40" s="15">
        <v>5472.3439087283696</v>
      </c>
      <c r="M40" s="15">
        <v>2647</v>
      </c>
      <c r="ZA40" s="9"/>
    </row>
    <row r="41" spans="2:677" x14ac:dyDescent="0.3">
      <c r="B41" s="19"/>
      <c r="C41" s="16" t="s">
        <v>315</v>
      </c>
      <c r="D41" s="14">
        <v>4.7041159326941298</v>
      </c>
      <c r="E41" s="14">
        <v>0.34062656505996403</v>
      </c>
      <c r="F41" s="14">
        <v>4.0795072084055199</v>
      </c>
      <c r="G41" s="14">
        <v>5.4189550697840003</v>
      </c>
      <c r="H41" s="14">
        <v>7.2410325326502099</v>
      </c>
      <c r="I41" s="15">
        <v>511</v>
      </c>
      <c r="J41" s="15">
        <v>10875</v>
      </c>
      <c r="K41" s="14">
        <v>2.8144542892649098</v>
      </c>
      <c r="L41" s="15">
        <v>3863.9817464722</v>
      </c>
      <c r="M41" s="15">
        <v>2647</v>
      </c>
      <c r="ZA41" s="9"/>
    </row>
    <row r="42" spans="2:677" x14ac:dyDescent="0.3">
      <c r="B42" s="19" t="s">
        <v>322</v>
      </c>
      <c r="C42" s="16" t="s">
        <v>316</v>
      </c>
      <c r="D42" s="14">
        <v>5.0099499432774399</v>
      </c>
      <c r="E42" s="14">
        <v>0.58294558373806504</v>
      </c>
      <c r="F42" s="14">
        <v>3.9819653511270601</v>
      </c>
      <c r="G42" s="14">
        <v>6.2859453971025196</v>
      </c>
      <c r="H42" s="14">
        <v>11.6357566510277</v>
      </c>
      <c r="I42" s="15">
        <v>118</v>
      </c>
      <c r="J42" s="15">
        <v>2727</v>
      </c>
      <c r="K42" s="14">
        <v>1.94657159464442</v>
      </c>
      <c r="L42" s="15">
        <v>1400.92458325333</v>
      </c>
      <c r="M42" s="15">
        <v>636</v>
      </c>
      <c r="ZA42" s="9"/>
    </row>
    <row r="43" spans="2:677" x14ac:dyDescent="0.3">
      <c r="B43" s="19"/>
      <c r="C43" s="16" t="s">
        <v>317</v>
      </c>
      <c r="D43" s="14">
        <v>3.3331949978449802</v>
      </c>
      <c r="E43" s="14">
        <v>0.83535347885271904</v>
      </c>
      <c r="F43" s="14">
        <v>2.0300989779274001</v>
      </c>
      <c r="G43" s="14">
        <v>5.4264033932243096</v>
      </c>
      <c r="H43" s="14">
        <v>25.061644440028299</v>
      </c>
      <c r="I43" s="15">
        <v>34</v>
      </c>
      <c r="J43" s="15">
        <v>897</v>
      </c>
      <c r="K43" s="14">
        <v>1.94048591488884</v>
      </c>
      <c r="L43" s="15">
        <v>462.25535218656</v>
      </c>
      <c r="M43" s="15">
        <v>326</v>
      </c>
      <c r="ZA43" s="9"/>
    </row>
    <row r="44" spans="2:677" x14ac:dyDescent="0.3">
      <c r="B44" s="19"/>
      <c r="C44" s="16" t="s">
        <v>318</v>
      </c>
      <c r="D44" s="14">
        <v>4.5245190932578403</v>
      </c>
      <c r="E44" s="14">
        <v>1.00688862893702</v>
      </c>
      <c r="F44" s="14">
        <v>2.9092302669001402</v>
      </c>
      <c r="G44" s="14">
        <v>6.9722582805714604</v>
      </c>
      <c r="H44" s="14">
        <v>22.254047517169798</v>
      </c>
      <c r="I44" s="15">
        <v>27</v>
      </c>
      <c r="J44" s="15">
        <v>668</v>
      </c>
      <c r="K44" s="14">
        <v>1.5653967523269701</v>
      </c>
      <c r="L44" s="15">
        <v>426.72887816268599</v>
      </c>
      <c r="M44" s="15">
        <v>244</v>
      </c>
      <c r="ZA44" s="9"/>
    </row>
    <row r="45" spans="2:677" x14ac:dyDescent="0.3">
      <c r="B45" s="19"/>
      <c r="C45" s="16" t="s">
        <v>319</v>
      </c>
      <c r="D45" s="14">
        <v>5.1103911224878296</v>
      </c>
      <c r="E45" s="14">
        <v>0.25605018935023599</v>
      </c>
      <c r="F45" s="14">
        <v>4.6310164996598902</v>
      </c>
      <c r="G45" s="14">
        <v>5.6364549528852299</v>
      </c>
      <c r="H45" s="14">
        <v>5.0103834171030401</v>
      </c>
      <c r="I45" s="15">
        <v>964</v>
      </c>
      <c r="J45" s="15">
        <v>17736</v>
      </c>
      <c r="K45" s="14">
        <v>2.3977759454808298</v>
      </c>
      <c r="L45" s="15">
        <v>7396.8545866129298</v>
      </c>
      <c r="M45" s="15">
        <v>2575</v>
      </c>
      <c r="ZA45" s="9"/>
    </row>
    <row r="46" spans="2:677" x14ac:dyDescent="0.3">
      <c r="B46" s="19"/>
      <c r="C46" s="16" t="s">
        <v>320</v>
      </c>
      <c r="D46" s="14">
        <v>5.7356883341234104</v>
      </c>
      <c r="E46" s="14">
        <v>2.1421811762650602</v>
      </c>
      <c r="F46" s="14">
        <v>2.71551297129461</v>
      </c>
      <c r="G46" s="14">
        <v>11.7105432941374</v>
      </c>
      <c r="H46" s="14">
        <v>37.348284137416499</v>
      </c>
      <c r="I46" s="15">
        <v>13</v>
      </c>
      <c r="J46" s="15">
        <v>284</v>
      </c>
      <c r="K46" s="14">
        <v>2.40196120061991</v>
      </c>
      <c r="L46" s="15">
        <v>118.23671420117201</v>
      </c>
      <c r="M46" s="15">
        <v>152</v>
      </c>
      <c r="ZA46" s="9">
        <v>1</v>
      </c>
    </row>
    <row r="47" spans="2:677" x14ac:dyDescent="0.3">
      <c r="B47" s="19" t="s">
        <v>298</v>
      </c>
      <c r="C47" s="16" t="s">
        <v>283</v>
      </c>
      <c r="D47" s="14">
        <v>4.48916021112578</v>
      </c>
      <c r="E47" s="14">
        <v>0.50485105949706799</v>
      </c>
      <c r="F47" s="14">
        <v>3.5966730945466501</v>
      </c>
      <c r="G47" s="14">
        <v>5.5902689044699203</v>
      </c>
      <c r="H47" s="14">
        <v>11.246002275567299</v>
      </c>
      <c r="I47" s="15">
        <v>193</v>
      </c>
      <c r="J47" s="15">
        <v>4313</v>
      </c>
      <c r="K47" s="14">
        <v>2.5632297133964799</v>
      </c>
      <c r="L47" s="15">
        <v>1682.6427914199501</v>
      </c>
      <c r="M47" s="15">
        <v>1533</v>
      </c>
      <c r="ZA47" s="9"/>
    </row>
    <row r="48" spans="2:677" x14ac:dyDescent="0.3">
      <c r="B48" s="19"/>
      <c r="C48" s="16" t="s">
        <v>284</v>
      </c>
      <c r="D48" s="14">
        <v>3.4808092112885798</v>
      </c>
      <c r="E48" s="14">
        <v>0.39428502400474202</v>
      </c>
      <c r="F48" s="14">
        <v>2.785072692625</v>
      </c>
      <c r="G48" s="14">
        <v>4.3425833559440798</v>
      </c>
      <c r="H48" s="14">
        <v>11.3273954437388</v>
      </c>
      <c r="I48" s="15">
        <v>176</v>
      </c>
      <c r="J48" s="15">
        <v>3999</v>
      </c>
      <c r="K48" s="14">
        <v>1.8499903435890099</v>
      </c>
      <c r="L48" s="15">
        <v>2161.63290465715</v>
      </c>
      <c r="M48" s="15">
        <v>1787</v>
      </c>
      <c r="ZA48" s="9"/>
    </row>
    <row r="49" spans="2:677" x14ac:dyDescent="0.3">
      <c r="B49" s="19"/>
      <c r="C49" s="16" t="s">
        <v>285</v>
      </c>
      <c r="D49" s="14">
        <v>5.3881344721248698</v>
      </c>
      <c r="E49" s="14">
        <v>0.58623264629659999</v>
      </c>
      <c r="F49" s="14">
        <v>4.3475190030801798</v>
      </c>
      <c r="G49" s="14">
        <v>6.6604860815162397</v>
      </c>
      <c r="H49" s="14">
        <v>10.8800671054042</v>
      </c>
      <c r="I49" s="15">
        <v>202</v>
      </c>
      <c r="J49" s="15">
        <v>3989</v>
      </c>
      <c r="K49" s="14">
        <v>2.6885066664489501</v>
      </c>
      <c r="L49" s="15">
        <v>1483.72330624301</v>
      </c>
      <c r="M49" s="15">
        <v>1884</v>
      </c>
      <c r="ZA49" s="9"/>
    </row>
    <row r="50" spans="2:677" x14ac:dyDescent="0.3">
      <c r="B50" s="19"/>
      <c r="C50" s="16" t="s">
        <v>286</v>
      </c>
      <c r="D50" s="14">
        <v>5.1661954088225697</v>
      </c>
      <c r="E50" s="14">
        <v>0.53592995290265599</v>
      </c>
      <c r="F50" s="14">
        <v>4.21071936913917</v>
      </c>
      <c r="G50" s="14">
        <v>6.3241691505632902</v>
      </c>
      <c r="H50" s="14">
        <v>10.3737840033581</v>
      </c>
      <c r="I50" s="15">
        <v>225</v>
      </c>
      <c r="J50" s="15">
        <v>4375</v>
      </c>
      <c r="K50" s="14">
        <v>2.56425278588608</v>
      </c>
      <c r="L50" s="15">
        <v>1706.15004264808</v>
      </c>
      <c r="M50" s="15">
        <v>1970</v>
      </c>
      <c r="ZA50" s="9"/>
    </row>
    <row r="51" spans="2:677" x14ac:dyDescent="0.3">
      <c r="B51" s="19"/>
      <c r="C51" s="16" t="s">
        <v>287</v>
      </c>
      <c r="D51" s="14">
        <v>6.2554569292971198</v>
      </c>
      <c r="E51" s="14">
        <v>0.48611776525716799</v>
      </c>
      <c r="F51" s="14">
        <v>5.3672240444058996</v>
      </c>
      <c r="G51" s="14">
        <v>7.2793780495861897</v>
      </c>
      <c r="H51" s="14">
        <v>7.7710992298653601</v>
      </c>
      <c r="I51" s="15">
        <v>349</v>
      </c>
      <c r="J51" s="15">
        <v>5505</v>
      </c>
      <c r="K51" s="14">
        <v>2.2179736172606801</v>
      </c>
      <c r="L51" s="15">
        <v>2481.9952578151001</v>
      </c>
      <c r="M51" s="15">
        <v>1948</v>
      </c>
      <c r="ZA51" s="9"/>
    </row>
    <row r="52" spans="2:677" x14ac:dyDescent="0.3">
      <c r="B52" s="19" t="s">
        <v>297</v>
      </c>
      <c r="C52" s="16" t="s">
        <v>288</v>
      </c>
      <c r="D52" s="14">
        <v>5.4108363551099199</v>
      </c>
      <c r="E52" s="14">
        <v>0.29505356333491001</v>
      </c>
      <c r="F52" s="14">
        <v>4.8605965121799599</v>
      </c>
      <c r="G52" s="14">
        <v>6.0194246245416103</v>
      </c>
      <c r="H52" s="14">
        <v>5.4530121402815199</v>
      </c>
      <c r="I52" s="15">
        <v>838</v>
      </c>
      <c r="J52" s="15">
        <v>15190</v>
      </c>
      <c r="K52" s="14">
        <v>2.5835991036275399</v>
      </c>
      <c r="L52" s="15">
        <v>5879.3951347452803</v>
      </c>
      <c r="M52" s="15">
        <v>2626</v>
      </c>
      <c r="ZA52" s="9"/>
    </row>
    <row r="53" spans="2:677" x14ac:dyDescent="0.3">
      <c r="B53" s="19"/>
      <c r="C53" s="16" t="s">
        <v>289</v>
      </c>
      <c r="D53" s="14">
        <v>4.0529510394845003</v>
      </c>
      <c r="E53" s="14">
        <v>0.35655122019351199</v>
      </c>
      <c r="F53" s="14">
        <v>3.4086782791405499</v>
      </c>
      <c r="G53" s="14">
        <v>4.8129297949439804</v>
      </c>
      <c r="H53" s="14">
        <v>8.7973236468916696</v>
      </c>
      <c r="I53" s="15">
        <v>307</v>
      </c>
      <c r="J53" s="15">
        <v>6993</v>
      </c>
      <c r="K53" s="14">
        <v>2.2858214378045298</v>
      </c>
      <c r="L53" s="15">
        <v>3059.29408323189</v>
      </c>
      <c r="M53" s="15">
        <v>2048</v>
      </c>
      <c r="ZA53" s="9"/>
    </row>
    <row r="54" spans="2:677" x14ac:dyDescent="0.3">
      <c r="B54" s="19" t="s">
        <v>291</v>
      </c>
      <c r="C54" s="16" t="s">
        <v>290</v>
      </c>
      <c r="D54" s="14">
        <v>5.8642112358877396</v>
      </c>
      <c r="E54" s="14">
        <v>0.31756813722160998</v>
      </c>
      <c r="F54" s="14">
        <v>5.2716202056836101</v>
      </c>
      <c r="G54" s="14">
        <v>6.5188322285359597</v>
      </c>
      <c r="H54" s="14">
        <v>5.41535978919313</v>
      </c>
      <c r="I54" s="15">
        <v>831</v>
      </c>
      <c r="J54" s="15">
        <v>14693</v>
      </c>
      <c r="K54" s="14">
        <v>2.6840486981262299</v>
      </c>
      <c r="L54" s="15">
        <v>5474.1927783416904</v>
      </c>
      <c r="M54" s="15">
        <v>2497</v>
      </c>
      <c r="ZA54" s="9"/>
    </row>
    <row r="55" spans="2:677" x14ac:dyDescent="0.3">
      <c r="B55" s="19"/>
      <c r="C55" s="16" t="s">
        <v>291</v>
      </c>
      <c r="D55" s="14">
        <v>3.65646463772699</v>
      </c>
      <c r="E55" s="14">
        <v>0.31176349616349103</v>
      </c>
      <c r="F55" s="14">
        <v>3.0918788891851499</v>
      </c>
      <c r="G55" s="14">
        <v>4.3195500067337598</v>
      </c>
      <c r="H55" s="14">
        <v>8.5263643177825195</v>
      </c>
      <c r="I55" s="15">
        <v>325</v>
      </c>
      <c r="J55" s="15">
        <v>7619</v>
      </c>
      <c r="K55" s="14">
        <v>2.1018781616260598</v>
      </c>
      <c r="L55" s="15">
        <v>3624.8533045825002</v>
      </c>
      <c r="M55" s="15">
        <v>1988</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329</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367" priority="1">
      <formula>ZA9 = 3</formula>
    </cfRule>
    <cfRule type="expression" dxfId="366" priority="48">
      <formula>I9 = J9</formula>
    </cfRule>
    <cfRule type="expression" dxfId="365" priority="95">
      <formula>ZA9 = 2</formula>
    </cfRule>
    <cfRule type="expression" dxfId="364" priority="142">
      <formula>ZA9 = 1</formula>
    </cfRule>
  </conditionalFormatting>
  <pageMargins left="0.7" right="0.7" top="0.75" bottom="0.75" header="0.3" footer="0.3"/>
  <pageSetup paperSize="9"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45</v>
      </c>
      <c r="M2" s="12" t="str">
        <f>HYPERLINK("#'INDICE'!A1", "Índice")</f>
        <v>Índice</v>
      </c>
    </row>
    <row r="3" spans="2:677" x14ac:dyDescent="0.3">
      <c r="B3" s="10" t="s">
        <v>7</v>
      </c>
      <c r="C3" s="11" t="s">
        <v>44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5.1508017466889902</v>
      </c>
      <c r="E9" s="14">
        <v>0.23734920736152701</v>
      </c>
      <c r="F9" s="14">
        <v>4.7047885037994099</v>
      </c>
      <c r="G9" s="14">
        <v>5.6365960496829404</v>
      </c>
      <c r="H9" s="14">
        <v>4.6080051035569003</v>
      </c>
      <c r="I9" s="15">
        <v>1203</v>
      </c>
      <c r="J9" s="15">
        <v>22308</v>
      </c>
      <c r="K9" s="14">
        <v>2.5722207674227699</v>
      </c>
      <c r="L9" s="15">
        <v>8672.6614925636604</v>
      </c>
      <c r="M9" s="15">
        <v>2673</v>
      </c>
      <c r="ZA9" s="9"/>
    </row>
    <row r="10" spans="2:677" x14ac:dyDescent="0.3">
      <c r="B10" s="19" t="s">
        <v>293</v>
      </c>
      <c r="C10" s="16" t="s">
        <v>253</v>
      </c>
      <c r="D10" s="14">
        <v>5.6274432052136998</v>
      </c>
      <c r="E10" s="14">
        <v>0.32874381755683602</v>
      </c>
      <c r="F10" s="14">
        <v>5.0163291936438004</v>
      </c>
      <c r="G10" s="14">
        <v>6.3080618384219296</v>
      </c>
      <c r="H10" s="14">
        <v>5.8417971638036601</v>
      </c>
      <c r="I10" s="15">
        <v>800</v>
      </c>
      <c r="J10" s="15">
        <v>13557</v>
      </c>
      <c r="K10" s="14">
        <v>2.7586074608991402</v>
      </c>
      <c r="L10" s="15">
        <v>4914.4360668049603</v>
      </c>
      <c r="M10" s="15">
        <v>1687</v>
      </c>
      <c r="ZA10" s="9"/>
    </row>
    <row r="11" spans="2:677" x14ac:dyDescent="0.3">
      <c r="B11" s="19"/>
      <c r="C11" s="16" t="s">
        <v>254</v>
      </c>
      <c r="D11" s="14">
        <v>4.3086871735993899</v>
      </c>
      <c r="E11" s="14">
        <v>0.315154297545095</v>
      </c>
      <c r="F11" s="14">
        <v>3.7309180138642999</v>
      </c>
      <c r="G11" s="14">
        <v>4.9713091688544102</v>
      </c>
      <c r="H11" s="14">
        <v>7.31439264089859</v>
      </c>
      <c r="I11" s="15">
        <v>403</v>
      </c>
      <c r="J11" s="15">
        <v>8751</v>
      </c>
      <c r="K11" s="14">
        <v>2.1078371106781599</v>
      </c>
      <c r="L11" s="15">
        <v>4151.6490793657804</v>
      </c>
      <c r="M11" s="15">
        <v>986</v>
      </c>
      <c r="ZA11" s="9"/>
    </row>
    <row r="12" spans="2:677" x14ac:dyDescent="0.3">
      <c r="B12" s="19" t="s">
        <v>294</v>
      </c>
      <c r="C12" s="16" t="s">
        <v>255</v>
      </c>
      <c r="D12" s="14">
        <v>5.0608932995793001</v>
      </c>
      <c r="E12" s="14">
        <v>0.278250240673592</v>
      </c>
      <c r="F12" s="14">
        <v>4.5420980611593098</v>
      </c>
      <c r="G12" s="14">
        <v>5.6354467057191604</v>
      </c>
      <c r="H12" s="14">
        <v>5.4980459812642604</v>
      </c>
      <c r="I12" s="15">
        <v>594</v>
      </c>
      <c r="J12" s="15">
        <v>11187</v>
      </c>
      <c r="K12" s="14">
        <v>1.80249301536787</v>
      </c>
      <c r="L12" s="15">
        <v>6206.4040773644001</v>
      </c>
      <c r="M12" s="15">
        <v>1377</v>
      </c>
      <c r="ZA12" s="9"/>
    </row>
    <row r="13" spans="2:677" x14ac:dyDescent="0.3">
      <c r="B13" s="19"/>
      <c r="C13" s="16" t="s">
        <v>256</v>
      </c>
      <c r="D13" s="14">
        <v>5.3028589283384999</v>
      </c>
      <c r="E13" s="14">
        <v>0.39190667535344698</v>
      </c>
      <c r="F13" s="14">
        <v>4.5841714159419302</v>
      </c>
      <c r="G13" s="14">
        <v>6.1269841895923802</v>
      </c>
      <c r="H13" s="14">
        <v>7.3904789972649603</v>
      </c>
      <c r="I13" s="15">
        <v>381</v>
      </c>
      <c r="J13" s="15">
        <v>6595</v>
      </c>
      <c r="K13" s="14">
        <v>2.01682085315197</v>
      </c>
      <c r="L13" s="15">
        <v>3269.9979225686202</v>
      </c>
      <c r="M13" s="15">
        <v>787</v>
      </c>
      <c r="ZA13" s="9"/>
    </row>
    <row r="14" spans="2:677" x14ac:dyDescent="0.3">
      <c r="B14" s="19"/>
      <c r="C14" s="16" t="s">
        <v>257</v>
      </c>
      <c r="D14" s="14">
        <v>4.5254408470551404</v>
      </c>
      <c r="E14" s="14">
        <v>0.35372597840112402</v>
      </c>
      <c r="F14" s="14">
        <v>3.87916130307479</v>
      </c>
      <c r="G14" s="14">
        <v>5.2734852205915503</v>
      </c>
      <c r="H14" s="14">
        <v>7.8163871842741104</v>
      </c>
      <c r="I14" s="15">
        <v>228</v>
      </c>
      <c r="J14" s="15">
        <v>4526</v>
      </c>
      <c r="K14" s="14">
        <v>1.3104001840227699</v>
      </c>
      <c r="L14" s="15">
        <v>3453.9067188663798</v>
      </c>
      <c r="M14" s="15">
        <v>509</v>
      </c>
      <c r="ZA14" s="9"/>
    </row>
    <row r="15" spans="2:677" x14ac:dyDescent="0.3">
      <c r="B15" s="19" t="s">
        <v>295</v>
      </c>
      <c r="C15" s="16" t="s">
        <v>258</v>
      </c>
      <c r="D15" s="14">
        <v>4.5412468898349401</v>
      </c>
      <c r="E15" s="14">
        <v>0.70622504497472405</v>
      </c>
      <c r="F15" s="14">
        <v>3.3320197758523298</v>
      </c>
      <c r="G15" s="14">
        <v>6.1613454451718104</v>
      </c>
      <c r="H15" s="14">
        <v>15.5513466258689</v>
      </c>
      <c r="I15" s="15">
        <v>51</v>
      </c>
      <c r="J15" s="15">
        <v>1098</v>
      </c>
      <c r="K15" s="14">
        <v>1.26212390315668</v>
      </c>
      <c r="L15" s="15">
        <v>869.96213070191197</v>
      </c>
      <c r="M15" s="15">
        <v>134</v>
      </c>
      <c r="ZA15" s="9"/>
    </row>
    <row r="16" spans="2:677" x14ac:dyDescent="0.3">
      <c r="B16" s="19"/>
      <c r="C16" s="16" t="s">
        <v>259</v>
      </c>
      <c r="D16" s="14">
        <v>3.9002091962995</v>
      </c>
      <c r="E16" s="14">
        <v>0.67146855331254196</v>
      </c>
      <c r="F16" s="14">
        <v>2.7659383161206499</v>
      </c>
      <c r="G16" s="14">
        <v>5.4734441474779798</v>
      </c>
      <c r="H16" s="14">
        <v>17.2162189133246</v>
      </c>
      <c r="I16" s="15">
        <v>38</v>
      </c>
      <c r="J16" s="15">
        <v>847</v>
      </c>
      <c r="K16" s="14">
        <v>1.0176803181292899</v>
      </c>
      <c r="L16" s="15">
        <v>832.28493753024702</v>
      </c>
      <c r="M16" s="15">
        <v>101</v>
      </c>
      <c r="ZA16" s="9"/>
    </row>
    <row r="17" spans="2:677" x14ac:dyDescent="0.3">
      <c r="B17" s="19"/>
      <c r="C17" s="16" t="s">
        <v>260</v>
      </c>
      <c r="D17" s="14">
        <v>5.57623241071144</v>
      </c>
      <c r="E17" s="14">
        <v>0.886067238721298</v>
      </c>
      <c r="F17" s="14">
        <v>4.0579312604236204</v>
      </c>
      <c r="G17" s="14">
        <v>7.6175117122208498</v>
      </c>
      <c r="H17" s="14">
        <v>15.890070094984599</v>
      </c>
      <c r="I17" s="15">
        <v>49</v>
      </c>
      <c r="J17" s="15">
        <v>843</v>
      </c>
      <c r="K17" s="14">
        <v>1.25551891181429</v>
      </c>
      <c r="L17" s="15">
        <v>671.43552523778305</v>
      </c>
      <c r="M17" s="15">
        <v>102</v>
      </c>
      <c r="ZA17" s="9"/>
    </row>
    <row r="18" spans="2:677" x14ac:dyDescent="0.3">
      <c r="B18" s="19"/>
      <c r="C18" s="16" t="s">
        <v>261</v>
      </c>
      <c r="D18" s="14">
        <v>7.1522429879988501</v>
      </c>
      <c r="E18" s="14">
        <v>1.01263965920222</v>
      </c>
      <c r="F18" s="14">
        <v>5.3803114731308401</v>
      </c>
      <c r="G18" s="14">
        <v>9.4494567960172304</v>
      </c>
      <c r="H18" s="14">
        <v>14.1583508963745</v>
      </c>
      <c r="I18" s="15">
        <v>49</v>
      </c>
      <c r="J18" s="15">
        <v>667</v>
      </c>
      <c r="K18" s="14">
        <v>1.02841976872701</v>
      </c>
      <c r="L18" s="15">
        <v>648.56785165227097</v>
      </c>
      <c r="M18" s="15">
        <v>78</v>
      </c>
      <c r="ZA18" s="9"/>
    </row>
    <row r="19" spans="2:677" x14ac:dyDescent="0.3">
      <c r="B19" s="19"/>
      <c r="C19" s="16" t="s">
        <v>262</v>
      </c>
      <c r="D19" s="14">
        <v>4.3630316766847299</v>
      </c>
      <c r="E19" s="14">
        <v>0.86928204096169903</v>
      </c>
      <c r="F19" s="14">
        <v>2.9217587863066599</v>
      </c>
      <c r="G19" s="14">
        <v>6.4679008416628196</v>
      </c>
      <c r="H19" s="14">
        <v>19.9238076956211</v>
      </c>
      <c r="I19" s="15">
        <v>31</v>
      </c>
      <c r="J19" s="15">
        <v>559</v>
      </c>
      <c r="K19" s="14">
        <v>1.0105119526922699</v>
      </c>
      <c r="L19" s="15">
        <v>553.18494601738701</v>
      </c>
      <c r="M19" s="15">
        <v>66</v>
      </c>
      <c r="ZA19" s="9"/>
    </row>
    <row r="20" spans="2:677" x14ac:dyDescent="0.3">
      <c r="B20" s="19"/>
      <c r="C20" s="16" t="s">
        <v>263</v>
      </c>
      <c r="D20" s="14">
        <v>3.8008117650359399</v>
      </c>
      <c r="E20" s="14">
        <v>0.83579153713623999</v>
      </c>
      <c r="F20" s="14">
        <v>2.4490849422291401</v>
      </c>
      <c r="G20" s="14">
        <v>5.8538294828650699</v>
      </c>
      <c r="H20" s="14">
        <v>21.989816618249101</v>
      </c>
      <c r="I20" s="15">
        <v>31</v>
      </c>
      <c r="J20" s="15">
        <v>795</v>
      </c>
      <c r="K20" s="14">
        <v>1.5169409387041499</v>
      </c>
      <c r="L20" s="15">
        <v>524.08105003688001</v>
      </c>
      <c r="M20" s="15">
        <v>101</v>
      </c>
      <c r="ZA20" s="9"/>
    </row>
    <row r="21" spans="2:677" x14ac:dyDescent="0.3">
      <c r="B21" s="19"/>
      <c r="C21" s="16" t="s">
        <v>264</v>
      </c>
      <c r="D21" s="14">
        <v>6.4146933478188304</v>
      </c>
      <c r="E21" s="14">
        <v>0.646209133193684</v>
      </c>
      <c r="F21" s="14">
        <v>5.2516577223730998</v>
      </c>
      <c r="G21" s="14">
        <v>7.81405366887856</v>
      </c>
      <c r="H21" s="14">
        <v>10.073889711554401</v>
      </c>
      <c r="I21" s="15">
        <v>94</v>
      </c>
      <c r="J21" s="15">
        <v>1469</v>
      </c>
      <c r="K21" s="14">
        <v>1.02114795414103</v>
      </c>
      <c r="L21" s="15">
        <v>1438.5770387560401</v>
      </c>
      <c r="M21" s="15">
        <v>181</v>
      </c>
      <c r="ZA21" s="9"/>
    </row>
    <row r="22" spans="2:677" x14ac:dyDescent="0.3">
      <c r="B22" s="19"/>
      <c r="C22" s="16" t="s">
        <v>265</v>
      </c>
      <c r="D22" s="14">
        <v>4.47876454684602</v>
      </c>
      <c r="E22" s="14">
        <v>0.64906294656136598</v>
      </c>
      <c r="F22" s="14">
        <v>3.3567697821953999</v>
      </c>
      <c r="G22" s="14">
        <v>5.9526847662089697</v>
      </c>
      <c r="H22" s="14">
        <v>14.492008672758701</v>
      </c>
      <c r="I22" s="15">
        <v>61</v>
      </c>
      <c r="J22" s="15">
        <v>1217</v>
      </c>
      <c r="K22" s="14">
        <v>1.19742701325968</v>
      </c>
      <c r="L22" s="15">
        <v>1016.34587037338</v>
      </c>
      <c r="M22" s="15">
        <v>135</v>
      </c>
      <c r="ZA22" s="9"/>
    </row>
    <row r="23" spans="2:677" x14ac:dyDescent="0.3">
      <c r="B23" s="19"/>
      <c r="C23" s="16" t="s">
        <v>266</v>
      </c>
      <c r="D23" s="14">
        <v>5.6317768942043296</v>
      </c>
      <c r="E23" s="14">
        <v>0.75479952235817005</v>
      </c>
      <c r="F23" s="14">
        <v>4.3128576733585202</v>
      </c>
      <c r="G23" s="14">
        <v>7.3231675111865</v>
      </c>
      <c r="H23" s="14">
        <v>13.4025110819808</v>
      </c>
      <c r="I23" s="15">
        <v>81</v>
      </c>
      <c r="J23" s="15">
        <v>1176</v>
      </c>
      <c r="K23" s="14">
        <v>1.25959196254531</v>
      </c>
      <c r="L23" s="15">
        <v>933.63568121187802</v>
      </c>
      <c r="M23" s="15">
        <v>144</v>
      </c>
      <c r="ZA23" s="9"/>
    </row>
    <row r="24" spans="2:677" x14ac:dyDescent="0.3">
      <c r="B24" s="19"/>
      <c r="C24" s="16" t="s">
        <v>267</v>
      </c>
      <c r="D24" s="14">
        <v>6.9652596062590701</v>
      </c>
      <c r="E24" s="14">
        <v>1.1068090316256001</v>
      </c>
      <c r="F24" s="14">
        <v>5.0590488917837098</v>
      </c>
      <c r="G24" s="14">
        <v>9.5177126331872604</v>
      </c>
      <c r="H24" s="14">
        <v>15.8904203747267</v>
      </c>
      <c r="I24" s="15">
        <v>51</v>
      </c>
      <c r="J24" s="15">
        <v>680</v>
      </c>
      <c r="K24" s="14">
        <v>1.2836088566385999</v>
      </c>
      <c r="L24" s="15">
        <v>529.75639462376603</v>
      </c>
      <c r="M24" s="15">
        <v>78</v>
      </c>
      <c r="ZA24" s="9"/>
    </row>
    <row r="25" spans="2:677" x14ac:dyDescent="0.3">
      <c r="B25" s="19"/>
      <c r="C25" s="16" t="s">
        <v>268</v>
      </c>
      <c r="D25" s="14">
        <v>7.8389680126881496</v>
      </c>
      <c r="E25" s="14">
        <v>1.41778366448069</v>
      </c>
      <c r="F25" s="14">
        <v>5.4455893496759904</v>
      </c>
      <c r="G25" s="14">
        <v>11.160100113218601</v>
      </c>
      <c r="H25" s="14">
        <v>18.0863560380125</v>
      </c>
      <c r="I25" s="15">
        <v>57</v>
      </c>
      <c r="J25" s="15">
        <v>742</v>
      </c>
      <c r="K25" s="14">
        <v>2.06173062893411</v>
      </c>
      <c r="L25" s="15">
        <v>359.891825627873</v>
      </c>
      <c r="M25" s="15">
        <v>89</v>
      </c>
      <c r="ZA25" s="9"/>
    </row>
    <row r="26" spans="2:677" x14ac:dyDescent="0.3">
      <c r="B26" s="19"/>
      <c r="C26" s="16" t="s">
        <v>269</v>
      </c>
      <c r="D26" s="14">
        <v>3.9054181438939302</v>
      </c>
      <c r="E26" s="14">
        <v>0.68562135433772697</v>
      </c>
      <c r="F26" s="14">
        <v>2.75069979301044</v>
      </c>
      <c r="G26" s="14">
        <v>5.5173751757306704</v>
      </c>
      <c r="H26" s="14">
        <v>17.555645236341402</v>
      </c>
      <c r="I26" s="15">
        <v>37</v>
      </c>
      <c r="J26" s="15">
        <v>837</v>
      </c>
      <c r="K26" s="14">
        <v>1.0471490614438601</v>
      </c>
      <c r="L26" s="15">
        <v>799.31313584515203</v>
      </c>
      <c r="M26" s="15">
        <v>100</v>
      </c>
      <c r="ZA26" s="9"/>
    </row>
    <row r="27" spans="2:677" x14ac:dyDescent="0.3">
      <c r="B27" s="19"/>
      <c r="C27" s="16" t="s">
        <v>270</v>
      </c>
      <c r="D27" s="14">
        <v>5.6129754229953104</v>
      </c>
      <c r="E27" s="14">
        <v>0.75284800731072399</v>
      </c>
      <c r="F27" s="14">
        <v>4.2977489034796301</v>
      </c>
      <c r="G27" s="14">
        <v>7.29999499625856</v>
      </c>
      <c r="H27" s="14">
        <v>13.412636802692001</v>
      </c>
      <c r="I27" s="15">
        <v>71</v>
      </c>
      <c r="J27" s="15">
        <v>1149</v>
      </c>
      <c r="K27" s="14">
        <v>1.2281490092381</v>
      </c>
      <c r="L27" s="15">
        <v>935.55422946015301</v>
      </c>
      <c r="M27" s="15">
        <v>147</v>
      </c>
      <c r="ZA27" s="9"/>
    </row>
    <row r="28" spans="2:677" x14ac:dyDescent="0.3">
      <c r="B28" s="19"/>
      <c r="C28" s="16" t="s">
        <v>271</v>
      </c>
      <c r="D28" s="14">
        <v>4.8478849787057801</v>
      </c>
      <c r="E28" s="14">
        <v>0.83676755968114702</v>
      </c>
      <c r="F28" s="14">
        <v>3.4260213707420299</v>
      </c>
      <c r="G28" s="14">
        <v>6.8181873791561101</v>
      </c>
      <c r="H28" s="14">
        <v>17.260466437562499</v>
      </c>
      <c r="I28" s="15">
        <v>37</v>
      </c>
      <c r="J28" s="15">
        <v>582</v>
      </c>
      <c r="K28" s="14">
        <v>0.88189128302113795</v>
      </c>
      <c r="L28" s="15">
        <v>582</v>
      </c>
      <c r="M28" s="15">
        <v>68</v>
      </c>
      <c r="ZA28" s="9"/>
    </row>
    <row r="29" spans="2:677" x14ac:dyDescent="0.3">
      <c r="B29" s="19"/>
      <c r="C29" s="16" t="s">
        <v>272</v>
      </c>
      <c r="D29" s="14">
        <v>3.5075763133061901</v>
      </c>
      <c r="E29" s="14">
        <v>0.82277372531567705</v>
      </c>
      <c r="F29" s="14">
        <v>2.1938030384587801</v>
      </c>
      <c r="G29" s="14">
        <v>5.5633591392893598</v>
      </c>
      <c r="H29" s="14">
        <v>23.4570441759011</v>
      </c>
      <c r="I29" s="15">
        <v>30</v>
      </c>
      <c r="J29" s="15">
        <v>840</v>
      </c>
      <c r="K29" s="14">
        <v>1.67811780694998</v>
      </c>
      <c r="L29" s="15">
        <v>500.56080480232799</v>
      </c>
      <c r="M29" s="15">
        <v>92</v>
      </c>
      <c r="ZA29" s="9"/>
    </row>
    <row r="30" spans="2:677" x14ac:dyDescent="0.3">
      <c r="B30" s="19"/>
      <c r="C30" s="16" t="s">
        <v>273</v>
      </c>
      <c r="D30" s="14">
        <v>3.4610848096522999</v>
      </c>
      <c r="E30" s="14">
        <v>0.86302965426471601</v>
      </c>
      <c r="F30" s="14">
        <v>2.0974301451994899</v>
      </c>
      <c r="G30" s="14">
        <v>5.66006984599088</v>
      </c>
      <c r="H30" s="14">
        <v>24.935235676915301</v>
      </c>
      <c r="I30" s="15">
        <v>27</v>
      </c>
      <c r="J30" s="15">
        <v>679</v>
      </c>
      <c r="K30" s="14">
        <v>1.5113549594748299</v>
      </c>
      <c r="L30" s="15">
        <v>449.26573717397298</v>
      </c>
      <c r="M30" s="15">
        <v>72</v>
      </c>
      <c r="ZA30" s="9"/>
    </row>
    <row r="31" spans="2:677" x14ac:dyDescent="0.3">
      <c r="B31" s="19"/>
      <c r="C31" s="16" t="s">
        <v>274</v>
      </c>
      <c r="D31" s="14">
        <v>4.8305985086838801</v>
      </c>
      <c r="E31" s="14">
        <v>0.52548878523638198</v>
      </c>
      <c r="F31" s="14">
        <v>3.8954547029570801</v>
      </c>
      <c r="G31" s="14">
        <v>5.9762731728142704</v>
      </c>
      <c r="H31" s="14">
        <v>10.878337007137301</v>
      </c>
      <c r="I31" s="15">
        <v>117</v>
      </c>
      <c r="J31" s="15">
        <v>2303</v>
      </c>
      <c r="K31" s="14">
        <v>1.3827190408841401</v>
      </c>
      <c r="L31" s="15">
        <v>1665.5588965690499</v>
      </c>
      <c r="M31" s="15">
        <v>297</v>
      </c>
      <c r="ZA31" s="9"/>
    </row>
    <row r="32" spans="2:677" x14ac:dyDescent="0.3">
      <c r="B32" s="19"/>
      <c r="C32" s="16" t="s">
        <v>275</v>
      </c>
      <c r="D32" s="14">
        <v>4.5425578609831403</v>
      </c>
      <c r="E32" s="14">
        <v>0.63402902278853102</v>
      </c>
      <c r="F32" s="14">
        <v>3.44288229852957</v>
      </c>
      <c r="G32" s="14">
        <v>5.9717526184667999</v>
      </c>
      <c r="H32" s="14">
        <v>13.957533226694199</v>
      </c>
      <c r="I32" s="15">
        <v>64</v>
      </c>
      <c r="J32" s="15">
        <v>1437</v>
      </c>
      <c r="K32" s="14">
        <v>1.3312587047298301</v>
      </c>
      <c r="L32" s="15">
        <v>1079.4295615829401</v>
      </c>
      <c r="M32" s="15">
        <v>170</v>
      </c>
      <c r="ZA32" s="9"/>
    </row>
    <row r="33" spans="2:677" x14ac:dyDescent="0.3">
      <c r="B33" s="19"/>
      <c r="C33" s="16" t="s">
        <v>276</v>
      </c>
      <c r="D33" s="14">
        <v>4.7670634653800601</v>
      </c>
      <c r="E33" s="14">
        <v>0.75605501399075403</v>
      </c>
      <c r="F33" s="14">
        <v>3.4725971079113198</v>
      </c>
      <c r="G33" s="14">
        <v>6.51151239836625</v>
      </c>
      <c r="H33" s="14">
        <v>15.8599737444544</v>
      </c>
      <c r="I33" s="15">
        <v>46</v>
      </c>
      <c r="J33" s="15">
        <v>869</v>
      </c>
      <c r="K33" s="14">
        <v>1.09292010018634</v>
      </c>
      <c r="L33" s="15">
        <v>795.11759354763603</v>
      </c>
      <c r="M33" s="15">
        <v>102</v>
      </c>
      <c r="ZA33" s="9"/>
    </row>
    <row r="34" spans="2:677" x14ac:dyDescent="0.3">
      <c r="B34" s="19"/>
      <c r="C34" s="16" t="s">
        <v>277</v>
      </c>
      <c r="D34" s="14">
        <v>4.30775728760322</v>
      </c>
      <c r="E34" s="14">
        <v>0.74603487407673597</v>
      </c>
      <c r="F34" s="14">
        <v>3.04914121950174</v>
      </c>
      <c r="G34" s="14">
        <v>6.0534628759398004</v>
      </c>
      <c r="H34" s="14">
        <v>17.318405478035199</v>
      </c>
      <c r="I34" s="15">
        <v>46</v>
      </c>
      <c r="J34" s="15">
        <v>952</v>
      </c>
      <c r="K34" s="14">
        <v>1.2840171603160799</v>
      </c>
      <c r="L34" s="15">
        <v>741.42311288554197</v>
      </c>
      <c r="M34" s="15">
        <v>111</v>
      </c>
      <c r="ZA34" s="9"/>
    </row>
    <row r="35" spans="2:677" x14ac:dyDescent="0.3">
      <c r="B35" s="19"/>
      <c r="C35" s="16" t="s">
        <v>278</v>
      </c>
      <c r="D35" s="14">
        <v>5.6399854229144504</v>
      </c>
      <c r="E35" s="14">
        <v>0.94330435884636399</v>
      </c>
      <c r="F35" s="14">
        <v>4.0258871656472799</v>
      </c>
      <c r="G35" s="14">
        <v>7.8483037955564603</v>
      </c>
      <c r="H35" s="14">
        <v>16.725297817505901</v>
      </c>
      <c r="I35" s="15">
        <v>42</v>
      </c>
      <c r="J35" s="15">
        <v>604</v>
      </c>
      <c r="K35" s="14">
        <v>1.00821931676782</v>
      </c>
      <c r="L35" s="15">
        <v>599.07600455059799</v>
      </c>
      <c r="M35" s="15">
        <v>64</v>
      </c>
      <c r="ZA35" s="9"/>
    </row>
    <row r="36" spans="2:677" x14ac:dyDescent="0.3">
      <c r="B36" s="19"/>
      <c r="C36" s="16" t="s">
        <v>279</v>
      </c>
      <c r="D36" s="14">
        <v>4.0373876786577396</v>
      </c>
      <c r="E36" s="14">
        <v>0.615218738177296</v>
      </c>
      <c r="F36" s="14">
        <v>2.9830385983870702</v>
      </c>
      <c r="G36" s="14">
        <v>5.4434850589976103</v>
      </c>
      <c r="H36" s="14">
        <v>15.2380397213138</v>
      </c>
      <c r="I36" s="15">
        <v>56</v>
      </c>
      <c r="J36" s="15">
        <v>1216</v>
      </c>
      <c r="K36" s="14">
        <v>1.18695122210444</v>
      </c>
      <c r="L36" s="15">
        <v>1024.47343863386</v>
      </c>
      <c r="M36" s="15">
        <v>161</v>
      </c>
      <c r="ZA36" s="9"/>
    </row>
    <row r="37" spans="2:677" x14ac:dyDescent="0.3">
      <c r="B37" s="19"/>
      <c r="C37" s="16" t="s">
        <v>280</v>
      </c>
      <c r="D37" s="14">
        <v>4.7651058582944801</v>
      </c>
      <c r="E37" s="14">
        <v>0.72683120132349199</v>
      </c>
      <c r="F37" s="14">
        <v>3.51020376928648</v>
      </c>
      <c r="G37" s="14">
        <v>6.4387002433248801</v>
      </c>
      <c r="H37" s="14">
        <v>15.2532015644168</v>
      </c>
      <c r="I37" s="15">
        <v>37</v>
      </c>
      <c r="J37" s="15">
        <v>747</v>
      </c>
      <c r="K37" s="14">
        <v>0.86843495998922204</v>
      </c>
      <c r="L37" s="15">
        <v>747</v>
      </c>
      <c r="M37" s="15">
        <v>80</v>
      </c>
      <c r="ZA37" s="9"/>
    </row>
    <row r="38" spans="2:677" x14ac:dyDescent="0.3">
      <c r="B38" s="19" t="s">
        <v>296</v>
      </c>
      <c r="C38" s="16" t="s">
        <v>281</v>
      </c>
      <c r="D38" s="14">
        <v>4.5829271566163401</v>
      </c>
      <c r="E38" s="14">
        <v>0.30389920580094398</v>
      </c>
      <c r="F38" s="14">
        <v>4.0223134403096203</v>
      </c>
      <c r="G38" s="14">
        <v>5.2174293930909199</v>
      </c>
      <c r="H38" s="14">
        <v>6.6311157785304804</v>
      </c>
      <c r="I38" s="15">
        <v>551</v>
      </c>
      <c r="J38" s="15">
        <v>11362</v>
      </c>
      <c r="K38" s="14">
        <v>2.3994220592427999</v>
      </c>
      <c r="L38" s="15">
        <v>4735.3069695398099</v>
      </c>
      <c r="M38" s="15">
        <v>1279</v>
      </c>
      <c r="ZA38" s="9"/>
    </row>
    <row r="39" spans="2:677" x14ac:dyDescent="0.3">
      <c r="B39" s="19"/>
      <c r="C39" s="16" t="s">
        <v>282</v>
      </c>
      <c r="D39" s="14">
        <v>5.6382269356354398</v>
      </c>
      <c r="E39" s="14">
        <v>0.36006478466851299</v>
      </c>
      <c r="F39" s="14">
        <v>4.9720682645860901</v>
      </c>
      <c r="G39" s="14">
        <v>6.3876382815279804</v>
      </c>
      <c r="H39" s="14">
        <v>6.3861350168930899</v>
      </c>
      <c r="I39" s="15">
        <v>652</v>
      </c>
      <c r="J39" s="15">
        <v>10946</v>
      </c>
      <c r="K39" s="14">
        <v>2.6670945852614398</v>
      </c>
      <c r="L39" s="15">
        <v>4104.0914186127502</v>
      </c>
      <c r="M39" s="15">
        <v>1293</v>
      </c>
      <c r="ZA39" s="9"/>
    </row>
    <row r="40" spans="2:677" x14ac:dyDescent="0.3">
      <c r="B40" s="19" t="s">
        <v>321</v>
      </c>
      <c r="C40" s="16" t="s">
        <v>314</v>
      </c>
      <c r="D40" s="14">
        <v>5.4153302263237002</v>
      </c>
      <c r="E40" s="14">
        <v>0.31504125023727397</v>
      </c>
      <c r="F40" s="14">
        <v>4.8297771547017199</v>
      </c>
      <c r="G40" s="14">
        <v>6.0673487649515003</v>
      </c>
      <c r="H40" s="14">
        <v>5.8175815152670003</v>
      </c>
      <c r="I40" s="15">
        <v>664</v>
      </c>
      <c r="J40" s="15">
        <v>11434</v>
      </c>
      <c r="K40" s="14">
        <v>2.2153857158677899</v>
      </c>
      <c r="L40" s="15">
        <v>5161.1779917616504</v>
      </c>
      <c r="M40" s="15">
        <v>2647</v>
      </c>
      <c r="ZA40" s="9"/>
    </row>
    <row r="41" spans="2:677" x14ac:dyDescent="0.3">
      <c r="B41" s="19"/>
      <c r="C41" s="16" t="s">
        <v>315</v>
      </c>
      <c r="D41" s="14">
        <v>4.8794089425171299</v>
      </c>
      <c r="E41" s="14">
        <v>0.34840448846301603</v>
      </c>
      <c r="F41" s="14">
        <v>4.2398687567110702</v>
      </c>
      <c r="G41" s="14">
        <v>5.6097658922516001</v>
      </c>
      <c r="H41" s="14">
        <v>7.1403010603838704</v>
      </c>
      <c r="I41" s="15">
        <v>539</v>
      </c>
      <c r="J41" s="15">
        <v>10874</v>
      </c>
      <c r="K41" s="14">
        <v>2.84364326309792</v>
      </c>
      <c r="L41" s="15">
        <v>3823.9677040760898</v>
      </c>
      <c r="M41" s="15">
        <v>2647</v>
      </c>
      <c r="ZA41" s="9"/>
    </row>
    <row r="42" spans="2:677" x14ac:dyDescent="0.3">
      <c r="B42" s="19" t="s">
        <v>322</v>
      </c>
      <c r="C42" s="16" t="s">
        <v>316</v>
      </c>
      <c r="D42" s="14">
        <v>4.3033379645341396</v>
      </c>
      <c r="E42" s="14">
        <v>0.53208766757645398</v>
      </c>
      <c r="F42" s="14">
        <v>3.3719491705337798</v>
      </c>
      <c r="G42" s="14">
        <v>5.4774087279818797</v>
      </c>
      <c r="H42" s="14">
        <v>12.364533577461099</v>
      </c>
      <c r="I42" s="15">
        <v>104</v>
      </c>
      <c r="J42" s="15">
        <v>2726</v>
      </c>
      <c r="K42" s="14">
        <v>1.8734005891187899</v>
      </c>
      <c r="L42" s="15">
        <v>1455.10790155257</v>
      </c>
      <c r="M42" s="15">
        <v>636</v>
      </c>
      <c r="ZA42" s="9"/>
    </row>
    <row r="43" spans="2:677" x14ac:dyDescent="0.3">
      <c r="B43" s="19"/>
      <c r="C43" s="16" t="s">
        <v>317</v>
      </c>
      <c r="D43" s="14">
        <v>3.7302622025296599</v>
      </c>
      <c r="E43" s="14">
        <v>0.85951912400932096</v>
      </c>
      <c r="F43" s="14">
        <v>2.3642073478605798</v>
      </c>
      <c r="G43" s="14">
        <v>5.8384331477011502</v>
      </c>
      <c r="H43" s="14">
        <v>23.041788414402699</v>
      </c>
      <c r="I43" s="15">
        <v>42</v>
      </c>
      <c r="J43" s="15">
        <v>897</v>
      </c>
      <c r="K43" s="14">
        <v>1.8432742198132701</v>
      </c>
      <c r="L43" s="15">
        <v>486.63405062480098</v>
      </c>
      <c r="M43" s="15">
        <v>326</v>
      </c>
      <c r="ZA43" s="9"/>
    </row>
    <row r="44" spans="2:677" x14ac:dyDescent="0.3">
      <c r="B44" s="19"/>
      <c r="C44" s="16" t="s">
        <v>318</v>
      </c>
      <c r="D44" s="14">
        <v>5.3046822135271103</v>
      </c>
      <c r="E44" s="14">
        <v>1.04594462044035</v>
      </c>
      <c r="F44" s="14">
        <v>3.5861556867297302</v>
      </c>
      <c r="G44" s="14">
        <v>7.7802893260732002</v>
      </c>
      <c r="H44" s="14">
        <v>19.717385101282002</v>
      </c>
      <c r="I44" s="15">
        <v>36</v>
      </c>
      <c r="J44" s="15">
        <v>668</v>
      </c>
      <c r="K44" s="14">
        <v>1.4526310986872999</v>
      </c>
      <c r="L44" s="15">
        <v>459.85522449825902</v>
      </c>
      <c r="M44" s="15">
        <v>244</v>
      </c>
      <c r="ZA44" s="9"/>
    </row>
    <row r="45" spans="2:677" x14ac:dyDescent="0.3">
      <c r="B45" s="19"/>
      <c r="C45" s="16" t="s">
        <v>319</v>
      </c>
      <c r="D45" s="14">
        <v>5.31920162758139</v>
      </c>
      <c r="E45" s="14">
        <v>0.26295143487697098</v>
      </c>
      <c r="F45" s="14">
        <v>4.8265521282547796</v>
      </c>
      <c r="G45" s="14">
        <v>5.8590405652310897</v>
      </c>
      <c r="H45" s="14">
        <v>4.9434380060628396</v>
      </c>
      <c r="I45" s="15">
        <v>1005</v>
      </c>
      <c r="J45" s="15">
        <v>17733</v>
      </c>
      <c r="K45" s="14">
        <v>2.4344476979655099</v>
      </c>
      <c r="L45" s="15">
        <v>7284.1983891539803</v>
      </c>
      <c r="M45" s="15">
        <v>2575</v>
      </c>
      <c r="ZA45" s="9"/>
    </row>
    <row r="46" spans="2:677" x14ac:dyDescent="0.3">
      <c r="B46" s="19"/>
      <c r="C46" s="16" t="s">
        <v>320</v>
      </c>
      <c r="D46" s="14">
        <v>5.4862769231099904</v>
      </c>
      <c r="E46" s="14">
        <v>2.0497550137154001</v>
      </c>
      <c r="F46" s="14">
        <v>2.5983223681629499</v>
      </c>
      <c r="G46" s="14">
        <v>11.214528484691099</v>
      </c>
      <c r="H46" s="14">
        <v>37.361493822543999</v>
      </c>
      <c r="I46" s="15">
        <v>16</v>
      </c>
      <c r="J46" s="15">
        <v>284</v>
      </c>
      <c r="K46" s="14">
        <v>2.2930723308614001</v>
      </c>
      <c r="L46" s="15">
        <v>123.85130472239101</v>
      </c>
      <c r="M46" s="15">
        <v>152</v>
      </c>
      <c r="ZA46" s="9">
        <v>1</v>
      </c>
    </row>
    <row r="47" spans="2:677" x14ac:dyDescent="0.3">
      <c r="B47" s="19" t="s">
        <v>298</v>
      </c>
      <c r="C47" s="16" t="s">
        <v>283</v>
      </c>
      <c r="D47" s="14">
        <v>5.0731875652686496</v>
      </c>
      <c r="E47" s="14">
        <v>0.57091370986343204</v>
      </c>
      <c r="F47" s="14">
        <v>4.0633859063047604</v>
      </c>
      <c r="G47" s="14">
        <v>6.31741252322443</v>
      </c>
      <c r="H47" s="14">
        <v>11.253550209180901</v>
      </c>
      <c r="I47" s="15">
        <v>210</v>
      </c>
      <c r="J47" s="15">
        <v>4314</v>
      </c>
      <c r="K47" s="14">
        <v>2.9191108393208398</v>
      </c>
      <c r="L47" s="15">
        <v>1477.84727523525</v>
      </c>
      <c r="M47" s="15">
        <v>1534</v>
      </c>
      <c r="ZA47" s="9"/>
    </row>
    <row r="48" spans="2:677" x14ac:dyDescent="0.3">
      <c r="B48" s="19"/>
      <c r="C48" s="16" t="s">
        <v>284</v>
      </c>
      <c r="D48" s="14">
        <v>3.7424375409440702</v>
      </c>
      <c r="E48" s="14">
        <v>0.40438847085085999</v>
      </c>
      <c r="F48" s="14">
        <v>3.0252551630190698</v>
      </c>
      <c r="G48" s="14">
        <v>4.621536211794</v>
      </c>
      <c r="H48" s="14">
        <v>10.8054834964286</v>
      </c>
      <c r="I48" s="15">
        <v>190</v>
      </c>
      <c r="J48" s="15">
        <v>3999</v>
      </c>
      <c r="K48" s="14">
        <v>1.8148924738495</v>
      </c>
      <c r="L48" s="15">
        <v>2203.43632343015</v>
      </c>
      <c r="M48" s="15">
        <v>1787</v>
      </c>
      <c r="ZA48" s="9"/>
    </row>
    <row r="49" spans="2:677" x14ac:dyDescent="0.3">
      <c r="B49" s="19"/>
      <c r="C49" s="16" t="s">
        <v>285</v>
      </c>
      <c r="D49" s="14">
        <v>5.5928430576519599</v>
      </c>
      <c r="E49" s="14">
        <v>0.59976704032269801</v>
      </c>
      <c r="F49" s="14">
        <v>4.5264765020210698</v>
      </c>
      <c r="G49" s="14">
        <v>6.8922931070090199</v>
      </c>
      <c r="H49" s="14">
        <v>10.7238310487206</v>
      </c>
      <c r="I49" s="15">
        <v>219</v>
      </c>
      <c r="J49" s="15">
        <v>3988</v>
      </c>
      <c r="K49" s="14">
        <v>2.7162758695457101</v>
      </c>
      <c r="L49" s="15">
        <v>1468.1866612712599</v>
      </c>
      <c r="M49" s="15">
        <v>1884</v>
      </c>
      <c r="ZA49" s="9"/>
    </row>
    <row r="50" spans="2:677" x14ac:dyDescent="0.3">
      <c r="B50" s="19"/>
      <c r="C50" s="16" t="s">
        <v>286</v>
      </c>
      <c r="D50" s="14">
        <v>5.0518669877402003</v>
      </c>
      <c r="E50" s="14">
        <v>0.507223523805856</v>
      </c>
      <c r="F50" s="14">
        <v>4.1449169582581504</v>
      </c>
      <c r="G50" s="14">
        <v>6.1445457921959701</v>
      </c>
      <c r="H50" s="14">
        <v>10.0403182632634</v>
      </c>
      <c r="I50" s="15">
        <v>229</v>
      </c>
      <c r="J50" s="15">
        <v>4374</v>
      </c>
      <c r="K50" s="14">
        <v>2.3455241795091499</v>
      </c>
      <c r="L50" s="15">
        <v>1864.82835615677</v>
      </c>
      <c r="M50" s="15">
        <v>1970</v>
      </c>
      <c r="ZA50" s="9"/>
    </row>
    <row r="51" spans="2:677" x14ac:dyDescent="0.3">
      <c r="B51" s="19"/>
      <c r="C51" s="16" t="s">
        <v>287</v>
      </c>
      <c r="D51" s="14">
        <v>6.1948150429825199</v>
      </c>
      <c r="E51" s="14">
        <v>0.48387924777673302</v>
      </c>
      <c r="F51" s="14">
        <v>5.3110331108549502</v>
      </c>
      <c r="G51" s="14">
        <v>7.2144575241925404</v>
      </c>
      <c r="H51" s="14">
        <v>7.8110362362613301</v>
      </c>
      <c r="I51" s="15">
        <v>343</v>
      </c>
      <c r="J51" s="15">
        <v>5502</v>
      </c>
      <c r="K51" s="14">
        <v>2.2164628180107599</v>
      </c>
      <c r="L51" s="15">
        <v>2482.3335430178599</v>
      </c>
      <c r="M51" s="15">
        <v>1947</v>
      </c>
      <c r="ZA51" s="9"/>
    </row>
    <row r="52" spans="2:677" x14ac:dyDescent="0.3">
      <c r="B52" s="19" t="s">
        <v>297</v>
      </c>
      <c r="C52" s="16" t="s">
        <v>288</v>
      </c>
      <c r="D52" s="14">
        <v>5.4469807731590896</v>
      </c>
      <c r="E52" s="14">
        <v>0.29799205274104901</v>
      </c>
      <c r="F52" s="14">
        <v>4.8913404095697599</v>
      </c>
      <c r="G52" s="14">
        <v>6.0617172115795901</v>
      </c>
      <c r="H52" s="14">
        <v>5.4707748228056001</v>
      </c>
      <c r="I52" s="15">
        <v>857</v>
      </c>
      <c r="J52" s="15">
        <v>15185</v>
      </c>
      <c r="K52" s="14">
        <v>2.6179678895740199</v>
      </c>
      <c r="L52" s="15">
        <v>5800.3003247189499</v>
      </c>
      <c r="M52" s="15">
        <v>2625</v>
      </c>
      <c r="ZA52" s="9"/>
    </row>
    <row r="53" spans="2:677" x14ac:dyDescent="0.3">
      <c r="B53" s="19"/>
      <c r="C53" s="16" t="s">
        <v>289</v>
      </c>
      <c r="D53" s="14">
        <v>4.5049960141446102</v>
      </c>
      <c r="E53" s="14">
        <v>0.391180468985105</v>
      </c>
      <c r="F53" s="14">
        <v>3.7971480575124001</v>
      </c>
      <c r="G53" s="14">
        <v>5.3374769310330903</v>
      </c>
      <c r="H53" s="14">
        <v>8.6832589364539192</v>
      </c>
      <c r="I53" s="15">
        <v>334</v>
      </c>
      <c r="J53" s="15">
        <v>6994</v>
      </c>
      <c r="K53" s="14">
        <v>2.4873837523912301</v>
      </c>
      <c r="L53" s="15">
        <v>2811.7896940013302</v>
      </c>
      <c r="M53" s="15">
        <v>2048</v>
      </c>
      <c r="ZA53" s="9"/>
    </row>
    <row r="54" spans="2:677" x14ac:dyDescent="0.3">
      <c r="B54" s="19" t="s">
        <v>291</v>
      </c>
      <c r="C54" s="16" t="s">
        <v>290</v>
      </c>
      <c r="D54" s="14">
        <v>5.8761818953527802</v>
      </c>
      <c r="E54" s="14">
        <v>0.31428470264059799</v>
      </c>
      <c r="F54" s="14">
        <v>5.2893559835361303</v>
      </c>
      <c r="G54" s="14">
        <v>6.5236286014779701</v>
      </c>
      <c r="H54" s="14">
        <v>5.3484508859256401</v>
      </c>
      <c r="I54" s="15">
        <v>858</v>
      </c>
      <c r="J54" s="15">
        <v>14690</v>
      </c>
      <c r="K54" s="14">
        <v>2.6232757822030499</v>
      </c>
      <c r="L54" s="15">
        <v>5599.8687212608702</v>
      </c>
      <c r="M54" s="15">
        <v>2497</v>
      </c>
      <c r="ZA54" s="9"/>
    </row>
    <row r="55" spans="2:677" x14ac:dyDescent="0.3">
      <c r="B55" s="19"/>
      <c r="C55" s="16" t="s">
        <v>291</v>
      </c>
      <c r="D55" s="14">
        <v>4.0727646830964899</v>
      </c>
      <c r="E55" s="14">
        <v>0.33966356321570301</v>
      </c>
      <c r="F55" s="14">
        <v>3.45639268154543</v>
      </c>
      <c r="G55" s="14">
        <v>4.79359555749779</v>
      </c>
      <c r="H55" s="14">
        <v>8.3398769544784894</v>
      </c>
      <c r="I55" s="15">
        <v>345</v>
      </c>
      <c r="J55" s="15">
        <v>7618</v>
      </c>
      <c r="K55" s="14">
        <v>2.2493168537577599</v>
      </c>
      <c r="L55" s="15">
        <v>3386.80608171018</v>
      </c>
      <c r="M55" s="15">
        <v>1988</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330</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363" priority="1">
      <formula>ZA9 = 3</formula>
    </cfRule>
    <cfRule type="expression" dxfId="362" priority="48">
      <formula>I9 = J9</formula>
    </cfRule>
    <cfRule type="expression" dxfId="361" priority="95">
      <formula>ZA9 = 2</formula>
    </cfRule>
    <cfRule type="expression" dxfId="360" priority="142">
      <formula>ZA9 = 1</formula>
    </cfRule>
  </conditionalFormatting>
  <pageMargins left="0.7" right="0.7" top="0.75" bottom="0.75" header="0.3" footer="0.3"/>
  <pageSetup paperSize="9"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47</v>
      </c>
      <c r="M2" s="12" t="str">
        <f>HYPERLINK("#'INDICE'!A1", "Índice")</f>
        <v>Índice</v>
      </c>
    </row>
    <row r="3" spans="2:677" x14ac:dyDescent="0.3">
      <c r="B3" s="10" t="s">
        <v>7</v>
      </c>
      <c r="C3" s="11" t="s">
        <v>46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0.43150098899088102</v>
      </c>
      <c r="E9" s="14">
        <v>6.3836418227027097E-2</v>
      </c>
      <c r="F9" s="14">
        <v>0.32279418056630399</v>
      </c>
      <c r="G9" s="14">
        <v>0.57660501846136303</v>
      </c>
      <c r="H9" s="14">
        <v>14.7940375238343</v>
      </c>
      <c r="I9" s="15">
        <v>105</v>
      </c>
      <c r="J9" s="15">
        <v>22339</v>
      </c>
      <c r="K9" s="14">
        <v>2.1187394530916301</v>
      </c>
      <c r="L9" s="15">
        <v>10543.5333105273</v>
      </c>
      <c r="M9" s="15">
        <v>2673</v>
      </c>
      <c r="ZA9" s="9"/>
    </row>
    <row r="10" spans="2:677" x14ac:dyDescent="0.3">
      <c r="B10" s="19" t="s">
        <v>293</v>
      </c>
      <c r="C10" s="16" t="s">
        <v>253</v>
      </c>
      <c r="D10" s="14">
        <v>0.36948027709324699</v>
      </c>
      <c r="E10" s="14">
        <v>8.0916473564382696E-2</v>
      </c>
      <c r="F10" s="14">
        <v>0.24038897391113601</v>
      </c>
      <c r="G10" s="14">
        <v>0.56750055361502505</v>
      </c>
      <c r="H10" s="14">
        <v>21.900079268361502</v>
      </c>
      <c r="I10" s="15">
        <v>53</v>
      </c>
      <c r="J10" s="15">
        <v>13579</v>
      </c>
      <c r="K10" s="14">
        <v>2.41504953377938</v>
      </c>
      <c r="L10" s="15">
        <v>5622.6590014283702</v>
      </c>
      <c r="M10" s="15">
        <v>1687</v>
      </c>
      <c r="ZA10" s="9"/>
    </row>
    <row r="11" spans="2:677" x14ac:dyDescent="0.3">
      <c r="B11" s="19"/>
      <c r="C11" s="16" t="s">
        <v>254</v>
      </c>
      <c r="D11" s="14">
        <v>0.54116144242280595</v>
      </c>
      <c r="E11" s="14">
        <v>0.103335417359649</v>
      </c>
      <c r="F11" s="14">
        <v>0.37191361705245002</v>
      </c>
      <c r="G11" s="14">
        <v>0.78682110158952701</v>
      </c>
      <c r="H11" s="14">
        <v>19.0951182510364</v>
      </c>
      <c r="I11" s="15">
        <v>52</v>
      </c>
      <c r="J11" s="15">
        <v>8760</v>
      </c>
      <c r="K11" s="14">
        <v>1.7377315773342401</v>
      </c>
      <c r="L11" s="15">
        <v>5041.0547372559304</v>
      </c>
      <c r="M11" s="15">
        <v>986</v>
      </c>
      <c r="ZA11" s="9"/>
    </row>
    <row r="12" spans="2:677" x14ac:dyDescent="0.3">
      <c r="B12" s="19" t="s">
        <v>294</v>
      </c>
      <c r="C12" s="16" t="s">
        <v>255</v>
      </c>
      <c r="D12" s="14">
        <v>0.57291164011894402</v>
      </c>
      <c r="E12" s="14">
        <v>9.1909530611537005E-2</v>
      </c>
      <c r="F12" s="14">
        <v>0.418120680001141</v>
      </c>
      <c r="G12" s="14">
        <v>0.78455573315897598</v>
      </c>
      <c r="H12" s="14">
        <v>16.042531548574502</v>
      </c>
      <c r="I12" s="15">
        <v>71</v>
      </c>
      <c r="J12" s="15">
        <v>11198</v>
      </c>
      <c r="K12" s="14">
        <v>1.66046760350182</v>
      </c>
      <c r="L12" s="15">
        <v>6743.8834557109903</v>
      </c>
      <c r="M12" s="15">
        <v>1377</v>
      </c>
      <c r="ZA12" s="9"/>
    </row>
    <row r="13" spans="2:677" x14ac:dyDescent="0.3">
      <c r="B13" s="19"/>
      <c r="C13" s="16" t="s">
        <v>256</v>
      </c>
      <c r="D13" s="14">
        <v>0.32973196854651898</v>
      </c>
      <c r="E13" s="14">
        <v>9.6251798801679597E-2</v>
      </c>
      <c r="F13" s="14">
        <v>0.185826894263911</v>
      </c>
      <c r="G13" s="14">
        <v>0.58442519585415398</v>
      </c>
      <c r="H13" s="14">
        <v>29.190921106607998</v>
      </c>
      <c r="I13" s="15">
        <v>21</v>
      </c>
      <c r="J13" s="15">
        <v>6608</v>
      </c>
      <c r="K13" s="14">
        <v>1.86249593884781</v>
      </c>
      <c r="L13" s="15">
        <v>3547.92719928715</v>
      </c>
      <c r="M13" s="15">
        <v>787</v>
      </c>
      <c r="ZA13" s="9"/>
    </row>
    <row r="14" spans="2:677" x14ac:dyDescent="0.3">
      <c r="B14" s="19"/>
      <c r="C14" s="16" t="s">
        <v>257</v>
      </c>
      <c r="D14" s="14">
        <v>0.42744902325308298</v>
      </c>
      <c r="E14" s="14">
        <v>0.14440914875969699</v>
      </c>
      <c r="F14" s="14">
        <v>0.21993591208955299</v>
      </c>
      <c r="G14" s="14">
        <v>0.82912718789613504</v>
      </c>
      <c r="H14" s="14">
        <v>33.783946366440802</v>
      </c>
      <c r="I14" s="15">
        <v>13</v>
      </c>
      <c r="J14" s="15">
        <v>4533</v>
      </c>
      <c r="K14" s="14">
        <v>2.22052340203114</v>
      </c>
      <c r="L14" s="15">
        <v>2041.4105952919101</v>
      </c>
      <c r="M14" s="15">
        <v>509</v>
      </c>
      <c r="ZA14" s="9"/>
    </row>
    <row r="15" spans="2:677" x14ac:dyDescent="0.3">
      <c r="B15" s="19" t="s">
        <v>295</v>
      </c>
      <c r="C15" s="16" t="s">
        <v>258</v>
      </c>
      <c r="D15" s="14">
        <v>0.29436408721573298</v>
      </c>
      <c r="E15" s="14">
        <v>0.14308708876941501</v>
      </c>
      <c r="F15" s="14">
        <v>0.112438119807505</v>
      </c>
      <c r="G15" s="14">
        <v>0.768383688132936</v>
      </c>
      <c r="H15" s="14">
        <v>48.6088809687406</v>
      </c>
      <c r="I15" s="15">
        <v>5</v>
      </c>
      <c r="J15" s="15">
        <v>1100</v>
      </c>
      <c r="K15" s="14">
        <v>0.76664455737026904</v>
      </c>
      <c r="L15" s="15">
        <v>1100</v>
      </c>
      <c r="M15" s="15">
        <v>134</v>
      </c>
      <c r="ZA15" s="9"/>
    </row>
    <row r="16" spans="2:677" x14ac:dyDescent="0.3">
      <c r="B16" s="19"/>
      <c r="C16" s="16" t="s">
        <v>259</v>
      </c>
      <c r="D16" s="14">
        <v>1.08417995605615</v>
      </c>
      <c r="E16" s="14">
        <v>0.34802082974755499</v>
      </c>
      <c r="F16" s="14">
        <v>0.57248325786457599</v>
      </c>
      <c r="G16" s="14">
        <v>2.0438395213697</v>
      </c>
      <c r="H16" s="14">
        <v>32.099913653959199</v>
      </c>
      <c r="I16" s="15">
        <v>13</v>
      </c>
      <c r="J16" s="15">
        <v>847</v>
      </c>
      <c r="K16" s="14">
        <v>0.955462638695454</v>
      </c>
      <c r="L16" s="15">
        <v>847</v>
      </c>
      <c r="M16" s="15">
        <v>101</v>
      </c>
      <c r="ZA16" s="9"/>
    </row>
    <row r="17" spans="2:677" x14ac:dyDescent="0.3">
      <c r="B17" s="19"/>
      <c r="C17" s="16" t="s">
        <v>260</v>
      </c>
      <c r="D17" s="14">
        <v>1.1938806101956401</v>
      </c>
      <c r="E17" s="14">
        <v>0.38608013507671601</v>
      </c>
      <c r="F17" s="14">
        <v>0.62734934684941202</v>
      </c>
      <c r="G17" s="14">
        <v>2.2603836967115498</v>
      </c>
      <c r="H17" s="14">
        <v>32.338253237352603</v>
      </c>
      <c r="I17" s="15">
        <v>10</v>
      </c>
      <c r="J17" s="15">
        <v>845</v>
      </c>
      <c r="K17" s="14">
        <v>1.06647976090537</v>
      </c>
      <c r="L17" s="15">
        <v>792.32633470948497</v>
      </c>
      <c r="M17" s="15">
        <v>102</v>
      </c>
      <c r="ZA17" s="9"/>
    </row>
    <row r="18" spans="2:677" x14ac:dyDescent="0.3">
      <c r="B18" s="19"/>
      <c r="C18" s="16" t="s">
        <v>261</v>
      </c>
      <c r="D18" s="14">
        <v>1.08439112400153</v>
      </c>
      <c r="E18" s="14">
        <v>0.44820513552914198</v>
      </c>
      <c r="F18" s="14">
        <v>0.47486514384207201</v>
      </c>
      <c r="G18" s="14">
        <v>2.4569761885804802</v>
      </c>
      <c r="H18" s="14">
        <v>41.332423846777097</v>
      </c>
      <c r="I18" s="15">
        <v>6</v>
      </c>
      <c r="J18" s="15">
        <v>670</v>
      </c>
      <c r="K18" s="14">
        <v>1.25293629992634</v>
      </c>
      <c r="L18" s="15">
        <v>534.743865302161</v>
      </c>
      <c r="M18" s="15">
        <v>78</v>
      </c>
      <c r="ZA18" s="9"/>
    </row>
    <row r="19" spans="2:677" x14ac:dyDescent="0.3">
      <c r="B19" s="19"/>
      <c r="C19" s="16" t="s">
        <v>262</v>
      </c>
      <c r="D19" s="14">
        <v>0.58086097760644495</v>
      </c>
      <c r="E19" s="14">
        <v>0.35334151405553199</v>
      </c>
      <c r="F19" s="14">
        <v>0.171914511298081</v>
      </c>
      <c r="G19" s="14">
        <v>1.9436599754124699</v>
      </c>
      <c r="H19" s="14">
        <v>60.830650995277203</v>
      </c>
      <c r="I19" s="15">
        <v>3</v>
      </c>
      <c r="J19" s="15">
        <v>559</v>
      </c>
      <c r="K19" s="14">
        <v>1.2063722287816401</v>
      </c>
      <c r="L19" s="15">
        <v>463.37273576378198</v>
      </c>
      <c r="M19" s="15">
        <v>66</v>
      </c>
      <c r="ZA19" s="9"/>
    </row>
    <row r="20" spans="2:677" x14ac:dyDescent="0.3">
      <c r="B20" s="19"/>
      <c r="C20" s="16" t="s">
        <v>263</v>
      </c>
      <c r="D20" s="14">
        <v>1.3475637109859699</v>
      </c>
      <c r="E20" s="14">
        <v>0.63440608201988402</v>
      </c>
      <c r="F20" s="14">
        <v>0.52725095345126305</v>
      </c>
      <c r="G20" s="14">
        <v>3.4005138451083399</v>
      </c>
      <c r="H20" s="14">
        <v>47.078002831918603</v>
      </c>
      <c r="I20" s="15">
        <v>7</v>
      </c>
      <c r="J20" s="15">
        <v>795</v>
      </c>
      <c r="K20" s="14">
        <v>2.4037984792700602</v>
      </c>
      <c r="L20" s="15">
        <v>330.72655917537998</v>
      </c>
      <c r="M20" s="15">
        <v>101</v>
      </c>
      <c r="ZA20" s="9"/>
    </row>
    <row r="21" spans="2:677" x14ac:dyDescent="0.3">
      <c r="B21" s="19"/>
      <c r="C21" s="16" t="s">
        <v>264</v>
      </c>
      <c r="D21" s="14">
        <v>0.31163450328539899</v>
      </c>
      <c r="E21" s="14">
        <v>0.18494232787808701</v>
      </c>
      <c r="F21" s="14">
        <v>9.6480256580423501E-2</v>
      </c>
      <c r="G21" s="14">
        <v>1.0017788330208699</v>
      </c>
      <c r="H21" s="14">
        <v>59.345908725874899</v>
      </c>
      <c r="I21" s="15">
        <v>3</v>
      </c>
      <c r="J21" s="15">
        <v>1474</v>
      </c>
      <c r="K21" s="14">
        <v>1.6217554880482099</v>
      </c>
      <c r="L21" s="15">
        <v>908.89163678673003</v>
      </c>
      <c r="M21" s="15">
        <v>181</v>
      </c>
      <c r="ZA21" s="9"/>
    </row>
    <row r="22" spans="2:677" x14ac:dyDescent="0.3">
      <c r="B22" s="19"/>
      <c r="C22" s="16" t="s">
        <v>265</v>
      </c>
      <c r="D22" s="14">
        <v>0.15379069975061699</v>
      </c>
      <c r="E22" s="14">
        <v>0.117242071904328</v>
      </c>
      <c r="F22" s="14">
        <v>3.40142296701825E-2</v>
      </c>
      <c r="G22" s="14">
        <v>0.69242220327961401</v>
      </c>
      <c r="H22" s="14">
        <v>76.234825704314503</v>
      </c>
      <c r="I22" s="15">
        <v>2</v>
      </c>
      <c r="J22" s="15">
        <v>1218</v>
      </c>
      <c r="K22" s="14">
        <v>1.08942137794907</v>
      </c>
      <c r="L22" s="15">
        <v>1118.02469150457</v>
      </c>
      <c r="M22" s="15">
        <v>135</v>
      </c>
      <c r="ZA22" s="9"/>
    </row>
    <row r="23" spans="2:677" x14ac:dyDescent="0.3">
      <c r="B23" s="19"/>
      <c r="C23" s="16" t="s">
        <v>266</v>
      </c>
      <c r="D23" s="14">
        <v>0.35432037842456698</v>
      </c>
      <c r="E23" s="14">
        <v>0.17397436477346401</v>
      </c>
      <c r="F23" s="14">
        <v>0.13408846525481299</v>
      </c>
      <c r="G23" s="14">
        <v>0.93289047178169804</v>
      </c>
      <c r="H23" s="14">
        <v>49.100863333634599</v>
      </c>
      <c r="I23" s="15">
        <v>5</v>
      </c>
      <c r="J23" s="15">
        <v>1180</v>
      </c>
      <c r="K23" s="14">
        <v>1.01071734647989</v>
      </c>
      <c r="L23" s="15">
        <v>1167.4876305523801</v>
      </c>
      <c r="M23" s="15">
        <v>144</v>
      </c>
      <c r="ZA23" s="9"/>
    </row>
    <row r="24" spans="2:677" x14ac:dyDescent="0.3">
      <c r="B24" s="19"/>
      <c r="C24" s="16" t="s">
        <v>267</v>
      </c>
      <c r="D24" s="14">
        <v>0.81391651110679697</v>
      </c>
      <c r="E24" s="14">
        <v>0.461952722978476</v>
      </c>
      <c r="F24" s="14">
        <v>0.26196069803747601</v>
      </c>
      <c r="G24" s="14">
        <v>2.4997055155982699</v>
      </c>
      <c r="H24" s="14">
        <v>56.756770095534002</v>
      </c>
      <c r="I24" s="15">
        <v>5</v>
      </c>
      <c r="J24" s="15">
        <v>679</v>
      </c>
      <c r="K24" s="14">
        <v>1.7922317088758699</v>
      </c>
      <c r="L24" s="15">
        <v>378.857263063316</v>
      </c>
      <c r="M24" s="15">
        <v>78</v>
      </c>
      <c r="ZA24" s="9"/>
    </row>
    <row r="25" spans="2:677" x14ac:dyDescent="0.3">
      <c r="B25" s="19"/>
      <c r="C25" s="16" t="s">
        <v>268</v>
      </c>
      <c r="D25" s="14">
        <v>0.35033756586402698</v>
      </c>
      <c r="E25" s="14">
        <v>0.21806998047197801</v>
      </c>
      <c r="F25" s="14">
        <v>0.101517831984653</v>
      </c>
      <c r="G25" s="14">
        <v>1.2016773609359399</v>
      </c>
      <c r="H25" s="14">
        <v>62.245674378126999</v>
      </c>
      <c r="I25" s="15">
        <v>3</v>
      </c>
      <c r="J25" s="15">
        <v>744</v>
      </c>
      <c r="K25" s="14">
        <v>1.01208745834905</v>
      </c>
      <c r="L25" s="15">
        <v>735.11433608083598</v>
      </c>
      <c r="M25" s="15">
        <v>89</v>
      </c>
      <c r="ZA25" s="9"/>
    </row>
    <row r="26" spans="2:677" x14ac:dyDescent="0.3">
      <c r="B26" s="19"/>
      <c r="C26" s="16" t="s">
        <v>269</v>
      </c>
      <c r="D26" s="14">
        <v>0.23938175740151901</v>
      </c>
      <c r="E26" s="14">
        <v>0.23683957792854901</v>
      </c>
      <c r="F26" s="14">
        <v>3.3532281368647901E-2</v>
      </c>
      <c r="G26" s="14">
        <v>1.6875765618223999</v>
      </c>
      <c r="H26" s="14">
        <v>98.938022888391501</v>
      </c>
      <c r="I26" s="15">
        <v>1</v>
      </c>
      <c r="J26" s="15">
        <v>837</v>
      </c>
      <c r="K26" s="14">
        <v>1.9636526459424399</v>
      </c>
      <c r="L26" s="15">
        <v>426.24646560048097</v>
      </c>
      <c r="M26" s="15">
        <v>100</v>
      </c>
      <c r="ZA26" s="9"/>
    </row>
    <row r="27" spans="2:677" x14ac:dyDescent="0.3">
      <c r="B27" s="19"/>
      <c r="C27" s="16" t="s">
        <v>270</v>
      </c>
      <c r="D27" s="14">
        <v>0.36264594503153103</v>
      </c>
      <c r="E27" s="14">
        <v>0.20352731678646599</v>
      </c>
      <c r="F27" s="14">
        <v>0.119427485747646</v>
      </c>
      <c r="G27" s="14">
        <v>1.0957537125702901</v>
      </c>
      <c r="H27" s="14">
        <v>56.122871239817599</v>
      </c>
      <c r="I27" s="15">
        <v>5</v>
      </c>
      <c r="J27" s="15">
        <v>1150</v>
      </c>
      <c r="K27" s="14">
        <v>1.3172264148441499</v>
      </c>
      <c r="L27" s="15">
        <v>873.04656742407099</v>
      </c>
      <c r="M27" s="15">
        <v>147</v>
      </c>
      <c r="ZA27" s="9"/>
    </row>
    <row r="28" spans="2:677" x14ac:dyDescent="0.3">
      <c r="B28" s="19"/>
      <c r="C28" s="16" t="s">
        <v>271</v>
      </c>
      <c r="D28" s="14">
        <v>0.85477496054125002</v>
      </c>
      <c r="E28" s="14">
        <v>0.471112183916157</v>
      </c>
      <c r="F28" s="14">
        <v>0.28352261758302799</v>
      </c>
      <c r="G28" s="14">
        <v>2.54760282801255</v>
      </c>
      <c r="H28" s="14">
        <v>55.115346806350701</v>
      </c>
      <c r="I28" s="15">
        <v>4</v>
      </c>
      <c r="J28" s="15">
        <v>583</v>
      </c>
      <c r="K28" s="14">
        <v>1.52422142736343</v>
      </c>
      <c r="L28" s="15">
        <v>382.49035837821998</v>
      </c>
      <c r="M28" s="15">
        <v>68</v>
      </c>
      <c r="ZA28" s="9"/>
    </row>
    <row r="29" spans="2:677" x14ac:dyDescent="0.3">
      <c r="B29" s="19"/>
      <c r="C29" s="16" t="s">
        <v>272</v>
      </c>
      <c r="D29" s="14">
        <v>0.38242303442665498</v>
      </c>
      <c r="E29" s="14">
        <v>0.22831686362440201</v>
      </c>
      <c r="F29" s="14">
        <v>0.116616767251892</v>
      </c>
      <c r="G29" s="14">
        <v>1.2465243714441001</v>
      </c>
      <c r="H29" s="14">
        <v>59.702696509038603</v>
      </c>
      <c r="I29" s="15">
        <v>3</v>
      </c>
      <c r="J29" s="15">
        <v>840</v>
      </c>
      <c r="K29" s="14">
        <v>1.1480423883733599</v>
      </c>
      <c r="L29" s="15">
        <v>731.68030075107504</v>
      </c>
      <c r="M29" s="15">
        <v>92</v>
      </c>
      <c r="ZA29" s="9"/>
    </row>
    <row r="30" spans="2:677" x14ac:dyDescent="0.3">
      <c r="B30" s="19"/>
      <c r="C30" s="16" t="s">
        <v>273</v>
      </c>
      <c r="D30" s="14">
        <v>0.78120018655541601</v>
      </c>
      <c r="E30" s="14">
        <v>0.60820459652926395</v>
      </c>
      <c r="F30" s="14">
        <v>0.164480834019509</v>
      </c>
      <c r="G30" s="14">
        <v>3.6263106386930399</v>
      </c>
      <c r="H30" s="14">
        <v>77.855152494400897</v>
      </c>
      <c r="I30" s="15">
        <v>2</v>
      </c>
      <c r="J30" s="15">
        <v>679</v>
      </c>
      <c r="K30" s="14">
        <v>3.2357337798159702</v>
      </c>
      <c r="L30" s="15">
        <v>209.84421037215799</v>
      </c>
      <c r="M30" s="15">
        <v>72</v>
      </c>
      <c r="ZA30" s="9"/>
    </row>
    <row r="31" spans="2:677" x14ac:dyDescent="0.3">
      <c r="B31" s="19"/>
      <c r="C31" s="16" t="s">
        <v>274</v>
      </c>
      <c r="D31" s="14">
        <v>0.52584151987734296</v>
      </c>
      <c r="E31" s="14">
        <v>0.15973771868197501</v>
      </c>
      <c r="F31" s="14">
        <v>0.288999639966868</v>
      </c>
      <c r="G31" s="14">
        <v>0.95492194001433495</v>
      </c>
      <c r="H31" s="14">
        <v>30.3775401225897</v>
      </c>
      <c r="I31" s="15">
        <v>12</v>
      </c>
      <c r="J31" s="15">
        <v>2305</v>
      </c>
      <c r="K31" s="14">
        <v>1.1239119315877</v>
      </c>
      <c r="L31" s="15">
        <v>2050.8724351238402</v>
      </c>
      <c r="M31" s="15">
        <v>297</v>
      </c>
      <c r="ZA31" s="9"/>
    </row>
    <row r="32" spans="2:677" x14ac:dyDescent="0.3">
      <c r="B32" s="19"/>
      <c r="C32" s="16" t="s">
        <v>275</v>
      </c>
      <c r="D32" s="14">
        <v>0.31617900885864803</v>
      </c>
      <c r="E32" s="14">
        <v>0.14956236243687299</v>
      </c>
      <c r="F32" s="14">
        <v>0.124151288788396</v>
      </c>
      <c r="G32" s="14">
        <v>0.80283303367695003</v>
      </c>
      <c r="H32" s="14">
        <v>47.303065113894597</v>
      </c>
      <c r="I32" s="15">
        <v>5</v>
      </c>
      <c r="J32" s="15">
        <v>1437</v>
      </c>
      <c r="K32" s="14">
        <v>1.01915763653071</v>
      </c>
      <c r="L32" s="15">
        <v>1409.98796309044</v>
      </c>
      <c r="M32" s="15">
        <v>170</v>
      </c>
      <c r="ZA32" s="9"/>
    </row>
    <row r="33" spans="2:677" x14ac:dyDescent="0.3">
      <c r="B33" s="19"/>
      <c r="C33" s="16" t="s">
        <v>276</v>
      </c>
      <c r="D33" s="14">
        <v>0.10688138538822101</v>
      </c>
      <c r="E33" s="14">
        <v>0.10667167817308799</v>
      </c>
      <c r="F33" s="14">
        <v>1.47452348829657E-2</v>
      </c>
      <c r="G33" s="14">
        <v>0.77029832507640905</v>
      </c>
      <c r="H33" s="14">
        <v>99.8037944452429</v>
      </c>
      <c r="I33" s="15">
        <v>1</v>
      </c>
      <c r="J33" s="15">
        <v>872</v>
      </c>
      <c r="K33" s="14">
        <v>0.92827951215917903</v>
      </c>
      <c r="L33" s="15">
        <v>872</v>
      </c>
      <c r="M33" s="15">
        <v>102</v>
      </c>
      <c r="ZA33" s="9"/>
    </row>
    <row r="34" spans="2:677" x14ac:dyDescent="0.3">
      <c r="B34" s="19"/>
      <c r="C34" s="16" t="s">
        <v>277</v>
      </c>
      <c r="D34" s="14">
        <v>0.21407191435734699</v>
      </c>
      <c r="E34" s="14">
        <v>0.21326599738756399</v>
      </c>
      <c r="F34" s="14">
        <v>2.96605105127416E-2</v>
      </c>
      <c r="G34" s="14">
        <v>1.5275245000362501</v>
      </c>
      <c r="H34" s="14">
        <v>99.623529797356696</v>
      </c>
      <c r="I34" s="15">
        <v>1</v>
      </c>
      <c r="J34" s="15">
        <v>953</v>
      </c>
      <c r="K34" s="14">
        <v>2.02698806175948</v>
      </c>
      <c r="L34" s="15">
        <v>470.15570440645399</v>
      </c>
      <c r="M34" s="15">
        <v>111</v>
      </c>
      <c r="ZA34" s="9"/>
    </row>
    <row r="35" spans="2:677" x14ac:dyDescent="0.3">
      <c r="B35" s="19"/>
      <c r="C35" s="16" t="s">
        <v>278</v>
      </c>
      <c r="D35" s="14">
        <v>0.17301966217574799</v>
      </c>
      <c r="E35" s="14">
        <v>0.132419088066806</v>
      </c>
      <c r="F35" s="14">
        <v>3.7456018137536101E-2</v>
      </c>
      <c r="G35" s="14">
        <v>0.79532181835020199</v>
      </c>
      <c r="H35" s="14">
        <v>76.5341270475367</v>
      </c>
      <c r="I35" s="15">
        <v>2</v>
      </c>
      <c r="J35" s="15">
        <v>606</v>
      </c>
      <c r="K35" s="14">
        <v>0.61420474320482998</v>
      </c>
      <c r="L35" s="15">
        <v>606</v>
      </c>
      <c r="M35" s="15">
        <v>64</v>
      </c>
      <c r="ZA35" s="9"/>
    </row>
    <row r="36" spans="2:677" x14ac:dyDescent="0.3">
      <c r="B36" s="19"/>
      <c r="C36" s="16" t="s">
        <v>279</v>
      </c>
      <c r="D36" s="14">
        <v>0.107876302106396</v>
      </c>
      <c r="E36" s="14">
        <v>8.8100681667527006E-2</v>
      </c>
      <c r="F36" s="14">
        <v>2.14841812867691E-2</v>
      </c>
      <c r="G36" s="14">
        <v>0.53979250122314304</v>
      </c>
      <c r="H36" s="14">
        <v>81.668244041805394</v>
      </c>
      <c r="I36" s="15">
        <v>2</v>
      </c>
      <c r="J36" s="15">
        <v>1217</v>
      </c>
      <c r="K36" s="14">
        <v>0.87586024974012799</v>
      </c>
      <c r="L36" s="15">
        <v>1217</v>
      </c>
      <c r="M36" s="15">
        <v>161</v>
      </c>
      <c r="ZA36" s="9"/>
    </row>
    <row r="37" spans="2:677" x14ac:dyDescent="0.3">
      <c r="B37" s="19"/>
      <c r="C37" s="16" t="s">
        <v>280</v>
      </c>
      <c r="D37" s="14">
        <v>0.55284032974024799</v>
      </c>
      <c r="E37" s="14">
        <v>0.25722581115690801</v>
      </c>
      <c r="F37" s="14">
        <v>0.218620925604991</v>
      </c>
      <c r="G37" s="14">
        <v>1.39087956254797</v>
      </c>
      <c r="H37" s="14">
        <v>46.528047488461198</v>
      </c>
      <c r="I37" s="15">
        <v>5</v>
      </c>
      <c r="J37" s="15">
        <v>749</v>
      </c>
      <c r="K37" s="14">
        <v>0.90019912763170895</v>
      </c>
      <c r="L37" s="15">
        <v>749</v>
      </c>
      <c r="M37" s="15">
        <v>80</v>
      </c>
      <c r="ZA37" s="9"/>
    </row>
    <row r="38" spans="2:677" x14ac:dyDescent="0.3">
      <c r="B38" s="19" t="s">
        <v>296</v>
      </c>
      <c r="C38" s="16" t="s">
        <v>281</v>
      </c>
      <c r="D38" s="14">
        <v>0.47929591917424602</v>
      </c>
      <c r="E38" s="14">
        <v>9.6784701944819099E-2</v>
      </c>
      <c r="F38" s="14">
        <v>0.32241292005794198</v>
      </c>
      <c r="G38" s="14">
        <v>0.711971402802689</v>
      </c>
      <c r="H38" s="14">
        <v>20.1930995180523</v>
      </c>
      <c r="I38" s="15">
        <v>63</v>
      </c>
      <c r="J38" s="15">
        <v>11374</v>
      </c>
      <c r="K38" s="14">
        <v>2.23342463345144</v>
      </c>
      <c r="L38" s="15">
        <v>5092.6276309682798</v>
      </c>
      <c r="M38" s="15">
        <v>1279</v>
      </c>
      <c r="ZA38" s="9"/>
    </row>
    <row r="39" spans="2:677" x14ac:dyDescent="0.3">
      <c r="B39" s="19"/>
      <c r="C39" s="16" t="s">
        <v>282</v>
      </c>
      <c r="D39" s="14">
        <v>0.39048486054756798</v>
      </c>
      <c r="E39" s="14">
        <v>8.4543976971121801E-2</v>
      </c>
      <c r="F39" s="14">
        <v>0.25527266618149402</v>
      </c>
      <c r="G39" s="14">
        <v>0.59688733760403301</v>
      </c>
      <c r="H39" s="14">
        <v>21.651025561546099</v>
      </c>
      <c r="I39" s="15">
        <v>42</v>
      </c>
      <c r="J39" s="15">
        <v>10965</v>
      </c>
      <c r="K39" s="14">
        <v>2.0147879593864699</v>
      </c>
      <c r="L39" s="15">
        <v>5442.26003978057</v>
      </c>
      <c r="M39" s="15">
        <v>1293</v>
      </c>
      <c r="ZA39" s="9"/>
    </row>
    <row r="40" spans="2:677" x14ac:dyDescent="0.3">
      <c r="B40" s="19" t="s">
        <v>321</v>
      </c>
      <c r="C40" s="16" t="s">
        <v>314</v>
      </c>
      <c r="D40" s="14">
        <v>0.45651310795550398</v>
      </c>
      <c r="E40" s="14">
        <v>7.8514992872667402E-2</v>
      </c>
      <c r="F40" s="14">
        <v>0.32575315113890602</v>
      </c>
      <c r="G40" s="14">
        <v>0.63942445327427699</v>
      </c>
      <c r="H40" s="14">
        <v>17.198847416298101</v>
      </c>
      <c r="I40" s="15">
        <v>64</v>
      </c>
      <c r="J40" s="15">
        <v>11456</v>
      </c>
      <c r="K40" s="14">
        <v>1.5539397751986701</v>
      </c>
      <c r="L40" s="15">
        <v>7372.2290804580198</v>
      </c>
      <c r="M40" s="15">
        <v>2647</v>
      </c>
      <c r="ZA40" s="9"/>
    </row>
    <row r="41" spans="2:677" x14ac:dyDescent="0.3">
      <c r="B41" s="19"/>
      <c r="C41" s="16" t="s">
        <v>315</v>
      </c>
      <c r="D41" s="14">
        <v>0.40585108844332801</v>
      </c>
      <c r="E41" s="14">
        <v>0.102074767386801</v>
      </c>
      <c r="F41" s="14">
        <v>0.247743393473976</v>
      </c>
      <c r="G41" s="14">
        <v>0.66418989763807301</v>
      </c>
      <c r="H41" s="14">
        <v>25.150793060163199</v>
      </c>
      <c r="I41" s="15">
        <v>41</v>
      </c>
      <c r="J41" s="15">
        <v>10883</v>
      </c>
      <c r="K41" s="14">
        <v>2.8050782429747301</v>
      </c>
      <c r="L41" s="15">
        <v>3879.74917535947</v>
      </c>
      <c r="M41" s="15">
        <v>2647</v>
      </c>
      <c r="ZA41" s="9"/>
    </row>
    <row r="42" spans="2:677" x14ac:dyDescent="0.3">
      <c r="B42" s="19" t="s">
        <v>322</v>
      </c>
      <c r="C42" s="16" t="s">
        <v>316</v>
      </c>
      <c r="D42" s="14">
        <v>1.2328829521731699</v>
      </c>
      <c r="E42" s="14">
        <v>0.29955612364768802</v>
      </c>
      <c r="F42" s="14">
        <v>0.76434588207473997</v>
      </c>
      <c r="G42" s="14">
        <v>1.9828900794651001</v>
      </c>
      <c r="H42" s="14">
        <v>24.297207056003899</v>
      </c>
      <c r="I42" s="15">
        <v>27</v>
      </c>
      <c r="J42" s="15">
        <v>2727</v>
      </c>
      <c r="K42" s="14">
        <v>2.0088524130683898</v>
      </c>
      <c r="L42" s="15">
        <v>1357.49146241893</v>
      </c>
      <c r="M42" s="15">
        <v>636</v>
      </c>
      <c r="ZA42" s="9"/>
    </row>
    <row r="43" spans="2:677" x14ac:dyDescent="0.3">
      <c r="B43" s="19"/>
      <c r="C43" s="16" t="s">
        <v>317</v>
      </c>
      <c r="D43" s="14">
        <v>4.7159919747741599E-2</v>
      </c>
      <c r="E43" s="14">
        <v>4.7318942099817303E-2</v>
      </c>
      <c r="F43" s="14">
        <v>6.5678599445194901E-3</v>
      </c>
      <c r="G43" s="14">
        <v>0.33778004255258298</v>
      </c>
      <c r="H43" s="14">
        <v>100.337198097296</v>
      </c>
      <c r="I43" s="15">
        <v>1</v>
      </c>
      <c r="J43" s="15">
        <v>897</v>
      </c>
      <c r="K43" s="14">
        <v>0.42560808248746101</v>
      </c>
      <c r="L43" s="15">
        <v>897</v>
      </c>
      <c r="M43" s="15">
        <v>326</v>
      </c>
      <c r="ZA43" s="9"/>
    </row>
    <row r="44" spans="2:677" x14ac:dyDescent="0.3">
      <c r="B44" s="19"/>
      <c r="C44" s="16" t="s">
        <v>318</v>
      </c>
      <c r="D44" s="14">
        <v>0.42467692718184502</v>
      </c>
      <c r="E44" s="14">
        <v>0.28888033341569302</v>
      </c>
      <c r="F44" s="14">
        <v>0.111161222143539</v>
      </c>
      <c r="G44" s="14">
        <v>1.6081868242496999</v>
      </c>
      <c r="H44" s="14">
        <v>68.023552711634593</v>
      </c>
      <c r="I44" s="15">
        <v>3</v>
      </c>
      <c r="J44" s="15">
        <v>668</v>
      </c>
      <c r="K44" s="14">
        <v>1.31628943892882</v>
      </c>
      <c r="L44" s="15">
        <v>507.48716828086998</v>
      </c>
      <c r="M44" s="15">
        <v>244</v>
      </c>
      <c r="ZA44" s="9"/>
    </row>
    <row r="45" spans="2:677" x14ac:dyDescent="0.3">
      <c r="B45" s="19"/>
      <c r="C45" s="16" t="s">
        <v>319</v>
      </c>
      <c r="D45" s="14">
        <v>0.34609516014735198</v>
      </c>
      <c r="E45" s="14">
        <v>6.0743376078288697E-2</v>
      </c>
      <c r="F45" s="14">
        <v>0.24527371199367701</v>
      </c>
      <c r="G45" s="14">
        <v>0.488157152663654</v>
      </c>
      <c r="H45" s="14">
        <v>17.551061983191801</v>
      </c>
      <c r="I45" s="15">
        <v>73</v>
      </c>
      <c r="J45" s="15">
        <v>17763</v>
      </c>
      <c r="K45" s="14">
        <v>1.90020243823358</v>
      </c>
      <c r="L45" s="15">
        <v>9347.9513774924108</v>
      </c>
      <c r="M45" s="15">
        <v>2575</v>
      </c>
      <c r="ZA45" s="9"/>
    </row>
    <row r="46" spans="2:677" x14ac:dyDescent="0.3">
      <c r="B46" s="19"/>
      <c r="C46" s="16" t="s">
        <v>320</v>
      </c>
      <c r="D46" s="14">
        <v>1.6826207181253401</v>
      </c>
      <c r="E46" s="14">
        <v>1.64416076201678</v>
      </c>
      <c r="F46" s="14">
        <v>0.24175316816412201</v>
      </c>
      <c r="G46" s="14">
        <v>10.782922942460999</v>
      </c>
      <c r="H46" s="14">
        <v>97.714282506196398</v>
      </c>
      <c r="I46" s="15">
        <v>1</v>
      </c>
      <c r="J46" s="15">
        <v>284</v>
      </c>
      <c r="K46" s="14">
        <v>4.6244327801252503</v>
      </c>
      <c r="L46" s="15">
        <v>61.412937219147501</v>
      </c>
      <c r="M46" s="15">
        <v>152</v>
      </c>
      <c r="ZA46" s="9">
        <v>1</v>
      </c>
    </row>
    <row r="47" spans="2:677" x14ac:dyDescent="0.3">
      <c r="B47" s="19" t="s">
        <v>298</v>
      </c>
      <c r="C47" s="16" t="s">
        <v>283</v>
      </c>
      <c r="D47" s="14">
        <v>0.615688697228569</v>
      </c>
      <c r="E47" s="14">
        <v>0.17147724587935501</v>
      </c>
      <c r="F47" s="14">
        <v>0.35626099669066003</v>
      </c>
      <c r="G47" s="14">
        <v>1.06201704197067</v>
      </c>
      <c r="H47" s="14">
        <v>27.8512902139076</v>
      </c>
      <c r="I47" s="15">
        <v>27</v>
      </c>
      <c r="J47" s="15">
        <v>4317</v>
      </c>
      <c r="K47" s="14">
        <v>2.07403190298615</v>
      </c>
      <c r="L47" s="15">
        <v>2081.4530354062799</v>
      </c>
      <c r="M47" s="15">
        <v>1535</v>
      </c>
      <c r="ZA47" s="9"/>
    </row>
    <row r="48" spans="2:677" x14ac:dyDescent="0.3">
      <c r="B48" s="19"/>
      <c r="C48" s="16" t="s">
        <v>284</v>
      </c>
      <c r="D48" s="14">
        <v>0.50245614952557605</v>
      </c>
      <c r="E48" s="14">
        <v>0.19802114848799601</v>
      </c>
      <c r="F48" s="14">
        <v>0.23168343272244099</v>
      </c>
      <c r="G48" s="14">
        <v>1.0862404854944301</v>
      </c>
      <c r="H48" s="14">
        <v>39.4106328830823</v>
      </c>
      <c r="I48" s="15">
        <v>21</v>
      </c>
      <c r="J48" s="15">
        <v>4003</v>
      </c>
      <c r="K48" s="14">
        <v>3.13898838237614</v>
      </c>
      <c r="L48" s="15">
        <v>1275.2516136965801</v>
      </c>
      <c r="M48" s="15">
        <v>1788</v>
      </c>
      <c r="ZA48" s="9"/>
    </row>
    <row r="49" spans="2:677" x14ac:dyDescent="0.3">
      <c r="B49" s="19"/>
      <c r="C49" s="16" t="s">
        <v>285</v>
      </c>
      <c r="D49" s="14">
        <v>0.28534990579944403</v>
      </c>
      <c r="E49" s="14">
        <v>9.4866640845798295E-2</v>
      </c>
      <c r="F49" s="14">
        <v>0.14859187883474601</v>
      </c>
      <c r="G49" s="14">
        <v>0.54728468155347398</v>
      </c>
      <c r="H49" s="14">
        <v>33.245723554741403</v>
      </c>
      <c r="I49" s="15">
        <v>17</v>
      </c>
      <c r="J49" s="15">
        <v>3995</v>
      </c>
      <c r="K49" s="14">
        <v>1.2632764599939199</v>
      </c>
      <c r="L49" s="15">
        <v>3162.4114962288199</v>
      </c>
      <c r="M49" s="15">
        <v>1885</v>
      </c>
      <c r="ZA49" s="9"/>
    </row>
    <row r="50" spans="2:677" x14ac:dyDescent="0.3">
      <c r="B50" s="19"/>
      <c r="C50" s="16" t="s">
        <v>286</v>
      </c>
      <c r="D50" s="14">
        <v>0.44838767372287403</v>
      </c>
      <c r="E50" s="14">
        <v>0.134798320257315</v>
      </c>
      <c r="F50" s="14">
        <v>0.24849721558320301</v>
      </c>
      <c r="G50" s="14">
        <v>0.80776739621397298</v>
      </c>
      <c r="H50" s="14">
        <v>30.0628960511137</v>
      </c>
      <c r="I50" s="15">
        <v>21</v>
      </c>
      <c r="J50" s="15">
        <v>4380</v>
      </c>
      <c r="K50" s="14">
        <v>1.7825509114917499</v>
      </c>
      <c r="L50" s="15">
        <v>2457.1528205803302</v>
      </c>
      <c r="M50" s="15">
        <v>1970</v>
      </c>
      <c r="ZA50" s="9"/>
    </row>
    <row r="51" spans="2:677" x14ac:dyDescent="0.3">
      <c r="B51" s="19"/>
      <c r="C51" s="16" t="s">
        <v>287</v>
      </c>
      <c r="D51" s="14">
        <v>0.315236853384253</v>
      </c>
      <c r="E51" s="14">
        <v>8.7632016880807004E-2</v>
      </c>
      <c r="F51" s="14">
        <v>0.18268240047862699</v>
      </c>
      <c r="G51" s="14">
        <v>0.54344923742106199</v>
      </c>
      <c r="H51" s="14">
        <v>27.7987855607699</v>
      </c>
      <c r="I51" s="15">
        <v>18</v>
      </c>
      <c r="J51" s="15">
        <v>5512</v>
      </c>
      <c r="K51" s="14">
        <v>1.3467601597830801</v>
      </c>
      <c r="L51" s="15">
        <v>4092.7851629408201</v>
      </c>
      <c r="M51" s="15">
        <v>1948</v>
      </c>
      <c r="ZA51" s="9"/>
    </row>
    <row r="52" spans="2:677" x14ac:dyDescent="0.3">
      <c r="B52" s="19" t="s">
        <v>297</v>
      </c>
      <c r="C52" s="16" t="s">
        <v>288</v>
      </c>
      <c r="D52" s="14">
        <v>0.36889137170680197</v>
      </c>
      <c r="E52" s="14">
        <v>6.7817303691643002E-2</v>
      </c>
      <c r="F52" s="14">
        <v>0.25718632508454697</v>
      </c>
      <c r="G52" s="14">
        <v>0.52885659103518201</v>
      </c>
      <c r="H52" s="14">
        <v>18.384085097426698</v>
      </c>
      <c r="I52" s="15">
        <v>63</v>
      </c>
      <c r="J52" s="15">
        <v>15210</v>
      </c>
      <c r="K52" s="14">
        <v>1.9032166902232099</v>
      </c>
      <c r="L52" s="15">
        <v>7991.7331947189796</v>
      </c>
      <c r="M52" s="15">
        <v>2626</v>
      </c>
      <c r="ZA52" s="9"/>
    </row>
    <row r="53" spans="2:677" x14ac:dyDescent="0.3">
      <c r="B53" s="19"/>
      <c r="C53" s="16" t="s">
        <v>289</v>
      </c>
      <c r="D53" s="14">
        <v>0.56227376988383504</v>
      </c>
      <c r="E53" s="14">
        <v>0.13733897435610201</v>
      </c>
      <c r="F53" s="14">
        <v>0.34807498119580099</v>
      </c>
      <c r="G53" s="14">
        <v>0.90708661686089997</v>
      </c>
      <c r="H53" s="14">
        <v>24.4256413356213</v>
      </c>
      <c r="I53" s="15">
        <v>41</v>
      </c>
      <c r="J53" s="15">
        <v>6999</v>
      </c>
      <c r="K53" s="14">
        <v>2.3608181128141301</v>
      </c>
      <c r="L53" s="15">
        <v>2964.65024645931</v>
      </c>
      <c r="M53" s="15">
        <v>2049</v>
      </c>
      <c r="ZA53" s="9"/>
    </row>
    <row r="54" spans="2:677" x14ac:dyDescent="0.3">
      <c r="B54" s="19" t="s">
        <v>291</v>
      </c>
      <c r="C54" s="16" t="s">
        <v>290</v>
      </c>
      <c r="D54" s="14">
        <v>0.34248738337496898</v>
      </c>
      <c r="E54" s="14">
        <v>6.6958491148897001E-2</v>
      </c>
      <c r="F54" s="14">
        <v>0.23337363923306501</v>
      </c>
      <c r="G54" s="14">
        <v>0.50236032735750102</v>
      </c>
      <c r="H54" s="14">
        <v>19.5506446074214</v>
      </c>
      <c r="I54" s="15">
        <v>60</v>
      </c>
      <c r="J54" s="15">
        <v>14711</v>
      </c>
      <c r="K54" s="14">
        <v>1.9322769324433799</v>
      </c>
      <c r="L54" s="15">
        <v>7613.2979455474997</v>
      </c>
      <c r="M54" s="15">
        <v>2497</v>
      </c>
      <c r="ZA54" s="9"/>
    </row>
    <row r="55" spans="2:677" x14ac:dyDescent="0.3">
      <c r="B55" s="19"/>
      <c r="C55" s="16" t="s">
        <v>291</v>
      </c>
      <c r="D55" s="14">
        <v>0.56370952619995995</v>
      </c>
      <c r="E55" s="14">
        <v>0.12511375281193199</v>
      </c>
      <c r="F55" s="14">
        <v>0.36459991043363699</v>
      </c>
      <c r="G55" s="14">
        <v>0.87060366760935204</v>
      </c>
      <c r="H55" s="14">
        <v>22.194720329695301</v>
      </c>
      <c r="I55" s="15">
        <v>45</v>
      </c>
      <c r="J55" s="15">
        <v>7628</v>
      </c>
      <c r="K55" s="14">
        <v>2.1299213165203801</v>
      </c>
      <c r="L55" s="15">
        <v>3581.3529546066802</v>
      </c>
      <c r="M55" s="15">
        <v>1989</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331</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359" priority="1">
      <formula>ZA9 = 3</formula>
    </cfRule>
    <cfRule type="expression" dxfId="358" priority="48">
      <formula>I9 = J9</formula>
    </cfRule>
    <cfRule type="expression" dxfId="357" priority="95">
      <formula>ZA9 = 2</formula>
    </cfRule>
    <cfRule type="expression" dxfId="356" priority="142">
      <formula>ZA9 = 1</formula>
    </cfRule>
  </conditionalFormatting>
  <pageMargins left="0.7" right="0.7" top="0.75" bottom="0.75" header="0.3" footer="0.3"/>
  <pageSetup paperSize="9"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ZA70"/>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49</v>
      </c>
      <c r="M2" s="12" t="str">
        <f>HYPERLINK("#'INDICE'!A1", "Índice")</f>
        <v>Índice</v>
      </c>
    </row>
    <row r="3" spans="2:677" x14ac:dyDescent="0.3">
      <c r="B3" s="10" t="s">
        <v>7</v>
      </c>
      <c r="C3" s="11" t="s">
        <v>48</v>
      </c>
    </row>
    <row r="4" spans="2:677" x14ac:dyDescent="0.3">
      <c r="B4" s="10" t="s">
        <v>8</v>
      </c>
      <c r="C4" s="11" t="s">
        <v>299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31.9817817938582</v>
      </c>
      <c r="E9" s="14">
        <v>0.64133191720118599</v>
      </c>
      <c r="F9" s="14">
        <v>30.7375328662703</v>
      </c>
      <c r="G9" s="14">
        <v>33.252216996489203</v>
      </c>
      <c r="H9" s="14">
        <v>2.0053038987476</v>
      </c>
      <c r="I9" s="15">
        <v>6601</v>
      </c>
      <c r="J9" s="15">
        <v>20222</v>
      </c>
      <c r="K9" s="14">
        <v>3.8233180781585601</v>
      </c>
      <c r="L9" s="15">
        <v>5289.1231089356897</v>
      </c>
      <c r="M9" s="15">
        <v>2674</v>
      </c>
      <c r="ZA9" s="9"/>
    </row>
    <row r="10" spans="2:677" x14ac:dyDescent="0.3">
      <c r="B10" s="19" t="s">
        <v>293</v>
      </c>
      <c r="C10" s="16" t="s">
        <v>253</v>
      </c>
      <c r="D10" s="14">
        <v>30.1054610100859</v>
      </c>
      <c r="E10" s="14">
        <v>0.82558553550400504</v>
      </c>
      <c r="F10" s="14">
        <v>28.5113763003367</v>
      </c>
      <c r="G10" s="14">
        <v>31.749089648844599</v>
      </c>
      <c r="H10" s="14">
        <v>2.74231155346672</v>
      </c>
      <c r="I10" s="15">
        <v>3840</v>
      </c>
      <c r="J10" s="15">
        <v>12287</v>
      </c>
      <c r="K10" s="14">
        <v>3.9796615125921799</v>
      </c>
      <c r="L10" s="15">
        <v>3087.4485081513299</v>
      </c>
      <c r="M10" s="15">
        <v>1688</v>
      </c>
      <c r="ZA10" s="9"/>
    </row>
    <row r="11" spans="2:677" x14ac:dyDescent="0.3">
      <c r="B11" s="19"/>
      <c r="C11" s="16" t="s">
        <v>254</v>
      </c>
      <c r="D11" s="14">
        <v>35.330211032075397</v>
      </c>
      <c r="E11" s="14">
        <v>0.99336236133048195</v>
      </c>
      <c r="F11" s="14">
        <v>33.406112730631101</v>
      </c>
      <c r="G11" s="14">
        <v>37.303053868561598</v>
      </c>
      <c r="H11" s="14">
        <v>2.8116513666692602</v>
      </c>
      <c r="I11" s="15">
        <v>2761</v>
      </c>
      <c r="J11" s="15">
        <v>7935</v>
      </c>
      <c r="K11" s="14">
        <v>3.4265724737958601</v>
      </c>
      <c r="L11" s="15">
        <v>2315.7251336960198</v>
      </c>
      <c r="M11" s="15">
        <v>986</v>
      </c>
      <c r="ZA11" s="9"/>
    </row>
    <row r="12" spans="2:677" x14ac:dyDescent="0.3">
      <c r="B12" s="19" t="s">
        <v>294</v>
      </c>
      <c r="C12" s="16" t="s">
        <v>255</v>
      </c>
      <c r="D12" s="14">
        <v>38.337490756659101</v>
      </c>
      <c r="E12" s="14">
        <v>0.73671946572677105</v>
      </c>
      <c r="F12" s="14">
        <v>36.902955246370297</v>
      </c>
      <c r="G12" s="14">
        <v>39.7926226414043</v>
      </c>
      <c r="H12" s="14">
        <v>1.9216684534806301</v>
      </c>
      <c r="I12" s="15">
        <v>3611</v>
      </c>
      <c r="J12" s="15">
        <v>10151</v>
      </c>
      <c r="K12" s="14">
        <v>2.33037307811593</v>
      </c>
      <c r="L12" s="15">
        <v>4355.9548877928601</v>
      </c>
      <c r="M12" s="15">
        <v>1377</v>
      </c>
      <c r="ZA12" s="9"/>
    </row>
    <row r="13" spans="2:677" x14ac:dyDescent="0.3">
      <c r="B13" s="19"/>
      <c r="C13" s="16" t="s">
        <v>256</v>
      </c>
      <c r="D13" s="14">
        <v>26.8982313630605</v>
      </c>
      <c r="E13" s="14">
        <v>1.01456110086578</v>
      </c>
      <c r="F13" s="14">
        <v>24.953827221414901</v>
      </c>
      <c r="G13" s="14">
        <v>28.935726289120399</v>
      </c>
      <c r="H13" s="14">
        <v>3.7718505992891398</v>
      </c>
      <c r="I13" s="15">
        <v>1664</v>
      </c>
      <c r="J13" s="15">
        <v>5995</v>
      </c>
      <c r="K13" s="14">
        <v>3.1377731576751402</v>
      </c>
      <c r="L13" s="15">
        <v>1910.5906318740599</v>
      </c>
      <c r="M13" s="15">
        <v>788</v>
      </c>
      <c r="ZA13" s="9"/>
    </row>
    <row r="14" spans="2:677" x14ac:dyDescent="0.3">
      <c r="B14" s="19"/>
      <c r="C14" s="16" t="s">
        <v>257</v>
      </c>
      <c r="D14" s="14">
        <v>35.363976130994899</v>
      </c>
      <c r="E14" s="14">
        <v>1.06248002783798</v>
      </c>
      <c r="F14" s="14">
        <v>33.3055328495944</v>
      </c>
      <c r="G14" s="14">
        <v>37.478150443736901</v>
      </c>
      <c r="H14" s="14">
        <v>3.00441337224738</v>
      </c>
      <c r="I14" s="15">
        <v>1326</v>
      </c>
      <c r="J14" s="15">
        <v>4076</v>
      </c>
      <c r="K14" s="14">
        <v>2.0124886595981901</v>
      </c>
      <c r="L14" s="15">
        <v>2025.3530277352299</v>
      </c>
      <c r="M14" s="15">
        <v>509</v>
      </c>
      <c r="ZA14" s="9"/>
    </row>
    <row r="15" spans="2:677" x14ac:dyDescent="0.3">
      <c r="B15" s="19" t="s">
        <v>295</v>
      </c>
      <c r="C15" s="16" t="s">
        <v>258</v>
      </c>
      <c r="D15" s="14">
        <v>35.240980732440001</v>
      </c>
      <c r="E15" s="14">
        <v>2.08334289927505</v>
      </c>
      <c r="F15" s="14">
        <v>31.2380288952602</v>
      </c>
      <c r="G15" s="14">
        <v>39.462501560639403</v>
      </c>
      <c r="H15" s="14">
        <v>5.91170522492666</v>
      </c>
      <c r="I15" s="15">
        <v>354</v>
      </c>
      <c r="J15" s="15">
        <v>993</v>
      </c>
      <c r="K15" s="14">
        <v>1.8866221830285099</v>
      </c>
      <c r="L15" s="15">
        <v>526.33749827216695</v>
      </c>
      <c r="M15" s="15">
        <v>134</v>
      </c>
      <c r="ZA15" s="9"/>
    </row>
    <row r="16" spans="2:677" x14ac:dyDescent="0.3">
      <c r="B16" s="19"/>
      <c r="C16" s="16" t="s">
        <v>259</v>
      </c>
      <c r="D16" s="14">
        <v>34.384346127308604</v>
      </c>
      <c r="E16" s="14">
        <v>2.45715428934923</v>
      </c>
      <c r="F16" s="14">
        <v>29.6867537922301</v>
      </c>
      <c r="G16" s="14">
        <v>39.408656992380202</v>
      </c>
      <c r="H16" s="14">
        <v>7.1461422597701096</v>
      </c>
      <c r="I16" s="15">
        <v>274</v>
      </c>
      <c r="J16" s="15">
        <v>751</v>
      </c>
      <c r="K16" s="14">
        <v>2.0070485931561701</v>
      </c>
      <c r="L16" s="15">
        <v>374.18127421569801</v>
      </c>
      <c r="M16" s="15">
        <v>101</v>
      </c>
      <c r="ZA16" s="9"/>
    </row>
    <row r="17" spans="2:677" x14ac:dyDescent="0.3">
      <c r="B17" s="19"/>
      <c r="C17" s="16" t="s">
        <v>260</v>
      </c>
      <c r="D17" s="14">
        <v>24.245729639017402</v>
      </c>
      <c r="E17" s="14">
        <v>1.94625025920554</v>
      </c>
      <c r="F17" s="14">
        <v>20.596318002625999</v>
      </c>
      <c r="G17" s="14">
        <v>28.311216955218502</v>
      </c>
      <c r="H17" s="14">
        <v>8.0271878313513092</v>
      </c>
      <c r="I17" s="15">
        <v>185</v>
      </c>
      <c r="J17" s="15">
        <v>773</v>
      </c>
      <c r="K17" s="14">
        <v>1.59210713817728</v>
      </c>
      <c r="L17" s="15">
        <v>485.52008936092602</v>
      </c>
      <c r="M17" s="15">
        <v>102</v>
      </c>
      <c r="ZA17" s="9"/>
    </row>
    <row r="18" spans="2:677" x14ac:dyDescent="0.3">
      <c r="B18" s="19"/>
      <c r="C18" s="16" t="s">
        <v>261</v>
      </c>
      <c r="D18" s="14">
        <v>48.700433325189202</v>
      </c>
      <c r="E18" s="14">
        <v>2.9290675938314599</v>
      </c>
      <c r="F18" s="14">
        <v>42.9129149068335</v>
      </c>
      <c r="G18" s="14">
        <v>54.523009945454902</v>
      </c>
      <c r="H18" s="14">
        <v>6.01445899726001</v>
      </c>
      <c r="I18" s="15">
        <v>291</v>
      </c>
      <c r="J18" s="15">
        <v>628</v>
      </c>
      <c r="K18" s="14">
        <v>2.1531773696009302</v>
      </c>
      <c r="L18" s="15">
        <v>291.66199165301202</v>
      </c>
      <c r="M18" s="15">
        <v>78</v>
      </c>
      <c r="ZA18" s="9"/>
    </row>
    <row r="19" spans="2:677" x14ac:dyDescent="0.3">
      <c r="B19" s="19"/>
      <c r="C19" s="16" t="s">
        <v>262</v>
      </c>
      <c r="D19" s="14">
        <v>33.918071752066403</v>
      </c>
      <c r="E19" s="14">
        <v>3.1765216406967398</v>
      </c>
      <c r="F19" s="14">
        <v>27.890394870161099</v>
      </c>
      <c r="G19" s="14">
        <v>40.516496772586997</v>
      </c>
      <c r="H19" s="14">
        <v>9.3652777903072106</v>
      </c>
      <c r="I19" s="15">
        <v>175</v>
      </c>
      <c r="J19" s="15">
        <v>502</v>
      </c>
      <c r="K19" s="14">
        <v>2.2554203832669599</v>
      </c>
      <c r="L19" s="15">
        <v>222.574914957918</v>
      </c>
      <c r="M19" s="15">
        <v>66</v>
      </c>
      <c r="ZA19" s="9"/>
    </row>
    <row r="20" spans="2:677" x14ac:dyDescent="0.3">
      <c r="B20" s="19"/>
      <c r="C20" s="16" t="s">
        <v>263</v>
      </c>
      <c r="D20" s="14">
        <v>34.951095005694697</v>
      </c>
      <c r="E20" s="14">
        <v>2.6575443051638699</v>
      </c>
      <c r="F20" s="14">
        <v>29.878942788883901</v>
      </c>
      <c r="G20" s="14">
        <v>40.388341854831197</v>
      </c>
      <c r="H20" s="14">
        <v>7.6036081408346696</v>
      </c>
      <c r="I20" s="15">
        <v>235</v>
      </c>
      <c r="J20" s="15">
        <v>702</v>
      </c>
      <c r="K20" s="14">
        <v>2.1776008045204001</v>
      </c>
      <c r="L20" s="15">
        <v>322.37313585793402</v>
      </c>
      <c r="M20" s="15">
        <v>101</v>
      </c>
      <c r="ZA20" s="9"/>
    </row>
    <row r="21" spans="2:677" x14ac:dyDescent="0.3">
      <c r="B21" s="19"/>
      <c r="C21" s="16" t="s">
        <v>264</v>
      </c>
      <c r="D21" s="14">
        <v>18.7222311099862</v>
      </c>
      <c r="E21" s="14">
        <v>1.1529691404003299</v>
      </c>
      <c r="F21" s="14">
        <v>16.552729832632501</v>
      </c>
      <c r="G21" s="14">
        <v>21.104167583102502</v>
      </c>
      <c r="H21" s="14">
        <v>6.1582892211246802</v>
      </c>
      <c r="I21" s="15">
        <v>240</v>
      </c>
      <c r="J21" s="15">
        <v>1347</v>
      </c>
      <c r="K21" s="14">
        <v>1.1758476383872301</v>
      </c>
      <c r="L21" s="15">
        <v>1145.5565806531799</v>
      </c>
      <c r="M21" s="15">
        <v>181</v>
      </c>
      <c r="ZA21" s="9"/>
    </row>
    <row r="22" spans="2:677" x14ac:dyDescent="0.3">
      <c r="B22" s="19"/>
      <c r="C22" s="16" t="s">
        <v>265</v>
      </c>
      <c r="D22" s="14">
        <v>45.093284534724603</v>
      </c>
      <c r="E22" s="14">
        <v>1.88409966146088</v>
      </c>
      <c r="F22" s="14">
        <v>41.4013436360258</v>
      </c>
      <c r="G22" s="14">
        <v>48.8400525081396</v>
      </c>
      <c r="H22" s="14">
        <v>4.1782267157984698</v>
      </c>
      <c r="I22" s="15">
        <v>485</v>
      </c>
      <c r="J22" s="15">
        <v>1117</v>
      </c>
      <c r="K22" s="14">
        <v>1.6000538639075901</v>
      </c>
      <c r="L22" s="15">
        <v>698.10149845337503</v>
      </c>
      <c r="M22" s="15">
        <v>135</v>
      </c>
      <c r="ZA22" s="9"/>
    </row>
    <row r="23" spans="2:677" x14ac:dyDescent="0.3">
      <c r="B23" s="19"/>
      <c r="C23" s="16" t="s">
        <v>266</v>
      </c>
      <c r="D23" s="14">
        <v>23.304949213532499</v>
      </c>
      <c r="E23" s="14">
        <v>1.78142176551881</v>
      </c>
      <c r="F23" s="14">
        <v>19.9701798435174</v>
      </c>
      <c r="G23" s="14">
        <v>27.008651231438201</v>
      </c>
      <c r="H23" s="14">
        <v>7.6439633023717999</v>
      </c>
      <c r="I23" s="15">
        <v>251</v>
      </c>
      <c r="J23" s="15">
        <v>1073</v>
      </c>
      <c r="K23" s="14">
        <v>1.9033243057278899</v>
      </c>
      <c r="L23" s="15">
        <v>563.75048475496305</v>
      </c>
      <c r="M23" s="15">
        <v>145</v>
      </c>
      <c r="ZA23" s="9"/>
    </row>
    <row r="24" spans="2:677" x14ac:dyDescent="0.3">
      <c r="B24" s="19"/>
      <c r="C24" s="16" t="s">
        <v>267</v>
      </c>
      <c r="D24" s="14">
        <v>47.530824295231703</v>
      </c>
      <c r="E24" s="14">
        <v>2.1777442238113101</v>
      </c>
      <c r="F24" s="14">
        <v>43.224593342167204</v>
      </c>
      <c r="G24" s="14">
        <v>51.8740905748027</v>
      </c>
      <c r="H24" s="14">
        <v>4.58175143415255</v>
      </c>
      <c r="I24" s="15">
        <v>294</v>
      </c>
      <c r="J24" s="15">
        <v>624</v>
      </c>
      <c r="K24" s="14">
        <v>1.18473767721303</v>
      </c>
      <c r="L24" s="15">
        <v>526.69887351594502</v>
      </c>
      <c r="M24" s="15">
        <v>78</v>
      </c>
      <c r="ZA24" s="9"/>
    </row>
    <row r="25" spans="2:677" x14ac:dyDescent="0.3">
      <c r="B25" s="19"/>
      <c r="C25" s="16" t="s">
        <v>268</v>
      </c>
      <c r="D25" s="14">
        <v>28.746603871677401</v>
      </c>
      <c r="E25" s="14">
        <v>2.1738138518848298</v>
      </c>
      <c r="F25" s="14">
        <v>24.627160910922498</v>
      </c>
      <c r="G25" s="14">
        <v>33.251129309598099</v>
      </c>
      <c r="H25" s="14">
        <v>7.5619849272928601</v>
      </c>
      <c r="I25" s="15">
        <v>182</v>
      </c>
      <c r="J25" s="15">
        <v>671</v>
      </c>
      <c r="K25" s="14">
        <v>1.54570778082357</v>
      </c>
      <c r="L25" s="15">
        <v>434.10533887749801</v>
      </c>
      <c r="M25" s="15">
        <v>89</v>
      </c>
      <c r="ZA25" s="9"/>
    </row>
    <row r="26" spans="2:677" x14ac:dyDescent="0.3">
      <c r="B26" s="19"/>
      <c r="C26" s="16" t="s">
        <v>269</v>
      </c>
      <c r="D26" s="14">
        <v>28.826282591851299</v>
      </c>
      <c r="E26" s="14">
        <v>2.1572265855480999</v>
      </c>
      <c r="F26" s="14">
        <v>24.741624273048298</v>
      </c>
      <c r="G26" s="14">
        <v>33.287021914155801</v>
      </c>
      <c r="H26" s="14">
        <v>7.4835406843541801</v>
      </c>
      <c r="I26" s="15">
        <v>216</v>
      </c>
      <c r="J26" s="15">
        <v>767</v>
      </c>
      <c r="K26" s="14">
        <v>1.7374487698260099</v>
      </c>
      <c r="L26" s="15">
        <v>441.45186512567301</v>
      </c>
      <c r="M26" s="15">
        <v>100</v>
      </c>
      <c r="ZA26" s="9"/>
    </row>
    <row r="27" spans="2:677" x14ac:dyDescent="0.3">
      <c r="B27" s="19"/>
      <c r="C27" s="16" t="s">
        <v>270</v>
      </c>
      <c r="D27" s="14">
        <v>26.090872383929501</v>
      </c>
      <c r="E27" s="14">
        <v>2.18627357233918</v>
      </c>
      <c r="F27" s="14">
        <v>22.006175683486301</v>
      </c>
      <c r="G27" s="14">
        <v>30.6359392135797</v>
      </c>
      <c r="H27" s="14">
        <v>8.3794575365973607</v>
      </c>
      <c r="I27" s="15">
        <v>266</v>
      </c>
      <c r="J27" s="15">
        <v>1030</v>
      </c>
      <c r="K27" s="14">
        <v>2.5505727075016602</v>
      </c>
      <c r="L27" s="15">
        <v>403.83087177660099</v>
      </c>
      <c r="M27" s="15">
        <v>147</v>
      </c>
      <c r="ZA27" s="9"/>
    </row>
    <row r="28" spans="2:677" x14ac:dyDescent="0.3">
      <c r="B28" s="19"/>
      <c r="C28" s="16" t="s">
        <v>271</v>
      </c>
      <c r="D28" s="14">
        <v>35.9878773426897</v>
      </c>
      <c r="E28" s="14">
        <v>2.7108691554137301</v>
      </c>
      <c r="F28" s="14">
        <v>30.773914908376302</v>
      </c>
      <c r="G28" s="14">
        <v>41.554949966813197</v>
      </c>
      <c r="H28" s="14">
        <v>7.5327286730468899</v>
      </c>
      <c r="I28" s="15">
        <v>178</v>
      </c>
      <c r="J28" s="15">
        <v>522</v>
      </c>
      <c r="K28" s="14">
        <v>1.6620204961834399</v>
      </c>
      <c r="L28" s="15">
        <v>314.07554912751601</v>
      </c>
      <c r="M28" s="15">
        <v>68</v>
      </c>
      <c r="ZA28" s="9"/>
    </row>
    <row r="29" spans="2:677" x14ac:dyDescent="0.3">
      <c r="B29" s="19"/>
      <c r="C29" s="16" t="s">
        <v>272</v>
      </c>
      <c r="D29" s="14">
        <v>36.205091689074003</v>
      </c>
      <c r="E29" s="14">
        <v>2.4683063403137702</v>
      </c>
      <c r="F29" s="14">
        <v>31.4595693345792</v>
      </c>
      <c r="G29" s="14">
        <v>41.235784803699801</v>
      </c>
      <c r="H29" s="14">
        <v>6.8175668812314099</v>
      </c>
      <c r="I29" s="15">
        <v>251</v>
      </c>
      <c r="J29" s="15">
        <v>748</v>
      </c>
      <c r="K29" s="14">
        <v>1.9704392514997999</v>
      </c>
      <c r="L29" s="15">
        <v>379.61078953875898</v>
      </c>
      <c r="M29" s="15">
        <v>92</v>
      </c>
      <c r="ZA29" s="9"/>
    </row>
    <row r="30" spans="2:677" x14ac:dyDescent="0.3">
      <c r="B30" s="19"/>
      <c r="C30" s="16" t="s">
        <v>273</v>
      </c>
      <c r="D30" s="14">
        <v>40.272195202420399</v>
      </c>
      <c r="E30" s="14">
        <v>3.0907349756001699</v>
      </c>
      <c r="F30" s="14">
        <v>34.292582469879001</v>
      </c>
      <c r="G30" s="14">
        <v>46.555713702703898</v>
      </c>
      <c r="H30" s="14">
        <v>7.6746126206063199</v>
      </c>
      <c r="I30" s="15">
        <v>206</v>
      </c>
      <c r="J30" s="15">
        <v>596</v>
      </c>
      <c r="K30" s="14">
        <v>2.3629723660517099</v>
      </c>
      <c r="L30" s="15">
        <v>252.224701635363</v>
      </c>
      <c r="M30" s="15">
        <v>72</v>
      </c>
      <c r="ZA30" s="9"/>
    </row>
    <row r="31" spans="2:677" x14ac:dyDescent="0.3">
      <c r="B31" s="19"/>
      <c r="C31" s="16" t="s">
        <v>274</v>
      </c>
      <c r="D31" s="14">
        <v>44.044557128844502</v>
      </c>
      <c r="E31" s="14">
        <v>1.4603885182363701</v>
      </c>
      <c r="F31" s="14">
        <v>41.1937203442982</v>
      </c>
      <c r="G31" s="14">
        <v>46.935221082161497</v>
      </c>
      <c r="H31" s="14">
        <v>3.3157071235028202</v>
      </c>
      <c r="I31" s="15">
        <v>915</v>
      </c>
      <c r="J31" s="15">
        <v>2093</v>
      </c>
      <c r="K31" s="14">
        <v>1.81035570493426</v>
      </c>
      <c r="L31" s="15">
        <v>1156.1263868174501</v>
      </c>
      <c r="M31" s="15">
        <v>297</v>
      </c>
      <c r="ZA31" s="9"/>
    </row>
    <row r="32" spans="2:677" x14ac:dyDescent="0.3">
      <c r="B32" s="19"/>
      <c r="C32" s="16" t="s">
        <v>275</v>
      </c>
      <c r="D32" s="14">
        <v>29.6044298858003</v>
      </c>
      <c r="E32" s="14">
        <v>1.6302526185059001</v>
      </c>
      <c r="F32" s="14">
        <v>26.490540695948098</v>
      </c>
      <c r="G32" s="14">
        <v>32.920425894183502</v>
      </c>
      <c r="H32" s="14">
        <v>5.5067860613922699</v>
      </c>
      <c r="I32" s="15">
        <v>370</v>
      </c>
      <c r="J32" s="15">
        <v>1295</v>
      </c>
      <c r="K32" s="14">
        <v>1.65022079966332</v>
      </c>
      <c r="L32" s="15">
        <v>784.74347206398602</v>
      </c>
      <c r="M32" s="15">
        <v>170</v>
      </c>
      <c r="ZA32" s="9"/>
    </row>
    <row r="33" spans="2:677" x14ac:dyDescent="0.3">
      <c r="B33" s="19"/>
      <c r="C33" s="16" t="s">
        <v>276</v>
      </c>
      <c r="D33" s="14">
        <v>25.979849523483601</v>
      </c>
      <c r="E33" s="14">
        <v>1.57261954911493</v>
      </c>
      <c r="F33" s="14">
        <v>22.983862540322601</v>
      </c>
      <c r="G33" s="14">
        <v>29.218209465878601</v>
      </c>
      <c r="H33" s="14">
        <v>6.0532280900758098</v>
      </c>
      <c r="I33" s="15">
        <v>214</v>
      </c>
      <c r="J33" s="15">
        <v>809</v>
      </c>
      <c r="K33" s="14">
        <v>1.0391353182799601</v>
      </c>
      <c r="L33" s="15">
        <v>778.53190606503699</v>
      </c>
      <c r="M33" s="15">
        <v>102</v>
      </c>
      <c r="ZA33" s="9"/>
    </row>
    <row r="34" spans="2:677" x14ac:dyDescent="0.3">
      <c r="B34" s="19"/>
      <c r="C34" s="16" t="s">
        <v>277</v>
      </c>
      <c r="D34" s="14">
        <v>39.421265849681902</v>
      </c>
      <c r="E34" s="14">
        <v>2.0402061682530102</v>
      </c>
      <c r="F34" s="14">
        <v>35.458881267594101</v>
      </c>
      <c r="G34" s="14">
        <v>43.527810890191702</v>
      </c>
      <c r="H34" s="14">
        <v>5.1753948643672896</v>
      </c>
      <c r="I34" s="15">
        <v>327</v>
      </c>
      <c r="J34" s="15">
        <v>869</v>
      </c>
      <c r="K34" s="14">
        <v>1.5129238800746201</v>
      </c>
      <c r="L34" s="15">
        <v>574.38448255383605</v>
      </c>
      <c r="M34" s="15">
        <v>111</v>
      </c>
      <c r="ZA34" s="9"/>
    </row>
    <row r="35" spans="2:677" x14ac:dyDescent="0.3">
      <c r="B35" s="19"/>
      <c r="C35" s="16" t="s">
        <v>278</v>
      </c>
      <c r="D35" s="14">
        <v>31.440032345745099</v>
      </c>
      <c r="E35" s="14">
        <v>2.5930388790062402</v>
      </c>
      <c r="F35" s="14">
        <v>26.503752059622499</v>
      </c>
      <c r="G35" s="14">
        <v>36.834914011473799</v>
      </c>
      <c r="H35" s="14">
        <v>8.2475706465269205</v>
      </c>
      <c r="I35" s="15">
        <v>150</v>
      </c>
      <c r="J35" s="15">
        <v>532</v>
      </c>
      <c r="K35" s="14">
        <v>1.65637623122209</v>
      </c>
      <c r="L35" s="15">
        <v>321.18306817738102</v>
      </c>
      <c r="M35" s="15">
        <v>64</v>
      </c>
      <c r="ZA35" s="9"/>
    </row>
    <row r="36" spans="2:677" x14ac:dyDescent="0.3">
      <c r="B36" s="19"/>
      <c r="C36" s="16" t="s">
        <v>279</v>
      </c>
      <c r="D36" s="14">
        <v>31.558938769221999</v>
      </c>
      <c r="E36" s="14">
        <v>1.72373590538429</v>
      </c>
      <c r="F36" s="14">
        <v>28.257666660480801</v>
      </c>
      <c r="G36" s="14">
        <v>35.057425125555397</v>
      </c>
      <c r="H36" s="14">
        <v>5.4619577609668504</v>
      </c>
      <c r="I36" s="15">
        <v>336</v>
      </c>
      <c r="J36" s="15">
        <v>1119</v>
      </c>
      <c r="K36" s="14">
        <v>1.53795679031468</v>
      </c>
      <c r="L36" s="15">
        <v>727.58871188509897</v>
      </c>
      <c r="M36" s="15">
        <v>161</v>
      </c>
      <c r="ZA36" s="9"/>
    </row>
    <row r="37" spans="2:677" x14ac:dyDescent="0.3">
      <c r="B37" s="19"/>
      <c r="C37" s="16" t="s">
        <v>280</v>
      </c>
      <c r="D37" s="14">
        <v>32.106883400223701</v>
      </c>
      <c r="E37" s="14">
        <v>2.3441942119061601</v>
      </c>
      <c r="F37" s="14">
        <v>27.630284862581799</v>
      </c>
      <c r="G37" s="14">
        <v>36.938572581216</v>
      </c>
      <c r="H37" s="14">
        <v>7.3012200613960196</v>
      </c>
      <c r="I37" s="15">
        <v>206</v>
      </c>
      <c r="J37" s="15">
        <v>661</v>
      </c>
      <c r="K37" s="14">
        <v>1.66382336220174</v>
      </c>
      <c r="L37" s="15">
        <v>397.27774895845897</v>
      </c>
      <c r="M37" s="15">
        <v>80</v>
      </c>
      <c r="ZA37" s="9"/>
    </row>
    <row r="38" spans="2:677" x14ac:dyDescent="0.3">
      <c r="B38" s="19" t="s">
        <v>296</v>
      </c>
      <c r="C38" s="16" t="s">
        <v>281</v>
      </c>
      <c r="D38" s="14">
        <v>34.064366237383901</v>
      </c>
      <c r="E38" s="14">
        <v>1.04370848071321</v>
      </c>
      <c r="F38" s="14">
        <v>32.0474940206498</v>
      </c>
      <c r="G38" s="14">
        <v>36.140660292162998</v>
      </c>
      <c r="H38" s="14">
        <v>3.0639304234810401</v>
      </c>
      <c r="I38" s="15">
        <v>3511</v>
      </c>
      <c r="J38" s="15">
        <v>10318</v>
      </c>
      <c r="K38" s="14">
        <v>5.0037010783638003</v>
      </c>
      <c r="L38" s="15">
        <v>2062.0736207875102</v>
      </c>
      <c r="M38" s="15">
        <v>1279</v>
      </c>
      <c r="ZA38" s="9"/>
    </row>
    <row r="39" spans="2:677" x14ac:dyDescent="0.3">
      <c r="B39" s="19"/>
      <c r="C39" s="16" t="s">
        <v>282</v>
      </c>
      <c r="D39" s="14">
        <v>30.188457464680699</v>
      </c>
      <c r="E39" s="14">
        <v>0.81326811985722303</v>
      </c>
      <c r="F39" s="14">
        <v>28.617308117319599</v>
      </c>
      <c r="G39" s="14">
        <v>31.8074298363209</v>
      </c>
      <c r="H39" s="14">
        <v>2.6939704382335998</v>
      </c>
      <c r="I39" s="15">
        <v>3090</v>
      </c>
      <c r="J39" s="15">
        <v>9904</v>
      </c>
      <c r="K39" s="14">
        <v>3.1078934339651001</v>
      </c>
      <c r="L39" s="15">
        <v>3186.7244519270198</v>
      </c>
      <c r="M39" s="15">
        <v>1294</v>
      </c>
      <c r="ZA39" s="9"/>
    </row>
    <row r="40" spans="2:677" x14ac:dyDescent="0.3">
      <c r="B40" s="19" t="s">
        <v>298</v>
      </c>
      <c r="C40" s="16" t="s">
        <v>283</v>
      </c>
      <c r="D40" s="14">
        <v>35.787895656477502</v>
      </c>
      <c r="E40" s="14">
        <v>1.3060948982060701</v>
      </c>
      <c r="F40" s="14">
        <v>33.268528385977902</v>
      </c>
      <c r="G40" s="14">
        <v>38.388296906445397</v>
      </c>
      <c r="H40" s="14">
        <v>3.6495437193152598</v>
      </c>
      <c r="I40" s="15">
        <v>1454</v>
      </c>
      <c r="J40" s="15">
        <v>3872</v>
      </c>
      <c r="K40" s="14">
        <v>2.8735553854137899</v>
      </c>
      <c r="L40" s="15">
        <v>1347.45967300798</v>
      </c>
      <c r="M40" s="15">
        <v>1477</v>
      </c>
      <c r="ZA40" s="9"/>
    </row>
    <row r="41" spans="2:677" x14ac:dyDescent="0.3">
      <c r="B41" s="19"/>
      <c r="C41" s="16" t="s">
        <v>284</v>
      </c>
      <c r="D41" s="14">
        <v>31.810068779433902</v>
      </c>
      <c r="E41" s="14">
        <v>1.2972711870698701</v>
      </c>
      <c r="F41" s="14">
        <v>29.321707835033902</v>
      </c>
      <c r="G41" s="14">
        <v>34.4068016633884</v>
      </c>
      <c r="H41" s="14">
        <v>4.0781778752662996</v>
      </c>
      <c r="I41" s="15">
        <v>1230</v>
      </c>
      <c r="J41" s="15">
        <v>3633</v>
      </c>
      <c r="K41" s="14">
        <v>2.8178801903670401</v>
      </c>
      <c r="L41" s="15">
        <v>1289.2670215076801</v>
      </c>
      <c r="M41" s="15">
        <v>1709</v>
      </c>
      <c r="ZA41" s="9"/>
    </row>
    <row r="42" spans="2:677" x14ac:dyDescent="0.3">
      <c r="B42" s="19"/>
      <c r="C42" s="16" t="s">
        <v>285</v>
      </c>
      <c r="D42" s="14">
        <v>31.1248202529151</v>
      </c>
      <c r="E42" s="14">
        <v>1.47256728279501</v>
      </c>
      <c r="F42" s="14">
        <v>28.312574434021101</v>
      </c>
      <c r="G42" s="14">
        <v>34.083592623346398</v>
      </c>
      <c r="H42" s="14">
        <v>4.7311671869240497</v>
      </c>
      <c r="I42" s="15">
        <v>1205</v>
      </c>
      <c r="J42" s="15">
        <v>3625</v>
      </c>
      <c r="K42" s="14">
        <v>3.66580100595879</v>
      </c>
      <c r="L42" s="15">
        <v>988.86982520533297</v>
      </c>
      <c r="M42" s="15">
        <v>1809</v>
      </c>
      <c r="ZA42" s="9"/>
    </row>
    <row r="43" spans="2:677" x14ac:dyDescent="0.3">
      <c r="B43" s="19"/>
      <c r="C43" s="16" t="s">
        <v>286</v>
      </c>
      <c r="D43" s="14">
        <v>31.975114706281801</v>
      </c>
      <c r="E43" s="14">
        <v>1.1516065888523399</v>
      </c>
      <c r="F43" s="14">
        <v>29.760092711343201</v>
      </c>
      <c r="G43" s="14">
        <v>34.2745522074175</v>
      </c>
      <c r="H43" s="14">
        <v>3.6015714077363299</v>
      </c>
      <c r="I43" s="15">
        <v>1277</v>
      </c>
      <c r="J43" s="15">
        <v>4005</v>
      </c>
      <c r="K43" s="14">
        <v>2.4413071415323802</v>
      </c>
      <c r="L43" s="15">
        <v>1640.51459640843</v>
      </c>
      <c r="M43" s="15">
        <v>1899</v>
      </c>
      <c r="ZA43" s="9"/>
    </row>
    <row r="44" spans="2:677" x14ac:dyDescent="0.3">
      <c r="B44" s="19"/>
      <c r="C44" s="16" t="s">
        <v>287</v>
      </c>
      <c r="D44" s="14">
        <v>29.2779593804052</v>
      </c>
      <c r="E44" s="14">
        <v>1.02067421709841</v>
      </c>
      <c r="F44" s="14">
        <v>27.317058144846801</v>
      </c>
      <c r="G44" s="14">
        <v>31.318967028212501</v>
      </c>
      <c r="H44" s="14">
        <v>3.48615217282362</v>
      </c>
      <c r="I44" s="15">
        <v>1406</v>
      </c>
      <c r="J44" s="15">
        <v>4974</v>
      </c>
      <c r="K44" s="14">
        <v>2.5020567776922502</v>
      </c>
      <c r="L44" s="15">
        <v>1987.96447960214</v>
      </c>
      <c r="M44" s="15">
        <v>1913</v>
      </c>
      <c r="ZA44" s="9"/>
    </row>
    <row r="45" spans="2:677" x14ac:dyDescent="0.3">
      <c r="B45" s="19" t="s">
        <v>297</v>
      </c>
      <c r="C45" s="16" t="s">
        <v>288</v>
      </c>
      <c r="D45" s="14">
        <v>30.591175619417498</v>
      </c>
      <c r="E45" s="14">
        <v>0.73705159343945503</v>
      </c>
      <c r="F45" s="14">
        <v>29.1653040162266</v>
      </c>
      <c r="G45" s="14">
        <v>32.0552109105342</v>
      </c>
      <c r="H45" s="14">
        <v>2.4093601455826898</v>
      </c>
      <c r="I45" s="15">
        <v>4287</v>
      </c>
      <c r="J45" s="15">
        <v>13807</v>
      </c>
      <c r="K45" s="14">
        <v>3.53226104762944</v>
      </c>
      <c r="L45" s="15">
        <v>3908.82774908896</v>
      </c>
      <c r="M45" s="15">
        <v>2622</v>
      </c>
      <c r="ZA45" s="9"/>
    </row>
    <row r="46" spans="2:677" x14ac:dyDescent="0.3">
      <c r="B46" s="19"/>
      <c r="C46" s="16" t="s">
        <v>289</v>
      </c>
      <c r="D46" s="14">
        <v>34.772043260077403</v>
      </c>
      <c r="E46" s="14">
        <v>1.04637637939594</v>
      </c>
      <c r="F46" s="14">
        <v>32.749231000093701</v>
      </c>
      <c r="G46" s="14">
        <v>36.851333390607998</v>
      </c>
      <c r="H46" s="14">
        <v>3.0092461681632399</v>
      </c>
      <c r="I46" s="15">
        <v>2285</v>
      </c>
      <c r="J46" s="15">
        <v>6303</v>
      </c>
      <c r="K46" s="14">
        <v>3.04221755424755</v>
      </c>
      <c r="L46" s="15">
        <v>2071.8439387083799</v>
      </c>
      <c r="M46" s="15">
        <v>2005</v>
      </c>
      <c r="ZA46" s="9"/>
    </row>
    <row r="47" spans="2:677" x14ac:dyDescent="0.3">
      <c r="B47" s="19" t="s">
        <v>291</v>
      </c>
      <c r="C47" s="16" t="s">
        <v>290</v>
      </c>
      <c r="D47" s="14">
        <v>31.415364958586299</v>
      </c>
      <c r="E47" s="14">
        <v>0.75784344833613004</v>
      </c>
      <c r="F47" s="14">
        <v>29.948682476863802</v>
      </c>
      <c r="G47" s="14">
        <v>32.9201204431264</v>
      </c>
      <c r="H47" s="14">
        <v>2.4123337396690001</v>
      </c>
      <c r="I47" s="15">
        <v>4206</v>
      </c>
      <c r="J47" s="15">
        <v>13332</v>
      </c>
      <c r="K47" s="14">
        <v>3.5534711017504699</v>
      </c>
      <c r="L47" s="15">
        <v>3751.8245170004502</v>
      </c>
      <c r="M47" s="15">
        <v>2493</v>
      </c>
      <c r="ZA47" s="9"/>
    </row>
    <row r="48" spans="2:677" x14ac:dyDescent="0.3">
      <c r="B48" s="19"/>
      <c r="C48" s="16" t="s">
        <v>291</v>
      </c>
      <c r="D48" s="14">
        <v>32.829114042005898</v>
      </c>
      <c r="E48" s="14">
        <v>1.0301099022700899</v>
      </c>
      <c r="F48" s="14">
        <v>30.8415714168144</v>
      </c>
      <c r="G48" s="14">
        <v>34.880141561261603</v>
      </c>
      <c r="H48" s="14">
        <v>3.13779379166927</v>
      </c>
      <c r="I48" s="15">
        <v>2395</v>
      </c>
      <c r="J48" s="15">
        <v>6890</v>
      </c>
      <c r="K48" s="14">
        <v>3.31499646496593</v>
      </c>
      <c r="L48" s="15">
        <v>2078.43358893923</v>
      </c>
      <c r="M48" s="15">
        <v>1935</v>
      </c>
      <c r="ZA48" s="9"/>
    </row>
    <row r="50" spans="2:9" x14ac:dyDescent="0.3">
      <c r="B50" s="7"/>
      <c r="C50" s="7"/>
      <c r="D50" s="7"/>
    </row>
    <row r="51" spans="2:9" x14ac:dyDescent="0.3">
      <c r="B51" s="7" t="s">
        <v>301</v>
      </c>
      <c r="C51" s="7"/>
      <c r="D51" s="7"/>
    </row>
    <row r="52" spans="2:9" x14ac:dyDescent="0.3">
      <c r="B52" s="7" t="s">
        <v>302</v>
      </c>
      <c r="C52" s="7"/>
      <c r="D52" s="7"/>
    </row>
    <row r="53" spans="2:9" x14ac:dyDescent="0.3">
      <c r="B53" s="7" t="s">
        <v>303</v>
      </c>
      <c r="C53" s="7"/>
      <c r="D53" s="7"/>
    </row>
    <row r="54" spans="2:9" x14ac:dyDescent="0.3">
      <c r="B54" s="7" t="s">
        <v>304</v>
      </c>
      <c r="C54" s="7"/>
      <c r="D54" s="7"/>
    </row>
    <row r="55" spans="2:9" x14ac:dyDescent="0.3">
      <c r="B55" s="7" t="s">
        <v>305</v>
      </c>
      <c r="C55" s="7"/>
      <c r="D55" s="7"/>
    </row>
    <row r="56" spans="2:9" x14ac:dyDescent="0.3">
      <c r="B56" s="7" t="s">
        <v>306</v>
      </c>
      <c r="C56" s="7"/>
      <c r="D56" s="7"/>
    </row>
    <row r="57" spans="2:9" x14ac:dyDescent="0.3">
      <c r="B57" s="7" t="s">
        <v>307</v>
      </c>
      <c r="C57" s="7"/>
      <c r="D57" s="7"/>
    </row>
    <row r="58" spans="2:9" x14ac:dyDescent="0.3">
      <c r="B58" s="7" t="s">
        <v>9</v>
      </c>
      <c r="C58" s="8" t="str">
        <f>HYPERLINK("https://www.cdc.gov/nchs/data/series/sr_02/sr02_175.pdf", "Link to Vital and Health Statistics")</f>
        <v>Link to Vital and Health Statistics</v>
      </c>
      <c r="D58" s="7"/>
    </row>
    <row r="59" spans="2:9" x14ac:dyDescent="0.3">
      <c r="B59" s="7" t="s">
        <v>308</v>
      </c>
      <c r="C59" s="7"/>
      <c r="D59" s="7"/>
    </row>
    <row r="60" spans="2:9" x14ac:dyDescent="0.3">
      <c r="B60" s="7" t="s">
        <v>309</v>
      </c>
      <c r="C60" s="7"/>
      <c r="D60" s="7"/>
    </row>
    <row r="61" spans="2:9" x14ac:dyDescent="0.3">
      <c r="B61" s="7"/>
      <c r="C61" s="7"/>
      <c r="D61" s="7"/>
    </row>
    <row r="62" spans="2:9" ht="90" customHeight="1" x14ac:dyDescent="0.3">
      <c r="B62" s="20" t="s">
        <v>332</v>
      </c>
      <c r="C62" s="21"/>
      <c r="D62" s="21"/>
      <c r="E62" s="22"/>
      <c r="F62" s="22"/>
      <c r="G62" s="22"/>
      <c r="H62" s="22"/>
      <c r="I62" s="22"/>
    </row>
    <row r="63" spans="2:9" x14ac:dyDescent="0.3">
      <c r="B63" s="7"/>
      <c r="C63" s="7"/>
      <c r="D63" s="7"/>
    </row>
    <row r="64" spans="2:9" x14ac:dyDescent="0.3">
      <c r="B64" s="7"/>
      <c r="C64" s="7"/>
      <c r="D64" s="7"/>
    </row>
    <row r="65" spans="2:4" x14ac:dyDescent="0.3">
      <c r="B65" s="7"/>
      <c r="C65" s="7"/>
      <c r="D65" s="7"/>
    </row>
    <row r="66" spans="2:4" x14ac:dyDescent="0.3">
      <c r="B66" s="7"/>
      <c r="C66" s="7"/>
      <c r="D66" s="7"/>
    </row>
    <row r="67" spans="2:4" x14ac:dyDescent="0.3">
      <c r="B67" s="7"/>
      <c r="C67" s="7"/>
      <c r="D67" s="7"/>
    </row>
    <row r="68" spans="2:4" x14ac:dyDescent="0.3">
      <c r="B68" s="7"/>
      <c r="C68" s="7"/>
      <c r="D68" s="7"/>
    </row>
    <row r="69" spans="2:4" x14ac:dyDescent="0.3">
      <c r="B69" s="7"/>
      <c r="C69" s="7"/>
      <c r="D69" s="7"/>
    </row>
    <row r="70" spans="2:4" x14ac:dyDescent="0.3">
      <c r="B70" s="7"/>
      <c r="C70" s="7"/>
      <c r="D70" s="7"/>
    </row>
  </sheetData>
  <mergeCells count="10">
    <mergeCell ref="B38:B39"/>
    <mergeCell ref="B45:B46"/>
    <mergeCell ref="B47:B48"/>
    <mergeCell ref="B40:B44"/>
    <mergeCell ref="B62:I62"/>
    <mergeCell ref="B8:C8"/>
    <mergeCell ref="B9:C9"/>
    <mergeCell ref="B10:B11"/>
    <mergeCell ref="B12:B14"/>
    <mergeCell ref="B15:B37"/>
  </mergeCells>
  <conditionalFormatting sqref="D9:D48">
    <cfRule type="expression" dxfId="355" priority="1">
      <formula>ZA9 = 3</formula>
    </cfRule>
    <cfRule type="expression" dxfId="354" priority="41">
      <formula>I9 = J9</formula>
    </cfRule>
    <cfRule type="expression" dxfId="353" priority="81">
      <formula>ZA9 = 2</formula>
    </cfRule>
    <cfRule type="expression" dxfId="352" priority="121">
      <formula>ZA9 = 1</formula>
    </cfRule>
  </conditionalFormatting>
  <pageMargins left="0.7" right="0.7" top="0.75" bottom="0.75" header="0.3" footer="0.3"/>
  <pageSetup paperSize="9"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ZA70"/>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51</v>
      </c>
      <c r="M2" s="12" t="str">
        <f>HYPERLINK("#'INDICE'!A1", "Índice")</f>
        <v>Índice</v>
      </c>
    </row>
    <row r="3" spans="2:677" x14ac:dyDescent="0.3">
      <c r="B3" s="10" t="s">
        <v>7</v>
      </c>
      <c r="C3" s="11" t="s">
        <v>50</v>
      </c>
    </row>
    <row r="4" spans="2:677" x14ac:dyDescent="0.3">
      <c r="B4" s="10" t="s">
        <v>8</v>
      </c>
      <c r="C4" s="11" t="s">
        <v>299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36.934412487840802</v>
      </c>
      <c r="E9" s="14">
        <v>1.11162062588064</v>
      </c>
      <c r="F9" s="14">
        <v>34.782570764857503</v>
      </c>
      <c r="G9" s="14">
        <v>39.139485702406503</v>
      </c>
      <c r="H9" s="14">
        <v>3.0097151978431902</v>
      </c>
      <c r="I9" s="15">
        <v>2367</v>
      </c>
      <c r="J9" s="15">
        <v>6392</v>
      </c>
      <c r="K9" s="14">
        <v>3.3904580038873098</v>
      </c>
      <c r="L9" s="15">
        <v>1885.29101161887</v>
      </c>
      <c r="M9" s="15">
        <v>2437</v>
      </c>
      <c r="ZA9" s="9"/>
    </row>
    <row r="10" spans="2:677" x14ac:dyDescent="0.3">
      <c r="B10" s="19" t="s">
        <v>293</v>
      </c>
      <c r="C10" s="16" t="s">
        <v>253</v>
      </c>
      <c r="D10" s="14">
        <v>35.551829821359803</v>
      </c>
      <c r="E10" s="14">
        <v>1.4660746003590801</v>
      </c>
      <c r="F10" s="14">
        <v>32.731166031182298</v>
      </c>
      <c r="G10" s="14">
        <v>38.476534396996698</v>
      </c>
      <c r="H10" s="14">
        <v>4.1237669276821496</v>
      </c>
      <c r="I10" s="15">
        <v>1341</v>
      </c>
      <c r="J10" s="15">
        <v>3857</v>
      </c>
      <c r="K10" s="14">
        <v>3.6172340881700298</v>
      </c>
      <c r="L10" s="15">
        <v>1066.2843227686301</v>
      </c>
      <c r="M10" s="15">
        <v>1524</v>
      </c>
      <c r="ZA10" s="9"/>
    </row>
    <row r="11" spans="2:677" x14ac:dyDescent="0.3">
      <c r="B11" s="19"/>
      <c r="C11" s="16" t="s">
        <v>254</v>
      </c>
      <c r="D11" s="14">
        <v>39.2762055380948</v>
      </c>
      <c r="E11" s="14">
        <v>1.70868675282423</v>
      </c>
      <c r="F11" s="14">
        <v>35.978277026920203</v>
      </c>
      <c r="G11" s="14">
        <v>42.674930995118302</v>
      </c>
      <c r="H11" s="14">
        <v>4.3504374453050101</v>
      </c>
      <c r="I11" s="15">
        <v>1026</v>
      </c>
      <c r="J11" s="15">
        <v>2535</v>
      </c>
      <c r="K11" s="14">
        <v>3.10200925858735</v>
      </c>
      <c r="L11" s="15">
        <v>817.21226104735501</v>
      </c>
      <c r="M11" s="15">
        <v>913</v>
      </c>
      <c r="ZA11" s="9"/>
    </row>
    <row r="12" spans="2:677" x14ac:dyDescent="0.3">
      <c r="B12" s="19" t="s">
        <v>294</v>
      </c>
      <c r="C12" s="16" t="s">
        <v>255</v>
      </c>
      <c r="D12" s="14">
        <v>42.027050242996303</v>
      </c>
      <c r="E12" s="14">
        <v>1.2008638150017601</v>
      </c>
      <c r="F12" s="14">
        <v>39.691162169100799</v>
      </c>
      <c r="G12" s="14">
        <v>44.399203467258502</v>
      </c>
      <c r="H12" s="14">
        <v>2.8573592675633499</v>
      </c>
      <c r="I12" s="15">
        <v>1270</v>
      </c>
      <c r="J12" s="15">
        <v>3155</v>
      </c>
      <c r="K12" s="14">
        <v>1.86678756179004</v>
      </c>
      <c r="L12" s="15">
        <v>1690.06911368893</v>
      </c>
      <c r="M12" s="15">
        <v>1247</v>
      </c>
      <c r="ZA12" s="9"/>
    </row>
    <row r="13" spans="2:677" x14ac:dyDescent="0.3">
      <c r="B13" s="19"/>
      <c r="C13" s="16" t="s">
        <v>256</v>
      </c>
      <c r="D13" s="14">
        <v>32.864761156072298</v>
      </c>
      <c r="E13" s="14">
        <v>1.8455497328333701</v>
      </c>
      <c r="F13" s="14">
        <v>29.348803674511899</v>
      </c>
      <c r="G13" s="14">
        <v>36.583821467766697</v>
      </c>
      <c r="H13" s="14">
        <v>5.6155884537513998</v>
      </c>
      <c r="I13" s="15">
        <v>634</v>
      </c>
      <c r="J13" s="15">
        <v>1953</v>
      </c>
      <c r="K13" s="14">
        <v>3.0133550124274402</v>
      </c>
      <c r="L13" s="15">
        <v>648.11480623610305</v>
      </c>
      <c r="M13" s="15">
        <v>723</v>
      </c>
      <c r="ZA13" s="9"/>
    </row>
    <row r="14" spans="2:677" x14ac:dyDescent="0.3">
      <c r="B14" s="19"/>
      <c r="C14" s="16" t="s">
        <v>257</v>
      </c>
      <c r="D14" s="14">
        <v>40.540625176025401</v>
      </c>
      <c r="E14" s="14">
        <v>1.7264701290067499</v>
      </c>
      <c r="F14" s="14">
        <v>37.1987348897365</v>
      </c>
      <c r="G14" s="14">
        <v>43.972529237547398</v>
      </c>
      <c r="H14" s="14">
        <v>4.2586174276062598</v>
      </c>
      <c r="I14" s="15">
        <v>463</v>
      </c>
      <c r="J14" s="15">
        <v>1284</v>
      </c>
      <c r="K14" s="14">
        <v>1.58647785201091</v>
      </c>
      <c r="L14" s="15">
        <v>809.34000961468996</v>
      </c>
      <c r="M14" s="15">
        <v>467</v>
      </c>
      <c r="ZA14" s="9"/>
    </row>
    <row r="15" spans="2:677" x14ac:dyDescent="0.3">
      <c r="B15" s="19" t="s">
        <v>295</v>
      </c>
      <c r="C15" s="16" t="s">
        <v>258</v>
      </c>
      <c r="D15" s="14">
        <v>41.958646569591103</v>
      </c>
      <c r="E15" s="14">
        <v>3.06974360601978</v>
      </c>
      <c r="F15" s="14">
        <v>36.036592071267499</v>
      </c>
      <c r="G15" s="14">
        <v>48.121730816819202</v>
      </c>
      <c r="H15" s="14">
        <v>7.3161168364389697</v>
      </c>
      <c r="I15" s="15">
        <v>152</v>
      </c>
      <c r="J15" s="15">
        <v>354</v>
      </c>
      <c r="K15" s="14">
        <v>1.36590316178402</v>
      </c>
      <c r="L15" s="15">
        <v>259.16917824367403</v>
      </c>
      <c r="M15" s="15">
        <v>127</v>
      </c>
      <c r="ZA15" s="9"/>
    </row>
    <row r="16" spans="2:677" x14ac:dyDescent="0.3">
      <c r="B16" s="19"/>
      <c r="C16" s="16" t="s">
        <v>259</v>
      </c>
      <c r="D16" s="14">
        <v>36.8531397212721</v>
      </c>
      <c r="E16" s="14">
        <v>3.9977297834850298</v>
      </c>
      <c r="F16" s="14">
        <v>29.3323050988772</v>
      </c>
      <c r="G16" s="14">
        <v>45.0724076897137</v>
      </c>
      <c r="H16" s="14">
        <v>10.847731872292799</v>
      </c>
      <c r="I16" s="15">
        <v>100</v>
      </c>
      <c r="J16" s="15">
        <v>250</v>
      </c>
      <c r="K16" s="14">
        <v>1.7100151692149299</v>
      </c>
      <c r="L16" s="15">
        <v>146.19753350771401</v>
      </c>
      <c r="M16" s="15">
        <v>95</v>
      </c>
      <c r="ZA16" s="9"/>
    </row>
    <row r="17" spans="2:677" x14ac:dyDescent="0.3">
      <c r="B17" s="19"/>
      <c r="C17" s="16" t="s">
        <v>260</v>
      </c>
      <c r="D17" s="14">
        <v>32.916291695872701</v>
      </c>
      <c r="E17" s="14">
        <v>3.9432256657886202</v>
      </c>
      <c r="F17" s="14">
        <v>25.613048521932001</v>
      </c>
      <c r="G17" s="14">
        <v>41.149988684530101</v>
      </c>
      <c r="H17" s="14">
        <v>11.9795562094957</v>
      </c>
      <c r="I17" s="15">
        <v>80</v>
      </c>
      <c r="J17" s="15">
        <v>238</v>
      </c>
      <c r="K17" s="14">
        <v>1.66887437276527</v>
      </c>
      <c r="L17" s="15">
        <v>142.61109397086801</v>
      </c>
      <c r="M17" s="15">
        <v>93</v>
      </c>
      <c r="ZA17" s="9"/>
    </row>
    <row r="18" spans="2:677" x14ac:dyDescent="0.3">
      <c r="B18" s="19"/>
      <c r="C18" s="16" t="s">
        <v>261</v>
      </c>
      <c r="D18" s="14">
        <v>53.859264366811203</v>
      </c>
      <c r="E18" s="14">
        <v>4.2570809700785999</v>
      </c>
      <c r="F18" s="14">
        <v>45.354402056632203</v>
      </c>
      <c r="G18" s="14">
        <v>62.145249229136901</v>
      </c>
      <c r="H18" s="14">
        <v>7.90408302104822</v>
      </c>
      <c r="I18" s="15">
        <v>104</v>
      </c>
      <c r="J18" s="15">
        <v>193</v>
      </c>
      <c r="K18" s="14">
        <v>1.4001679043575099</v>
      </c>
      <c r="L18" s="15">
        <v>137.84061140050201</v>
      </c>
      <c r="M18" s="15">
        <v>74</v>
      </c>
      <c r="ZA18" s="9"/>
    </row>
    <row r="19" spans="2:677" x14ac:dyDescent="0.3">
      <c r="B19" s="19"/>
      <c r="C19" s="16" t="s">
        <v>262</v>
      </c>
      <c r="D19" s="14">
        <v>35.869081353647999</v>
      </c>
      <c r="E19" s="14">
        <v>4.6062389015715901</v>
      </c>
      <c r="F19" s="14">
        <v>27.272310700915799</v>
      </c>
      <c r="G19" s="14">
        <v>45.481075122641201</v>
      </c>
      <c r="H19" s="14">
        <v>12.8418089556206</v>
      </c>
      <c r="I19" s="15">
        <v>56</v>
      </c>
      <c r="J19" s="15">
        <v>148</v>
      </c>
      <c r="K19" s="14">
        <v>1.35588400420495</v>
      </c>
      <c r="L19" s="15">
        <v>109.15388008193401</v>
      </c>
      <c r="M19" s="15">
        <v>58</v>
      </c>
      <c r="ZA19" s="9"/>
    </row>
    <row r="20" spans="2:677" x14ac:dyDescent="0.3">
      <c r="B20" s="19"/>
      <c r="C20" s="16" t="s">
        <v>263</v>
      </c>
      <c r="D20" s="14">
        <v>43.179515458340703</v>
      </c>
      <c r="E20" s="14">
        <v>3.4752517459024799</v>
      </c>
      <c r="F20" s="14">
        <v>36.458519142719602</v>
      </c>
      <c r="G20" s="14">
        <v>50.1614089659641</v>
      </c>
      <c r="H20" s="14">
        <v>8.0483806013418207</v>
      </c>
      <c r="I20" s="15">
        <v>94</v>
      </c>
      <c r="J20" s="15">
        <v>230</v>
      </c>
      <c r="K20" s="14">
        <v>1.1272631890286999</v>
      </c>
      <c r="L20" s="15">
        <v>204.03398446655399</v>
      </c>
      <c r="M20" s="15">
        <v>92</v>
      </c>
      <c r="ZA20" s="9"/>
    </row>
    <row r="21" spans="2:677" x14ac:dyDescent="0.3">
      <c r="B21" s="19"/>
      <c r="C21" s="16" t="s">
        <v>264</v>
      </c>
      <c r="D21" s="14">
        <v>23.340857675146101</v>
      </c>
      <c r="E21" s="14">
        <v>2.2061511353999999</v>
      </c>
      <c r="F21" s="14">
        <v>19.2717395532203</v>
      </c>
      <c r="G21" s="14">
        <v>27.971453589662602</v>
      </c>
      <c r="H21" s="14">
        <v>9.4518854709831892</v>
      </c>
      <c r="I21" s="15">
        <v>99</v>
      </c>
      <c r="J21" s="15">
        <v>449</v>
      </c>
      <c r="K21" s="14">
        <v>1.21861850780918</v>
      </c>
      <c r="L21" s="15">
        <v>368.45000886061399</v>
      </c>
      <c r="M21" s="15">
        <v>170</v>
      </c>
      <c r="ZA21" s="9"/>
    </row>
    <row r="22" spans="2:677" x14ac:dyDescent="0.3">
      <c r="B22" s="19"/>
      <c r="C22" s="16" t="s">
        <v>265</v>
      </c>
      <c r="D22" s="14">
        <v>51.0513117705542</v>
      </c>
      <c r="E22" s="14">
        <v>3.18897441116312</v>
      </c>
      <c r="F22" s="14">
        <v>44.761165374247902</v>
      </c>
      <c r="G22" s="14">
        <v>57.308341810122499</v>
      </c>
      <c r="H22" s="14">
        <v>6.2466062096419703</v>
      </c>
      <c r="I22" s="15">
        <v>186</v>
      </c>
      <c r="J22" s="15">
        <v>386</v>
      </c>
      <c r="K22" s="14">
        <v>1.5668045887822899</v>
      </c>
      <c r="L22" s="15">
        <v>246.36129021041199</v>
      </c>
      <c r="M22" s="15">
        <v>127</v>
      </c>
      <c r="ZA22" s="9"/>
    </row>
    <row r="23" spans="2:677" x14ac:dyDescent="0.3">
      <c r="B23" s="19"/>
      <c r="C23" s="16" t="s">
        <v>266</v>
      </c>
      <c r="D23" s="14">
        <v>29.191960126550502</v>
      </c>
      <c r="E23" s="14">
        <v>3.4674930639758701</v>
      </c>
      <c r="F23" s="14">
        <v>22.835276648556601</v>
      </c>
      <c r="G23" s="14">
        <v>36.481576971443403</v>
      </c>
      <c r="H23" s="14">
        <v>11.8782467807708</v>
      </c>
      <c r="I23" s="15">
        <v>92</v>
      </c>
      <c r="J23" s="15">
        <v>329</v>
      </c>
      <c r="K23" s="14">
        <v>1.90791585175047</v>
      </c>
      <c r="L23" s="15">
        <v>172.43947090127199</v>
      </c>
      <c r="M23" s="15">
        <v>129</v>
      </c>
      <c r="ZA23" s="9"/>
    </row>
    <row r="24" spans="2:677" x14ac:dyDescent="0.3">
      <c r="B24" s="19"/>
      <c r="C24" s="16" t="s">
        <v>267</v>
      </c>
      <c r="D24" s="14">
        <v>46.557039099229897</v>
      </c>
      <c r="E24" s="14">
        <v>4.0578368861337299</v>
      </c>
      <c r="F24" s="14">
        <v>38.636505547619599</v>
      </c>
      <c r="G24" s="14">
        <v>54.655081791900898</v>
      </c>
      <c r="H24" s="14">
        <v>8.71583967675652</v>
      </c>
      <c r="I24" s="15">
        <v>90</v>
      </c>
      <c r="J24" s="15">
        <v>199</v>
      </c>
      <c r="K24" s="14">
        <v>1.31032340225928</v>
      </c>
      <c r="L24" s="15">
        <v>151.87090427972299</v>
      </c>
      <c r="M24" s="15">
        <v>70</v>
      </c>
      <c r="ZA24" s="9"/>
    </row>
    <row r="25" spans="2:677" x14ac:dyDescent="0.3">
      <c r="B25" s="19"/>
      <c r="C25" s="16" t="s">
        <v>268</v>
      </c>
      <c r="D25" s="14">
        <v>32.315371209682098</v>
      </c>
      <c r="E25" s="14">
        <v>3.50784949326327</v>
      </c>
      <c r="F25" s="14">
        <v>25.769537453872399</v>
      </c>
      <c r="G25" s="14">
        <v>39.6361062951393</v>
      </c>
      <c r="H25" s="14">
        <v>10.855049352526899</v>
      </c>
      <c r="I25" s="15">
        <v>65</v>
      </c>
      <c r="J25" s="15">
        <v>195</v>
      </c>
      <c r="K25" s="14">
        <v>1.0914012132336799</v>
      </c>
      <c r="L25" s="15">
        <v>178.669400066214</v>
      </c>
      <c r="M25" s="15">
        <v>75</v>
      </c>
      <c r="ZA25" s="9"/>
    </row>
    <row r="26" spans="2:677" x14ac:dyDescent="0.3">
      <c r="B26" s="19"/>
      <c r="C26" s="16" t="s">
        <v>269</v>
      </c>
      <c r="D26" s="14">
        <v>32.801794681206097</v>
      </c>
      <c r="E26" s="14">
        <v>3.5929242051503798</v>
      </c>
      <c r="F26" s="14">
        <v>26.104301331321398</v>
      </c>
      <c r="G26" s="14">
        <v>40.280957448537897</v>
      </c>
      <c r="H26" s="14">
        <v>10.953437883717299</v>
      </c>
      <c r="I26" s="15">
        <v>78</v>
      </c>
      <c r="J26" s="15">
        <v>248</v>
      </c>
      <c r="K26" s="14">
        <v>1.44656443770858</v>
      </c>
      <c r="L26" s="15">
        <v>171.44068631525499</v>
      </c>
      <c r="M26" s="15">
        <v>91</v>
      </c>
      <c r="ZA26" s="9"/>
    </row>
    <row r="27" spans="2:677" x14ac:dyDescent="0.3">
      <c r="B27" s="19"/>
      <c r="C27" s="16" t="s">
        <v>270</v>
      </c>
      <c r="D27" s="14">
        <v>33.448025005281103</v>
      </c>
      <c r="E27" s="14">
        <v>3.9764453912673599</v>
      </c>
      <c r="F27" s="14">
        <v>26.095467639539802</v>
      </c>
      <c r="G27" s="14">
        <v>41.703221664531902</v>
      </c>
      <c r="H27" s="14">
        <v>11.8884310527738</v>
      </c>
      <c r="I27" s="15">
        <v>93</v>
      </c>
      <c r="J27" s="15">
        <v>301</v>
      </c>
      <c r="K27" s="14">
        <v>2.1309824482192701</v>
      </c>
      <c r="L27" s="15">
        <v>141.24940365019299</v>
      </c>
      <c r="M27" s="15">
        <v>130</v>
      </c>
      <c r="ZA27" s="9"/>
    </row>
    <row r="28" spans="2:677" x14ac:dyDescent="0.3">
      <c r="B28" s="19"/>
      <c r="C28" s="16" t="s">
        <v>271</v>
      </c>
      <c r="D28" s="14">
        <v>47.366187149309397</v>
      </c>
      <c r="E28" s="14">
        <v>4.7043755088311503</v>
      </c>
      <c r="F28" s="14">
        <v>38.178177084179197</v>
      </c>
      <c r="G28" s="14">
        <v>56.736099706818401</v>
      </c>
      <c r="H28" s="14">
        <v>9.9319277990475499</v>
      </c>
      <c r="I28" s="15">
        <v>67</v>
      </c>
      <c r="J28" s="15">
        <v>159</v>
      </c>
      <c r="K28" s="14">
        <v>1.4025804758249101</v>
      </c>
      <c r="L28" s="15">
        <v>113.36247918786</v>
      </c>
      <c r="M28" s="15">
        <v>59</v>
      </c>
      <c r="ZA28" s="9"/>
    </row>
    <row r="29" spans="2:677" x14ac:dyDescent="0.3">
      <c r="B29" s="19"/>
      <c r="C29" s="16" t="s">
        <v>272</v>
      </c>
      <c r="D29" s="14">
        <v>37.507014612191497</v>
      </c>
      <c r="E29" s="14">
        <v>3.20351003717535</v>
      </c>
      <c r="F29" s="14">
        <v>31.389536120486799</v>
      </c>
      <c r="G29" s="14">
        <v>44.0512534408223</v>
      </c>
      <c r="H29" s="14">
        <v>8.5410957664811402</v>
      </c>
      <c r="I29" s="15">
        <v>88</v>
      </c>
      <c r="J29" s="15">
        <v>261</v>
      </c>
      <c r="K29" s="14">
        <v>1.1383655813715701</v>
      </c>
      <c r="L29" s="15">
        <v>229.276081665725</v>
      </c>
      <c r="M29" s="15">
        <v>87</v>
      </c>
      <c r="ZA29" s="9"/>
    </row>
    <row r="30" spans="2:677" x14ac:dyDescent="0.3">
      <c r="B30" s="19"/>
      <c r="C30" s="16" t="s">
        <v>273</v>
      </c>
      <c r="D30" s="14">
        <v>38.742073185695503</v>
      </c>
      <c r="E30" s="14">
        <v>3.6679171806172599</v>
      </c>
      <c r="F30" s="14">
        <v>31.7288550158489</v>
      </c>
      <c r="G30" s="14">
        <v>46.255188515843798</v>
      </c>
      <c r="H30" s="14">
        <v>9.4675294299210204</v>
      </c>
      <c r="I30" s="15">
        <v>57</v>
      </c>
      <c r="J30" s="15">
        <v>183</v>
      </c>
      <c r="K30" s="14">
        <v>1.03172814525529</v>
      </c>
      <c r="L30" s="15">
        <v>177.37230571985501</v>
      </c>
      <c r="M30" s="15">
        <v>65</v>
      </c>
      <c r="ZA30" s="9"/>
    </row>
    <row r="31" spans="2:677" x14ac:dyDescent="0.3">
      <c r="B31" s="19"/>
      <c r="C31" s="16" t="s">
        <v>274</v>
      </c>
      <c r="D31" s="14">
        <v>45.182736613924803</v>
      </c>
      <c r="E31" s="14">
        <v>2.4520956786377601</v>
      </c>
      <c r="F31" s="14">
        <v>40.4171062195594</v>
      </c>
      <c r="G31" s="14">
        <v>50.038380517276899</v>
      </c>
      <c r="H31" s="14">
        <v>5.4270632157372596</v>
      </c>
      <c r="I31" s="15">
        <v>274</v>
      </c>
      <c r="J31" s="15">
        <v>626</v>
      </c>
      <c r="K31" s="14">
        <v>1.51727729537583</v>
      </c>
      <c r="L31" s="15">
        <v>412.58114248980303</v>
      </c>
      <c r="M31" s="15">
        <v>268</v>
      </c>
      <c r="ZA31" s="9"/>
    </row>
    <row r="32" spans="2:677" x14ac:dyDescent="0.3">
      <c r="B32" s="19"/>
      <c r="C32" s="16" t="s">
        <v>275</v>
      </c>
      <c r="D32" s="14">
        <v>39.028356564981699</v>
      </c>
      <c r="E32" s="14">
        <v>3.3022602798960201</v>
      </c>
      <c r="F32" s="14">
        <v>32.737988514825702</v>
      </c>
      <c r="G32" s="14">
        <v>45.706069019560402</v>
      </c>
      <c r="H32" s="14">
        <v>8.4611819982678398</v>
      </c>
      <c r="I32" s="15">
        <v>143</v>
      </c>
      <c r="J32" s="15">
        <v>405</v>
      </c>
      <c r="K32" s="14">
        <v>1.85138099590618</v>
      </c>
      <c r="L32" s="15">
        <v>218.75562128786299</v>
      </c>
      <c r="M32" s="15">
        <v>153</v>
      </c>
      <c r="ZA32" s="9"/>
    </row>
    <row r="33" spans="2:677" x14ac:dyDescent="0.3">
      <c r="B33" s="19"/>
      <c r="C33" s="16" t="s">
        <v>276</v>
      </c>
      <c r="D33" s="14">
        <v>32.519769819603802</v>
      </c>
      <c r="E33" s="14">
        <v>3.1939037244261801</v>
      </c>
      <c r="F33" s="14">
        <v>26.5285648866234</v>
      </c>
      <c r="G33" s="14">
        <v>39.143165282557099</v>
      </c>
      <c r="H33" s="14">
        <v>9.8214216833134103</v>
      </c>
      <c r="I33" s="15">
        <v>86</v>
      </c>
      <c r="J33" s="15">
        <v>251</v>
      </c>
      <c r="K33" s="14">
        <v>1.1621431643625999</v>
      </c>
      <c r="L33" s="15">
        <v>215.980274803463</v>
      </c>
      <c r="M33" s="15">
        <v>97</v>
      </c>
      <c r="ZA33" s="9"/>
    </row>
    <row r="34" spans="2:677" x14ac:dyDescent="0.3">
      <c r="B34" s="19"/>
      <c r="C34" s="16" t="s">
        <v>277</v>
      </c>
      <c r="D34" s="14">
        <v>47.490151189555299</v>
      </c>
      <c r="E34" s="14">
        <v>4.4829677503038896</v>
      </c>
      <c r="F34" s="14">
        <v>38.776706733428803</v>
      </c>
      <c r="G34" s="14">
        <v>56.359155661137599</v>
      </c>
      <c r="H34" s="14">
        <v>9.4397841194699108</v>
      </c>
      <c r="I34" s="15">
        <v>105</v>
      </c>
      <c r="J34" s="15">
        <v>249</v>
      </c>
      <c r="K34" s="14">
        <v>1.9986584777047101</v>
      </c>
      <c r="L34" s="15">
        <v>124.583565815584</v>
      </c>
      <c r="M34" s="15">
        <v>100</v>
      </c>
      <c r="ZA34" s="9"/>
    </row>
    <row r="35" spans="2:677" x14ac:dyDescent="0.3">
      <c r="B35" s="19"/>
      <c r="C35" s="16" t="s">
        <v>278</v>
      </c>
      <c r="D35" s="14">
        <v>34.578009004205498</v>
      </c>
      <c r="E35" s="14">
        <v>3.5946533957299698</v>
      </c>
      <c r="F35" s="14">
        <v>27.7863006090694</v>
      </c>
      <c r="G35" s="14">
        <v>42.0628359026109</v>
      </c>
      <c r="H35" s="14">
        <v>10.3957789914763</v>
      </c>
      <c r="I35" s="15">
        <v>60</v>
      </c>
      <c r="J35" s="15">
        <v>181</v>
      </c>
      <c r="K35" s="14">
        <v>1.0281649798716199</v>
      </c>
      <c r="L35" s="15">
        <v>176.04178662319299</v>
      </c>
      <c r="M35" s="15">
        <v>59</v>
      </c>
      <c r="ZA35" s="9"/>
    </row>
    <row r="36" spans="2:677" x14ac:dyDescent="0.3">
      <c r="B36" s="19"/>
      <c r="C36" s="16" t="s">
        <v>279</v>
      </c>
      <c r="D36" s="14">
        <v>38.965130844527799</v>
      </c>
      <c r="E36" s="14">
        <v>3.0688177318733598</v>
      </c>
      <c r="F36" s="14">
        <v>33.101387089288998</v>
      </c>
      <c r="G36" s="14">
        <v>45.166311352849696</v>
      </c>
      <c r="H36" s="14">
        <v>7.8758050219773299</v>
      </c>
      <c r="I36" s="15">
        <v>112</v>
      </c>
      <c r="J36" s="15">
        <v>317</v>
      </c>
      <c r="K36" s="14">
        <v>1.2513393898623899</v>
      </c>
      <c r="L36" s="15">
        <v>253.32855544079101</v>
      </c>
      <c r="M36" s="15">
        <v>142</v>
      </c>
      <c r="ZA36" s="9"/>
    </row>
    <row r="37" spans="2:677" x14ac:dyDescent="0.3">
      <c r="B37" s="19"/>
      <c r="C37" s="16" t="s">
        <v>280</v>
      </c>
      <c r="D37" s="14">
        <v>36.944720862616997</v>
      </c>
      <c r="E37" s="14">
        <v>3.2873393509111999</v>
      </c>
      <c r="F37" s="14">
        <v>30.6737747785848</v>
      </c>
      <c r="G37" s="14">
        <v>43.689755613820402</v>
      </c>
      <c r="H37" s="14">
        <v>8.8979948262040693</v>
      </c>
      <c r="I37" s="15">
        <v>86</v>
      </c>
      <c r="J37" s="15">
        <v>240</v>
      </c>
      <c r="K37" s="14">
        <v>1.1086976722384201</v>
      </c>
      <c r="L37" s="15">
        <v>216.47019382249499</v>
      </c>
      <c r="M37" s="15">
        <v>76</v>
      </c>
      <c r="ZA37" s="9"/>
    </row>
    <row r="38" spans="2:677" x14ac:dyDescent="0.3">
      <c r="B38" s="19" t="s">
        <v>296</v>
      </c>
      <c r="C38" s="16" t="s">
        <v>281</v>
      </c>
      <c r="D38" s="14">
        <v>39.023465125852603</v>
      </c>
      <c r="E38" s="14">
        <v>1.5198993453467</v>
      </c>
      <c r="F38" s="14">
        <v>36.085943024849399</v>
      </c>
      <c r="G38" s="14">
        <v>42.042815103997199</v>
      </c>
      <c r="H38" s="14">
        <v>3.8948344039796399</v>
      </c>
      <c r="I38" s="15">
        <v>1299</v>
      </c>
      <c r="J38" s="15">
        <v>3313</v>
      </c>
      <c r="K38" s="14">
        <v>3.2153733852500199</v>
      </c>
      <c r="L38" s="15">
        <v>1030.36245034491</v>
      </c>
      <c r="M38" s="15">
        <v>1176</v>
      </c>
      <c r="ZA38" s="9"/>
    </row>
    <row r="39" spans="2:677" x14ac:dyDescent="0.3">
      <c r="B39" s="19"/>
      <c r="C39" s="16" t="s">
        <v>282</v>
      </c>
      <c r="D39" s="14">
        <v>35.009669488387303</v>
      </c>
      <c r="E39" s="14">
        <v>1.62083024496012</v>
      </c>
      <c r="F39" s="14">
        <v>31.900136657680299</v>
      </c>
      <c r="G39" s="14">
        <v>38.252053061164297</v>
      </c>
      <c r="H39" s="14">
        <v>4.6296645145357598</v>
      </c>
      <c r="I39" s="15">
        <v>1068</v>
      </c>
      <c r="J39" s="15">
        <v>3079</v>
      </c>
      <c r="K39" s="14">
        <v>3.5539140740955499</v>
      </c>
      <c r="L39" s="15">
        <v>866.36872355547405</v>
      </c>
      <c r="M39" s="15">
        <v>1160</v>
      </c>
      <c r="ZA39" s="9"/>
    </row>
    <row r="40" spans="2:677" x14ac:dyDescent="0.3">
      <c r="B40" s="19" t="s">
        <v>298</v>
      </c>
      <c r="C40" s="16" t="s">
        <v>283</v>
      </c>
      <c r="D40" s="14">
        <v>39.662412235949397</v>
      </c>
      <c r="E40" s="14">
        <v>2.5144407578333898</v>
      </c>
      <c r="F40" s="14">
        <v>34.849911641092802</v>
      </c>
      <c r="G40" s="14">
        <v>44.683682062745</v>
      </c>
      <c r="H40" s="14">
        <v>6.3396062319031996</v>
      </c>
      <c r="I40" s="15">
        <v>561</v>
      </c>
      <c r="J40" s="15">
        <v>1367</v>
      </c>
      <c r="K40" s="14">
        <v>3.6088301899590398</v>
      </c>
      <c r="L40" s="15">
        <v>378.79310691964503</v>
      </c>
      <c r="M40" s="15">
        <v>813</v>
      </c>
      <c r="ZA40" s="9"/>
    </row>
    <row r="41" spans="2:677" x14ac:dyDescent="0.3">
      <c r="B41" s="19"/>
      <c r="C41" s="16" t="s">
        <v>284</v>
      </c>
      <c r="D41" s="14">
        <v>40.121520183591997</v>
      </c>
      <c r="E41" s="14">
        <v>2.43306300229579</v>
      </c>
      <c r="F41" s="14">
        <v>35.456478228309997</v>
      </c>
      <c r="G41" s="14">
        <v>44.972673337594699</v>
      </c>
      <c r="H41" s="14">
        <v>6.0642343339991696</v>
      </c>
      <c r="I41" s="15">
        <v>488</v>
      </c>
      <c r="J41" s="15">
        <v>1171</v>
      </c>
      <c r="K41" s="14">
        <v>2.88299855998961</v>
      </c>
      <c r="L41" s="15">
        <v>406.17432705350399</v>
      </c>
      <c r="M41" s="15">
        <v>788</v>
      </c>
      <c r="ZA41" s="9"/>
    </row>
    <row r="42" spans="2:677" x14ac:dyDescent="0.3">
      <c r="B42" s="19"/>
      <c r="C42" s="16" t="s">
        <v>285</v>
      </c>
      <c r="D42" s="14">
        <v>36.595001834831798</v>
      </c>
      <c r="E42" s="14">
        <v>2.18848357951941</v>
      </c>
      <c r="F42" s="14">
        <v>32.418400037728603</v>
      </c>
      <c r="G42" s="14">
        <v>40.983380567455598</v>
      </c>
      <c r="H42" s="14">
        <v>5.9802800103602403</v>
      </c>
      <c r="I42" s="15">
        <v>449</v>
      </c>
      <c r="J42" s="15">
        <v>1153</v>
      </c>
      <c r="K42" s="14">
        <v>2.37790114654267</v>
      </c>
      <c r="L42" s="15">
        <v>484.88138444123098</v>
      </c>
      <c r="M42" s="15">
        <v>797</v>
      </c>
      <c r="ZA42" s="9"/>
    </row>
    <row r="43" spans="2:677" x14ac:dyDescent="0.3">
      <c r="B43" s="19"/>
      <c r="C43" s="16" t="s">
        <v>286</v>
      </c>
      <c r="D43" s="14">
        <v>37.365524823015697</v>
      </c>
      <c r="E43" s="14">
        <v>2.2686357769172698</v>
      </c>
      <c r="F43" s="14">
        <v>33.033489146449902</v>
      </c>
      <c r="G43" s="14">
        <v>41.910124816221803</v>
      </c>
      <c r="H43" s="14">
        <v>6.0714677170006803</v>
      </c>
      <c r="I43" s="15">
        <v>427</v>
      </c>
      <c r="J43" s="15">
        <v>1177</v>
      </c>
      <c r="K43" s="14">
        <v>2.5861418713103901</v>
      </c>
      <c r="L43" s="15">
        <v>455.11810974376999</v>
      </c>
      <c r="M43" s="15">
        <v>809</v>
      </c>
      <c r="ZA43" s="9"/>
    </row>
    <row r="44" spans="2:677" x14ac:dyDescent="0.3">
      <c r="B44" s="19"/>
      <c r="C44" s="16" t="s">
        <v>287</v>
      </c>
      <c r="D44" s="14">
        <v>30.739069039073001</v>
      </c>
      <c r="E44" s="14">
        <v>1.82711170686478</v>
      </c>
      <c r="F44" s="14">
        <v>27.276228700309701</v>
      </c>
      <c r="G44" s="14">
        <v>34.433379017785299</v>
      </c>
      <c r="H44" s="14">
        <v>5.94393963116549</v>
      </c>
      <c r="I44" s="15">
        <v>438</v>
      </c>
      <c r="J44" s="15">
        <v>1497</v>
      </c>
      <c r="K44" s="14">
        <v>2.3457555847996701</v>
      </c>
      <c r="L44" s="15">
        <v>638.17390426370605</v>
      </c>
      <c r="M44" s="15">
        <v>948</v>
      </c>
      <c r="ZA44" s="9"/>
    </row>
    <row r="45" spans="2:677" x14ac:dyDescent="0.3">
      <c r="B45" s="19" t="s">
        <v>297</v>
      </c>
      <c r="C45" s="16" t="s">
        <v>288</v>
      </c>
      <c r="D45" s="14">
        <v>35.068199235297698</v>
      </c>
      <c r="E45" s="14">
        <v>1.16374521363073</v>
      </c>
      <c r="F45" s="14">
        <v>32.821746817842097</v>
      </c>
      <c r="G45" s="14">
        <v>37.382846783104</v>
      </c>
      <c r="H45" s="14">
        <v>3.3185200238607302</v>
      </c>
      <c r="I45" s="15">
        <v>1462</v>
      </c>
      <c r="J45" s="15">
        <v>4201</v>
      </c>
      <c r="K45" s="14">
        <v>2.4980101189589101</v>
      </c>
      <c r="L45" s="15">
        <v>1681.73858388966</v>
      </c>
      <c r="M45" s="15">
        <v>2032</v>
      </c>
      <c r="ZA45" s="9"/>
    </row>
    <row r="46" spans="2:677" x14ac:dyDescent="0.3">
      <c r="B46" s="19"/>
      <c r="C46" s="16" t="s">
        <v>289</v>
      </c>
      <c r="D46" s="14">
        <v>40.687560490748901</v>
      </c>
      <c r="E46" s="14">
        <v>2.1867113386503698</v>
      </c>
      <c r="F46" s="14">
        <v>36.479871075373197</v>
      </c>
      <c r="G46" s="14">
        <v>45.036474561651403</v>
      </c>
      <c r="H46" s="14">
        <v>5.3743977576329698</v>
      </c>
      <c r="I46" s="15">
        <v>901</v>
      </c>
      <c r="J46" s="15">
        <v>2164</v>
      </c>
      <c r="K46" s="14">
        <v>4.2858009301829103</v>
      </c>
      <c r="L46" s="15">
        <v>504.92312528095903</v>
      </c>
      <c r="M46" s="15">
        <v>1211</v>
      </c>
      <c r="ZA46" s="9"/>
    </row>
    <row r="47" spans="2:677" x14ac:dyDescent="0.3">
      <c r="B47" s="19" t="s">
        <v>291</v>
      </c>
      <c r="C47" s="16" t="s">
        <v>290</v>
      </c>
      <c r="D47" s="14">
        <v>35.800351943343301</v>
      </c>
      <c r="E47" s="14">
        <v>1.21098280914481</v>
      </c>
      <c r="F47" s="14">
        <v>33.462105438715</v>
      </c>
      <c r="G47" s="14">
        <v>38.2081650351248</v>
      </c>
      <c r="H47" s="14">
        <v>3.3826002913638198</v>
      </c>
      <c r="I47" s="15">
        <v>1457</v>
      </c>
      <c r="J47" s="15">
        <v>4140</v>
      </c>
      <c r="K47" s="14">
        <v>2.6408968533380399</v>
      </c>
      <c r="L47" s="15">
        <v>1567.6492608059</v>
      </c>
      <c r="M47" s="15">
        <v>1952</v>
      </c>
      <c r="ZA47" s="9"/>
    </row>
    <row r="48" spans="2:677" x14ac:dyDescent="0.3">
      <c r="B48" s="19"/>
      <c r="C48" s="16" t="s">
        <v>291</v>
      </c>
      <c r="D48" s="14">
        <v>38.480572748293298</v>
      </c>
      <c r="E48" s="14">
        <v>2.0889984116745</v>
      </c>
      <c r="F48" s="14">
        <v>34.473613944660897</v>
      </c>
      <c r="G48" s="14">
        <v>42.650128244432601</v>
      </c>
      <c r="H48" s="14">
        <v>5.4287092485315203</v>
      </c>
      <c r="I48" s="15">
        <v>910</v>
      </c>
      <c r="J48" s="15">
        <v>2252</v>
      </c>
      <c r="K48" s="14">
        <v>4.14952039543667</v>
      </c>
      <c r="L48" s="15">
        <v>542.71332235806904</v>
      </c>
      <c r="M48" s="15">
        <v>1191</v>
      </c>
      <c r="ZA48" s="9"/>
    </row>
    <row r="50" spans="2:9" x14ac:dyDescent="0.3">
      <c r="B50" s="7"/>
      <c r="C50" s="7"/>
      <c r="D50" s="7"/>
    </row>
    <row r="51" spans="2:9" x14ac:dyDescent="0.3">
      <c r="B51" s="7" t="s">
        <v>301</v>
      </c>
      <c r="C51" s="7"/>
      <c r="D51" s="7"/>
    </row>
    <row r="52" spans="2:9" x14ac:dyDescent="0.3">
      <c r="B52" s="7" t="s">
        <v>302</v>
      </c>
      <c r="C52" s="7"/>
      <c r="D52" s="7"/>
    </row>
    <row r="53" spans="2:9" x14ac:dyDescent="0.3">
      <c r="B53" s="7" t="s">
        <v>303</v>
      </c>
      <c r="C53" s="7"/>
      <c r="D53" s="7"/>
    </row>
    <row r="54" spans="2:9" x14ac:dyDescent="0.3">
      <c r="B54" s="7" t="s">
        <v>304</v>
      </c>
      <c r="C54" s="7"/>
      <c r="D54" s="7"/>
    </row>
    <row r="55" spans="2:9" x14ac:dyDescent="0.3">
      <c r="B55" s="7" t="s">
        <v>305</v>
      </c>
      <c r="C55" s="7"/>
      <c r="D55" s="7"/>
    </row>
    <row r="56" spans="2:9" x14ac:dyDescent="0.3">
      <c r="B56" s="7" t="s">
        <v>306</v>
      </c>
      <c r="C56" s="7"/>
      <c r="D56" s="7"/>
    </row>
    <row r="57" spans="2:9" x14ac:dyDescent="0.3">
      <c r="B57" s="7" t="s">
        <v>307</v>
      </c>
      <c r="C57" s="7"/>
      <c r="D57" s="7"/>
    </row>
    <row r="58" spans="2:9" x14ac:dyDescent="0.3">
      <c r="B58" s="7" t="s">
        <v>9</v>
      </c>
      <c r="C58" s="8" t="str">
        <f>HYPERLINK("https://www.cdc.gov/nchs/data/series/sr_02/sr02_175.pdf", "Link to Vital and Health Statistics")</f>
        <v>Link to Vital and Health Statistics</v>
      </c>
      <c r="D58" s="7"/>
    </row>
    <row r="59" spans="2:9" x14ac:dyDescent="0.3">
      <c r="B59" s="7" t="s">
        <v>308</v>
      </c>
      <c r="C59" s="7"/>
      <c r="D59" s="7"/>
    </row>
    <row r="60" spans="2:9" x14ac:dyDescent="0.3">
      <c r="B60" s="7" t="s">
        <v>309</v>
      </c>
      <c r="C60" s="7"/>
      <c r="D60" s="7"/>
    </row>
    <row r="61" spans="2:9" x14ac:dyDescent="0.3">
      <c r="B61" s="7"/>
      <c r="C61" s="7"/>
      <c r="D61" s="7"/>
    </row>
    <row r="62" spans="2:9" ht="90" customHeight="1" x14ac:dyDescent="0.3">
      <c r="B62" s="20" t="s">
        <v>332</v>
      </c>
      <c r="C62" s="21"/>
      <c r="D62" s="21"/>
      <c r="E62" s="22"/>
      <c r="F62" s="22"/>
      <c r="G62" s="22"/>
      <c r="H62" s="22"/>
      <c r="I62" s="22"/>
    </row>
    <row r="63" spans="2:9" x14ac:dyDescent="0.3">
      <c r="B63" s="7"/>
      <c r="C63" s="7"/>
      <c r="D63" s="7"/>
    </row>
    <row r="64" spans="2:9" x14ac:dyDescent="0.3">
      <c r="B64" s="7"/>
      <c r="C64" s="7"/>
      <c r="D64" s="7"/>
    </row>
    <row r="65" spans="2:4" x14ac:dyDescent="0.3">
      <c r="B65" s="7"/>
      <c r="C65" s="7"/>
      <c r="D65" s="7"/>
    </row>
    <row r="66" spans="2:4" x14ac:dyDescent="0.3">
      <c r="B66" s="7"/>
      <c r="C66" s="7"/>
      <c r="D66" s="7"/>
    </row>
    <row r="67" spans="2:4" x14ac:dyDescent="0.3">
      <c r="B67" s="7"/>
      <c r="C67" s="7"/>
      <c r="D67" s="7"/>
    </row>
    <row r="68" spans="2:4" x14ac:dyDescent="0.3">
      <c r="B68" s="7"/>
      <c r="C68" s="7"/>
      <c r="D68" s="7"/>
    </row>
    <row r="69" spans="2:4" x14ac:dyDescent="0.3">
      <c r="B69" s="7"/>
      <c r="C69" s="7"/>
      <c r="D69" s="7"/>
    </row>
    <row r="70" spans="2:4" x14ac:dyDescent="0.3">
      <c r="B70" s="7"/>
      <c r="C70" s="7"/>
      <c r="D70" s="7"/>
    </row>
  </sheetData>
  <mergeCells count="10">
    <mergeCell ref="B38:B39"/>
    <mergeCell ref="B45:B46"/>
    <mergeCell ref="B47:B48"/>
    <mergeCell ref="B40:B44"/>
    <mergeCell ref="B62:I62"/>
    <mergeCell ref="B8:C8"/>
    <mergeCell ref="B9:C9"/>
    <mergeCell ref="B10:B11"/>
    <mergeCell ref="B12:B14"/>
    <mergeCell ref="B15:B37"/>
  </mergeCells>
  <conditionalFormatting sqref="D9:D48">
    <cfRule type="expression" dxfId="351" priority="1">
      <formula>ZA9 = 3</formula>
    </cfRule>
    <cfRule type="expression" dxfId="350" priority="41">
      <formula>I9 = J9</formula>
    </cfRule>
    <cfRule type="expression" dxfId="349" priority="81">
      <formula>ZA9 = 2</formula>
    </cfRule>
    <cfRule type="expression" dxfId="348" priority="121">
      <formula>ZA9 = 1</formula>
    </cfRule>
  </conditionalFormatting>
  <pageMargins left="0.7" right="0.7" top="0.75" bottom="0.75" header="0.3" footer="0.3"/>
  <pageSetup paperSize="9"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ZB42"/>
  <sheetViews>
    <sheetView showGridLines="0" workbookViewId="0"/>
  </sheetViews>
  <sheetFormatPr baseColWidth="10" defaultRowHeight="15.6" x14ac:dyDescent="0.3"/>
  <cols>
    <col min="1" max="1" width="2.19921875" customWidth="1"/>
    <col min="2" max="2" width="8.796875" customWidth="1"/>
    <col min="3" max="3" width="13.09765625" customWidth="1"/>
    <col min="4" max="4" width="23.8984375" customWidth="1"/>
    <col min="5" max="8" width="12.19921875" customWidth="1"/>
    <col min="9" max="9" width="15.69921875" customWidth="1"/>
    <col min="10" max="10" width="15.19921875" customWidth="1"/>
    <col min="11" max="11" width="15.69921875" customWidth="1"/>
    <col min="12" max="14" width="12.19921875" customWidth="1"/>
  </cols>
  <sheetData>
    <row r="1" spans="2:678" ht="70.05" customHeight="1" x14ac:dyDescent="0.3"/>
    <row r="2" spans="2:678" x14ac:dyDescent="0.3">
      <c r="B2" s="10" t="s">
        <v>5</v>
      </c>
      <c r="C2" s="11" t="s">
        <v>53</v>
      </c>
      <c r="D2" s="11"/>
      <c r="N2" s="12" t="str">
        <f>HYPERLINK("#'INDICE'!A1", "Índice")</f>
        <v>Índice</v>
      </c>
    </row>
    <row r="3" spans="2:678" x14ac:dyDescent="0.3">
      <c r="B3" s="10" t="s">
        <v>7</v>
      </c>
      <c r="C3" s="11" t="s">
        <v>52</v>
      </c>
      <c r="D3" s="11"/>
    </row>
    <row r="4" spans="2:678" x14ac:dyDescent="0.3">
      <c r="B4" s="10" t="s">
        <v>8</v>
      </c>
      <c r="C4" s="11" t="s">
        <v>337</v>
      </c>
      <c r="D4" s="11"/>
    </row>
    <row r="5" spans="2:678" x14ac:dyDescent="0.3">
      <c r="B5" s="10" t="s">
        <v>10</v>
      </c>
      <c r="C5" s="11" t="s">
        <v>11</v>
      </c>
      <c r="D5" s="11"/>
    </row>
    <row r="6" spans="2:678" x14ac:dyDescent="0.3">
      <c r="B6" s="10" t="s">
        <v>12</v>
      </c>
      <c r="C6" s="11" t="s">
        <v>13</v>
      </c>
      <c r="D6" s="11"/>
    </row>
    <row r="8" spans="2:678" ht="27.6" x14ac:dyDescent="0.3">
      <c r="B8" s="24" t="s">
        <v>241</v>
      </c>
      <c r="C8" s="25"/>
      <c r="D8" s="26"/>
      <c r="E8" s="13" t="s">
        <v>242</v>
      </c>
      <c r="F8" s="13" t="s">
        <v>243</v>
      </c>
      <c r="G8" s="13" t="s">
        <v>244</v>
      </c>
      <c r="H8" s="13" t="s">
        <v>245</v>
      </c>
      <c r="I8" s="13" t="s">
        <v>246</v>
      </c>
      <c r="J8" s="13" t="s">
        <v>247</v>
      </c>
      <c r="K8" s="13" t="s">
        <v>248</v>
      </c>
      <c r="L8" s="13" t="s">
        <v>249</v>
      </c>
      <c r="M8" s="13" t="s">
        <v>250</v>
      </c>
      <c r="N8" s="13" t="s">
        <v>251</v>
      </c>
      <c r="ZB8" s="9" t="s">
        <v>300</v>
      </c>
    </row>
    <row r="9" spans="2:678" ht="15.6" customHeight="1" x14ac:dyDescent="0.3">
      <c r="B9" s="27" t="s">
        <v>403</v>
      </c>
      <c r="C9" s="28"/>
      <c r="D9" s="16" t="s">
        <v>333</v>
      </c>
      <c r="E9" s="14">
        <v>0.27679447916365202</v>
      </c>
      <c r="F9" s="14">
        <v>5.4239079511949402E-2</v>
      </c>
      <c r="G9" s="14">
        <v>0.18845455075397899</v>
      </c>
      <c r="H9" s="14">
        <v>0.40637602094582198</v>
      </c>
      <c r="I9" s="14">
        <v>19.595434011485899</v>
      </c>
      <c r="J9" s="15">
        <v>57</v>
      </c>
      <c r="K9" s="15">
        <v>20222</v>
      </c>
      <c r="L9" s="14">
        <v>2.1551306197850599</v>
      </c>
      <c r="M9" s="15">
        <v>9383.1899627581806</v>
      </c>
      <c r="N9" s="15">
        <v>15</v>
      </c>
      <c r="ZB9" s="9"/>
    </row>
    <row r="10" spans="2:678" ht="15.6" customHeight="1" x14ac:dyDescent="0.3">
      <c r="B10" s="29"/>
      <c r="C10" s="30"/>
      <c r="D10" s="16" t="s">
        <v>334</v>
      </c>
      <c r="E10" s="14">
        <v>10.990042442010299</v>
      </c>
      <c r="F10" s="14">
        <v>0.37986265950811499</v>
      </c>
      <c r="G10" s="14">
        <v>10.2670139959534</v>
      </c>
      <c r="H10" s="14">
        <v>11.7573168462584</v>
      </c>
      <c r="I10" s="14">
        <v>3.4564257737173101</v>
      </c>
      <c r="J10" s="15">
        <v>2196</v>
      </c>
      <c r="K10" s="15">
        <v>20222</v>
      </c>
      <c r="L10" s="14">
        <v>2.9827570072594001</v>
      </c>
      <c r="M10" s="15">
        <v>6779.6337250348897</v>
      </c>
      <c r="N10" s="15">
        <v>1258</v>
      </c>
      <c r="ZB10" s="9"/>
    </row>
    <row r="11" spans="2:678" x14ac:dyDescent="0.3">
      <c r="B11" s="29"/>
      <c r="C11" s="30"/>
      <c r="D11" s="16" t="s">
        <v>335</v>
      </c>
      <c r="E11" s="14">
        <v>20.7149448737967</v>
      </c>
      <c r="F11" s="14">
        <v>0.47197816625837702</v>
      </c>
      <c r="G11" s="14">
        <v>19.804727044679598</v>
      </c>
      <c r="H11" s="14">
        <v>21.655699437840902</v>
      </c>
      <c r="I11" s="14">
        <v>2.2784427819327902</v>
      </c>
      <c r="J11" s="15">
        <v>4348</v>
      </c>
      <c r="K11" s="15">
        <v>20222</v>
      </c>
      <c r="L11" s="14">
        <v>2.7426559542739501</v>
      </c>
      <c r="M11" s="15">
        <v>7373.1449868830696</v>
      </c>
      <c r="N11" s="15">
        <v>2017</v>
      </c>
      <c r="ZB11" s="9"/>
    </row>
    <row r="12" spans="2:678" ht="15.6" customHeight="1" x14ac:dyDescent="0.3">
      <c r="B12" s="31"/>
      <c r="C12" s="32"/>
      <c r="D12" s="16" t="s">
        <v>336</v>
      </c>
      <c r="E12" s="14">
        <v>68.018218206141995</v>
      </c>
      <c r="F12" s="14">
        <v>0.64133191720118699</v>
      </c>
      <c r="G12" s="14">
        <v>66.747782135648393</v>
      </c>
      <c r="H12" s="14">
        <v>69.262467966184303</v>
      </c>
      <c r="I12" s="14">
        <v>0.94288256016573302</v>
      </c>
      <c r="J12" s="15">
        <v>13621</v>
      </c>
      <c r="K12" s="15">
        <v>20222</v>
      </c>
      <c r="L12" s="14">
        <v>3.8233180781585601</v>
      </c>
      <c r="M12" s="15">
        <v>5289.1231089356897</v>
      </c>
      <c r="N12" s="15">
        <v>2652</v>
      </c>
      <c r="ZB12" s="9"/>
    </row>
    <row r="13" spans="2:678" ht="15.6" customHeight="1" x14ac:dyDescent="0.3">
      <c r="B13" s="19" t="s">
        <v>293</v>
      </c>
      <c r="C13" s="33" t="s">
        <v>253</v>
      </c>
      <c r="D13" s="16" t="s">
        <v>404</v>
      </c>
      <c r="E13" s="14">
        <v>0.176323636659276</v>
      </c>
      <c r="F13" s="14">
        <v>4.7282836369169703E-2</v>
      </c>
      <c r="G13" s="14">
        <v>0.104198101562958</v>
      </c>
      <c r="H13" s="14">
        <v>0.29822515235229802</v>
      </c>
      <c r="I13" s="14">
        <v>26.8159375935162</v>
      </c>
      <c r="J13" s="15">
        <v>29</v>
      </c>
      <c r="K13" s="15">
        <v>12287</v>
      </c>
      <c r="L13" s="14">
        <v>1.5605347995485499</v>
      </c>
      <c r="M13" s="15">
        <v>7873.5828278578101</v>
      </c>
      <c r="N13" s="15">
        <v>8</v>
      </c>
      <c r="ZB13" s="9"/>
    </row>
    <row r="14" spans="2:678" ht="15.6" customHeight="1" x14ac:dyDescent="0.3">
      <c r="B14" s="19"/>
      <c r="C14" s="34"/>
      <c r="D14" s="16" t="s">
        <v>405</v>
      </c>
      <c r="E14" s="14">
        <v>10.667657483443</v>
      </c>
      <c r="F14" s="14">
        <v>0.49050084938231098</v>
      </c>
      <c r="G14" s="14">
        <v>9.7433353331774999</v>
      </c>
      <c r="H14" s="14">
        <v>11.668331185809899</v>
      </c>
      <c r="I14" s="14">
        <v>4.5980183572973496</v>
      </c>
      <c r="J14" s="15">
        <v>1285</v>
      </c>
      <c r="K14" s="15">
        <v>12287</v>
      </c>
      <c r="L14" s="14">
        <v>3.1017890119573899</v>
      </c>
      <c r="M14" s="15">
        <v>3961.2623400991001</v>
      </c>
      <c r="N14" s="15">
        <v>759</v>
      </c>
      <c r="ZB14" s="9"/>
    </row>
    <row r="15" spans="2:678" ht="15.6" customHeight="1" x14ac:dyDescent="0.3">
      <c r="B15" s="19"/>
      <c r="C15" s="34"/>
      <c r="D15" s="16" t="s">
        <v>406</v>
      </c>
      <c r="E15" s="14">
        <v>19.261479890572701</v>
      </c>
      <c r="F15" s="14">
        <v>0.5957693501954</v>
      </c>
      <c r="G15" s="14">
        <v>18.120155175816802</v>
      </c>
      <c r="H15" s="14">
        <v>20.456732236073801</v>
      </c>
      <c r="I15" s="14">
        <v>3.0930611436922399</v>
      </c>
      <c r="J15" s="15">
        <v>2526</v>
      </c>
      <c r="K15" s="15">
        <v>12287</v>
      </c>
      <c r="L15" s="14">
        <v>2.8041186655473398</v>
      </c>
      <c r="M15" s="15">
        <v>4381.7689140490302</v>
      </c>
      <c r="N15" s="15">
        <v>1247</v>
      </c>
      <c r="ZB15" s="9"/>
    </row>
    <row r="16" spans="2:678" ht="15.6" customHeight="1" x14ac:dyDescent="0.3">
      <c r="B16" s="19"/>
      <c r="C16" s="35"/>
      <c r="D16" s="16" t="s">
        <v>407</v>
      </c>
      <c r="E16" s="14">
        <v>69.894538989894897</v>
      </c>
      <c r="F16" s="14">
        <v>0.82558553550400504</v>
      </c>
      <c r="G16" s="14">
        <v>68.251348603646093</v>
      </c>
      <c r="H16" s="14">
        <v>71.488211466131403</v>
      </c>
      <c r="I16" s="14">
        <v>1.1811874681988599</v>
      </c>
      <c r="J16" s="15">
        <v>8447</v>
      </c>
      <c r="K16" s="15">
        <v>12287</v>
      </c>
      <c r="L16" s="14">
        <v>3.9796615125921799</v>
      </c>
      <c r="M16" s="15">
        <v>3087.4485081513299</v>
      </c>
      <c r="N16" s="15">
        <v>1674</v>
      </c>
      <c r="ZB16" s="9"/>
    </row>
    <row r="17" spans="2:678" ht="15.6" customHeight="1" x14ac:dyDescent="0.3">
      <c r="B17" s="19"/>
      <c r="C17" s="33" t="s">
        <v>254</v>
      </c>
      <c r="D17" s="16" t="s">
        <v>404</v>
      </c>
      <c r="E17" s="14">
        <v>0.45609191429840301</v>
      </c>
      <c r="F17" s="14">
        <v>0.12500879323980901</v>
      </c>
      <c r="G17" s="14">
        <v>0.26631848167950301</v>
      </c>
      <c r="H17" s="14">
        <v>0.78003659677920201</v>
      </c>
      <c r="I17" s="14">
        <v>27.408684372777699</v>
      </c>
      <c r="J17" s="15">
        <v>28</v>
      </c>
      <c r="K17" s="15">
        <v>7935</v>
      </c>
      <c r="L17" s="14">
        <v>2.7309029183037401</v>
      </c>
      <c r="M17" s="15">
        <v>2905.6323997517602</v>
      </c>
      <c r="N17" s="15">
        <v>7</v>
      </c>
      <c r="ZB17" s="9">
        <v>3</v>
      </c>
    </row>
    <row r="18" spans="2:678" ht="15.6" customHeight="1" x14ac:dyDescent="0.3">
      <c r="B18" s="19"/>
      <c r="C18" s="34"/>
      <c r="D18" s="16" t="s">
        <v>405</v>
      </c>
      <c r="E18" s="14">
        <v>11.5653615615029</v>
      </c>
      <c r="F18" s="14">
        <v>0.59202056312306195</v>
      </c>
      <c r="G18" s="14">
        <v>10.454164342341601</v>
      </c>
      <c r="H18" s="14">
        <v>12.7778164460429</v>
      </c>
      <c r="I18" s="14">
        <v>5.11891098237425</v>
      </c>
      <c r="J18" s="15">
        <v>911</v>
      </c>
      <c r="K18" s="15">
        <v>7935</v>
      </c>
      <c r="L18" s="14">
        <v>2.7188431915799498</v>
      </c>
      <c r="M18" s="15">
        <v>2918.5206504641701</v>
      </c>
      <c r="N18" s="15">
        <v>499</v>
      </c>
      <c r="ZB18" s="9"/>
    </row>
    <row r="19" spans="2:678" ht="15.6" customHeight="1" x14ac:dyDescent="0.3">
      <c r="B19" s="19"/>
      <c r="C19" s="34"/>
      <c r="D19" s="16" t="s">
        <v>406</v>
      </c>
      <c r="E19" s="14">
        <v>23.3087575569071</v>
      </c>
      <c r="F19" s="14">
        <v>0.76346664065119496</v>
      </c>
      <c r="G19" s="14">
        <v>21.8452813666011</v>
      </c>
      <c r="H19" s="14">
        <v>24.8391162930292</v>
      </c>
      <c r="I19" s="14">
        <v>3.2754497479637399</v>
      </c>
      <c r="J19" s="15">
        <v>1822</v>
      </c>
      <c r="K19" s="15">
        <v>7935</v>
      </c>
      <c r="L19" s="14">
        <v>2.5870655262944502</v>
      </c>
      <c r="M19" s="15">
        <v>3067.1816849438601</v>
      </c>
      <c r="N19" s="15">
        <v>770</v>
      </c>
      <c r="ZB19" s="9"/>
    </row>
    <row r="20" spans="2:678" ht="15.6" customHeight="1" x14ac:dyDescent="0.3">
      <c r="B20" s="19"/>
      <c r="C20" s="35"/>
      <c r="D20" s="16" t="s">
        <v>407</v>
      </c>
      <c r="E20" s="14">
        <v>64.669788967927104</v>
      </c>
      <c r="F20" s="14">
        <v>0.99336236133048195</v>
      </c>
      <c r="G20" s="14">
        <v>62.698493034305699</v>
      </c>
      <c r="H20" s="14">
        <v>66.592415834678107</v>
      </c>
      <c r="I20" s="14">
        <v>1.5360531976115499</v>
      </c>
      <c r="J20" s="15">
        <v>5174</v>
      </c>
      <c r="K20" s="15">
        <v>7935</v>
      </c>
      <c r="L20" s="14">
        <v>3.4265724737958601</v>
      </c>
      <c r="M20" s="15">
        <v>2315.7251336960198</v>
      </c>
      <c r="N20" s="15">
        <v>978</v>
      </c>
      <c r="ZB20" s="9"/>
    </row>
    <row r="22" spans="2:678" x14ac:dyDescent="0.3">
      <c r="B22" s="7"/>
      <c r="C22" s="7"/>
      <c r="D22" s="7"/>
      <c r="E22" s="7"/>
    </row>
    <row r="23" spans="2:678" x14ac:dyDescent="0.3">
      <c r="B23" s="7" t="s">
        <v>301</v>
      </c>
      <c r="C23" s="7"/>
      <c r="D23" s="7"/>
      <c r="E23" s="7"/>
    </row>
    <row r="24" spans="2:678" x14ac:dyDescent="0.3">
      <c r="B24" s="7" t="s">
        <v>302</v>
      </c>
      <c r="C24" s="7"/>
      <c r="D24" s="7"/>
      <c r="E24" s="7"/>
    </row>
    <row r="25" spans="2:678" x14ac:dyDescent="0.3">
      <c r="B25" s="7" t="s">
        <v>303</v>
      </c>
      <c r="C25" s="7"/>
      <c r="D25" s="7"/>
      <c r="E25" s="7"/>
    </row>
    <row r="26" spans="2:678" x14ac:dyDescent="0.3">
      <c r="B26" s="7" t="s">
        <v>304</v>
      </c>
      <c r="C26" s="7"/>
      <c r="D26" s="7"/>
      <c r="E26" s="7"/>
    </row>
    <row r="27" spans="2:678" x14ac:dyDescent="0.3">
      <c r="B27" s="7" t="s">
        <v>305</v>
      </c>
      <c r="C27" s="7"/>
      <c r="D27" s="7"/>
      <c r="E27" s="7"/>
    </row>
    <row r="28" spans="2:678" x14ac:dyDescent="0.3">
      <c r="B28" s="7" t="s">
        <v>306</v>
      </c>
      <c r="C28" s="7"/>
      <c r="D28" s="7"/>
      <c r="E28" s="7"/>
    </row>
    <row r="29" spans="2:678" x14ac:dyDescent="0.3">
      <c r="B29" s="7" t="s">
        <v>307</v>
      </c>
      <c r="C29" s="7"/>
      <c r="D29" s="7"/>
      <c r="E29" s="7"/>
    </row>
    <row r="30" spans="2:678" x14ac:dyDescent="0.3">
      <c r="B30" s="7" t="s">
        <v>9</v>
      </c>
      <c r="C30" s="8" t="str">
        <f>HYPERLINK("https://www.cdc.gov/nchs/data/series/sr_02/sr02_175.pdf", "Link to Vital and Health Statistics")</f>
        <v>Link to Vital and Health Statistics</v>
      </c>
      <c r="D30" s="8"/>
      <c r="E30" s="7"/>
    </row>
    <row r="31" spans="2:678" x14ac:dyDescent="0.3">
      <c r="B31" s="7" t="s">
        <v>308</v>
      </c>
      <c r="C31" s="7"/>
      <c r="D31" s="7"/>
      <c r="E31" s="7"/>
    </row>
    <row r="32" spans="2:678" x14ac:dyDescent="0.3">
      <c r="B32" s="7" t="s">
        <v>309</v>
      </c>
      <c r="C32" s="7"/>
      <c r="D32" s="7"/>
      <c r="E32" s="7"/>
    </row>
    <row r="33" spans="2:10" x14ac:dyDescent="0.3">
      <c r="B33" s="7"/>
      <c r="C33" s="7"/>
      <c r="D33" s="7"/>
      <c r="E33" s="7"/>
    </row>
    <row r="34" spans="2:10" ht="90" customHeight="1" x14ac:dyDescent="0.3">
      <c r="B34" s="20" t="s">
        <v>332</v>
      </c>
      <c r="C34" s="21"/>
      <c r="D34" s="21"/>
      <c r="E34" s="21"/>
      <c r="F34" s="22"/>
      <c r="G34" s="22"/>
      <c r="H34" s="22"/>
      <c r="I34" s="22"/>
      <c r="J34" s="22"/>
    </row>
    <row r="35" spans="2:10" x14ac:dyDescent="0.3">
      <c r="B35" s="7"/>
      <c r="C35" s="7"/>
      <c r="D35" s="7"/>
      <c r="E35" s="7"/>
    </row>
    <row r="36" spans="2:10" x14ac:dyDescent="0.3">
      <c r="B36" s="7"/>
      <c r="C36" s="7"/>
      <c r="D36" s="7"/>
      <c r="E36" s="7"/>
    </row>
    <row r="37" spans="2:10" x14ac:dyDescent="0.3">
      <c r="B37" s="7"/>
      <c r="C37" s="7"/>
      <c r="D37" s="7"/>
      <c r="E37" s="7"/>
    </row>
    <row r="38" spans="2:10" x14ac:dyDescent="0.3">
      <c r="B38" s="7"/>
      <c r="C38" s="7"/>
      <c r="D38" s="7"/>
      <c r="E38" s="7"/>
    </row>
    <row r="39" spans="2:10" x14ac:dyDescent="0.3">
      <c r="B39" s="7"/>
      <c r="C39" s="7"/>
      <c r="D39" s="7"/>
      <c r="E39" s="7"/>
    </row>
    <row r="40" spans="2:10" x14ac:dyDescent="0.3">
      <c r="B40" s="7"/>
      <c r="C40" s="7"/>
      <c r="D40" s="7"/>
      <c r="E40" s="7"/>
    </row>
    <row r="41" spans="2:10" x14ac:dyDescent="0.3">
      <c r="B41" s="7"/>
      <c r="C41" s="7"/>
      <c r="D41" s="7"/>
      <c r="E41" s="7"/>
    </row>
    <row r="42" spans="2:10" x14ac:dyDescent="0.3">
      <c r="B42" s="7"/>
      <c r="C42" s="7"/>
      <c r="D42" s="7"/>
      <c r="E42" s="7"/>
    </row>
  </sheetData>
  <mergeCells count="6">
    <mergeCell ref="B13:B20"/>
    <mergeCell ref="B34:J34"/>
    <mergeCell ref="B8:D8"/>
    <mergeCell ref="B9:C12"/>
    <mergeCell ref="C13:C16"/>
    <mergeCell ref="C17:C20"/>
  </mergeCells>
  <conditionalFormatting sqref="E9:E20">
    <cfRule type="expression" dxfId="347" priority="1">
      <formula>ZB9 = 3</formula>
    </cfRule>
    <cfRule type="expression" dxfId="346" priority="13">
      <formula>J9 = K9</formula>
    </cfRule>
    <cfRule type="expression" dxfId="345" priority="25">
      <formula>ZB9 = 2</formula>
    </cfRule>
    <cfRule type="expression" dxfId="344" priority="37">
      <formula>ZB9 = 1</formula>
    </cfRule>
  </conditionalFormatting>
  <pageMargins left="0.7" right="0.7" top="0.75" bottom="0.75" header="0.3" footer="0.3"/>
  <pageSetup paperSize="9"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ZB42"/>
  <sheetViews>
    <sheetView showGridLines="0" topLeftCell="A30" workbookViewId="0">
      <selection activeCell="B30" sqref="B30"/>
    </sheetView>
  </sheetViews>
  <sheetFormatPr baseColWidth="10" defaultRowHeight="15.6" x14ac:dyDescent="0.3"/>
  <cols>
    <col min="1" max="1" width="2.19921875" customWidth="1"/>
    <col min="2" max="2" width="8.796875" customWidth="1"/>
    <col min="3" max="3" width="13.09765625" customWidth="1"/>
    <col min="4" max="4" width="23.8984375" customWidth="1"/>
    <col min="5" max="8" width="12.19921875" customWidth="1"/>
    <col min="9" max="9" width="15.69921875" customWidth="1"/>
    <col min="10" max="10" width="15.19921875" customWidth="1"/>
    <col min="11" max="11" width="15.69921875" customWidth="1"/>
    <col min="12" max="14" width="12.19921875" customWidth="1"/>
  </cols>
  <sheetData>
    <row r="1" spans="2:678" ht="70.05" customHeight="1" x14ac:dyDescent="0.3"/>
    <row r="2" spans="2:678" x14ac:dyDescent="0.3">
      <c r="B2" s="10" t="s">
        <v>5</v>
      </c>
      <c r="C2" s="11" t="s">
        <v>55</v>
      </c>
      <c r="D2" s="11"/>
      <c r="N2" s="12" t="str">
        <f>HYPERLINK("#'INDICE'!A1", "Índice")</f>
        <v>Índice</v>
      </c>
    </row>
    <row r="3" spans="2:678" x14ac:dyDescent="0.3">
      <c r="B3" s="10" t="s">
        <v>7</v>
      </c>
      <c r="C3" s="11" t="s">
        <v>54</v>
      </c>
      <c r="D3" s="11"/>
    </row>
    <row r="4" spans="2:678" x14ac:dyDescent="0.3">
      <c r="B4" s="10" t="s">
        <v>8</v>
      </c>
      <c r="C4" s="11" t="s">
        <v>337</v>
      </c>
      <c r="D4" s="11"/>
    </row>
    <row r="5" spans="2:678" x14ac:dyDescent="0.3">
      <c r="B5" s="10" t="s">
        <v>10</v>
      </c>
      <c r="C5" s="11" t="s">
        <v>11</v>
      </c>
      <c r="D5" s="11"/>
    </row>
    <row r="6" spans="2:678" x14ac:dyDescent="0.3">
      <c r="B6" s="10" t="s">
        <v>12</v>
      </c>
      <c r="C6" s="11" t="s">
        <v>13</v>
      </c>
      <c r="D6" s="11"/>
    </row>
    <row r="8" spans="2:678" ht="27.6" x14ac:dyDescent="0.3">
      <c r="B8" s="24" t="s">
        <v>241</v>
      </c>
      <c r="C8" s="25"/>
      <c r="D8" s="26"/>
      <c r="E8" s="13" t="s">
        <v>242</v>
      </c>
      <c r="F8" s="13" t="s">
        <v>243</v>
      </c>
      <c r="G8" s="13" t="s">
        <v>244</v>
      </c>
      <c r="H8" s="13" t="s">
        <v>245</v>
      </c>
      <c r="I8" s="13" t="s">
        <v>246</v>
      </c>
      <c r="J8" s="13" t="s">
        <v>247</v>
      </c>
      <c r="K8" s="13" t="s">
        <v>248</v>
      </c>
      <c r="L8" s="13" t="s">
        <v>249</v>
      </c>
      <c r="M8" s="13" t="s">
        <v>250</v>
      </c>
      <c r="N8" s="13" t="s">
        <v>251</v>
      </c>
      <c r="ZB8" s="9" t="s">
        <v>300</v>
      </c>
    </row>
    <row r="9" spans="2:678" ht="15.6" customHeight="1" x14ac:dyDescent="0.3">
      <c r="B9" s="27" t="s">
        <v>403</v>
      </c>
      <c r="C9" s="28"/>
      <c r="D9" s="16" t="s">
        <v>333</v>
      </c>
      <c r="E9" s="14">
        <v>0.56916135574126403</v>
      </c>
      <c r="F9" s="14">
        <v>0.121834668458372</v>
      </c>
      <c r="G9" s="14">
        <v>0.373891190143052</v>
      </c>
      <c r="H9" s="14">
        <v>0.86552823151701497</v>
      </c>
      <c r="I9" s="14">
        <v>21.405998005556299</v>
      </c>
      <c r="J9" s="15">
        <v>43</v>
      </c>
      <c r="K9" s="15">
        <v>6392</v>
      </c>
      <c r="L9" s="14">
        <v>1.6763090185509699</v>
      </c>
      <c r="M9" s="15">
        <v>3813.1394207527201</v>
      </c>
      <c r="N9" s="15">
        <v>10</v>
      </c>
      <c r="ZB9" s="9"/>
    </row>
    <row r="10" spans="2:678" ht="15.6" customHeight="1" x14ac:dyDescent="0.3">
      <c r="B10" s="29"/>
      <c r="C10" s="30"/>
      <c r="D10" s="16" t="s">
        <v>334</v>
      </c>
      <c r="E10" s="14">
        <v>15.0263188070307</v>
      </c>
      <c r="F10" s="14">
        <v>0.72503809950571996</v>
      </c>
      <c r="G10" s="14">
        <v>13.659215406304</v>
      </c>
      <c r="H10" s="14">
        <v>16.504095956660102</v>
      </c>
      <c r="I10" s="14">
        <v>4.8251212343936203</v>
      </c>
      <c r="J10" s="15">
        <v>913</v>
      </c>
      <c r="K10" s="15">
        <v>6392</v>
      </c>
      <c r="L10" s="14">
        <v>2.6311974702565002</v>
      </c>
      <c r="M10" s="15">
        <v>2429.3121562544202</v>
      </c>
      <c r="N10" s="15">
        <v>620</v>
      </c>
      <c r="ZB10" s="9"/>
    </row>
    <row r="11" spans="2:678" x14ac:dyDescent="0.3">
      <c r="B11" s="29"/>
      <c r="C11" s="30"/>
      <c r="D11" s="16" t="s">
        <v>335</v>
      </c>
      <c r="E11" s="14">
        <v>21.338932325986999</v>
      </c>
      <c r="F11" s="14">
        <v>0.82903975646317296</v>
      </c>
      <c r="G11" s="14">
        <v>19.7583471562615</v>
      </c>
      <c r="H11" s="14">
        <v>23.009700332080001</v>
      </c>
      <c r="I11" s="14">
        <v>3.8851042020202202</v>
      </c>
      <c r="J11" s="15">
        <v>1411</v>
      </c>
      <c r="K11" s="15">
        <v>6392</v>
      </c>
      <c r="L11" s="14">
        <v>2.6168992923950101</v>
      </c>
      <c r="M11" s="15">
        <v>2442.5853981373398</v>
      </c>
      <c r="N11" s="15">
        <v>975</v>
      </c>
      <c r="ZB11" s="9"/>
    </row>
    <row r="12" spans="2:678" ht="15.6" customHeight="1" x14ac:dyDescent="0.3">
      <c r="B12" s="31"/>
      <c r="C12" s="32"/>
      <c r="D12" s="16" t="s">
        <v>336</v>
      </c>
      <c r="E12" s="14">
        <v>63.065587512159297</v>
      </c>
      <c r="F12" s="14">
        <v>1.11162062588064</v>
      </c>
      <c r="G12" s="14">
        <v>60.860414618478202</v>
      </c>
      <c r="H12" s="14">
        <v>65.217524159643204</v>
      </c>
      <c r="I12" s="14">
        <v>1.7626421472190501</v>
      </c>
      <c r="J12" s="15">
        <v>4025</v>
      </c>
      <c r="K12" s="15">
        <v>6392</v>
      </c>
      <c r="L12" s="14">
        <v>3.3904580038873098</v>
      </c>
      <c r="M12" s="15">
        <v>1885.29101161887</v>
      </c>
      <c r="N12" s="15">
        <v>2017</v>
      </c>
      <c r="ZB12" s="9"/>
    </row>
    <row r="13" spans="2:678" ht="15.6" customHeight="1" x14ac:dyDescent="0.3">
      <c r="B13" s="19" t="s">
        <v>293</v>
      </c>
      <c r="C13" s="33" t="s">
        <v>253</v>
      </c>
      <c r="D13" s="16" t="s">
        <v>404</v>
      </c>
      <c r="E13" s="14">
        <v>0.426134357662587</v>
      </c>
      <c r="F13" s="14">
        <v>0.140170380476661</v>
      </c>
      <c r="G13" s="14">
        <v>0.22340976350549099</v>
      </c>
      <c r="H13" s="14">
        <v>0.81131778650054198</v>
      </c>
      <c r="I13" s="14">
        <v>32.893470792995402</v>
      </c>
      <c r="J13" s="15">
        <v>21</v>
      </c>
      <c r="K13" s="15">
        <v>3857</v>
      </c>
      <c r="L13" s="14">
        <v>1.7854907755959899</v>
      </c>
      <c r="M13" s="15">
        <v>2160.1903816683398</v>
      </c>
      <c r="N13" s="15">
        <v>4</v>
      </c>
      <c r="ZB13" s="9">
        <v>3</v>
      </c>
    </row>
    <row r="14" spans="2:678" ht="15.6" customHeight="1" x14ac:dyDescent="0.3">
      <c r="B14" s="19"/>
      <c r="C14" s="34"/>
      <c r="D14" s="16" t="s">
        <v>405</v>
      </c>
      <c r="E14" s="14">
        <v>14.7733161418343</v>
      </c>
      <c r="F14" s="14">
        <v>0.95966664838868099</v>
      </c>
      <c r="G14" s="14">
        <v>12.9887486602371</v>
      </c>
      <c r="H14" s="14">
        <v>16.755855230822</v>
      </c>
      <c r="I14" s="14">
        <v>6.4959460636677901</v>
      </c>
      <c r="J14" s="15">
        <v>516</v>
      </c>
      <c r="K14" s="15">
        <v>3857</v>
      </c>
      <c r="L14" s="14">
        <v>2.8204879385978101</v>
      </c>
      <c r="M14" s="15">
        <v>1367.49388189814</v>
      </c>
      <c r="N14" s="15">
        <v>352</v>
      </c>
      <c r="ZB14" s="9"/>
    </row>
    <row r="15" spans="2:678" ht="15.6" customHeight="1" x14ac:dyDescent="0.3">
      <c r="B15" s="19"/>
      <c r="C15" s="34"/>
      <c r="D15" s="16" t="s">
        <v>406</v>
      </c>
      <c r="E15" s="14">
        <v>20.352379324343399</v>
      </c>
      <c r="F15" s="14">
        <v>1.01561441843916</v>
      </c>
      <c r="G15" s="14">
        <v>18.433143382728101</v>
      </c>
      <c r="H15" s="14">
        <v>22.416526076212701</v>
      </c>
      <c r="I15" s="14">
        <v>4.9901507939387999</v>
      </c>
      <c r="J15" s="15">
        <v>804</v>
      </c>
      <c r="K15" s="15">
        <v>3857</v>
      </c>
      <c r="L15" s="14">
        <v>2.4536168528459101</v>
      </c>
      <c r="M15" s="15">
        <v>1571.9650749571299</v>
      </c>
      <c r="N15" s="15">
        <v>573</v>
      </c>
      <c r="ZB15" s="9"/>
    </row>
    <row r="16" spans="2:678" ht="15.6" customHeight="1" x14ac:dyDescent="0.3">
      <c r="B16" s="19"/>
      <c r="C16" s="35"/>
      <c r="D16" s="16" t="s">
        <v>407</v>
      </c>
      <c r="E16" s="14">
        <v>64.448170178637497</v>
      </c>
      <c r="F16" s="14">
        <v>1.4660746003590801</v>
      </c>
      <c r="G16" s="14">
        <v>61.524115584624703</v>
      </c>
      <c r="H16" s="14">
        <v>67.268229403608004</v>
      </c>
      <c r="I16" s="14">
        <v>2.2748118314226899</v>
      </c>
      <c r="J16" s="15">
        <v>2516</v>
      </c>
      <c r="K16" s="15">
        <v>3857</v>
      </c>
      <c r="L16" s="14">
        <v>3.6172340881700298</v>
      </c>
      <c r="M16" s="15">
        <v>1066.2843227686301</v>
      </c>
      <c r="N16" s="15">
        <v>1286</v>
      </c>
      <c r="ZB16" s="9"/>
    </row>
    <row r="17" spans="2:678" ht="15.6" customHeight="1" x14ac:dyDescent="0.3">
      <c r="B17" s="19"/>
      <c r="C17" s="33" t="s">
        <v>254</v>
      </c>
      <c r="D17" s="16" t="s">
        <v>404</v>
      </c>
      <c r="E17" s="14">
        <v>0.81141785079567696</v>
      </c>
      <c r="F17" s="14">
        <v>0.226523559764824</v>
      </c>
      <c r="G17" s="14">
        <v>0.46886612987806398</v>
      </c>
      <c r="H17" s="14">
        <v>1.4007144516513601</v>
      </c>
      <c r="I17" s="14">
        <v>27.9170047273048</v>
      </c>
      <c r="J17" s="15">
        <v>22</v>
      </c>
      <c r="K17" s="15">
        <v>2535</v>
      </c>
      <c r="L17" s="14">
        <v>1.61557500893957</v>
      </c>
      <c r="M17" s="15">
        <v>1569.10077586798</v>
      </c>
      <c r="N17" s="15">
        <v>6</v>
      </c>
      <c r="ZB17" s="9">
        <v>3</v>
      </c>
    </row>
    <row r="18" spans="2:678" ht="15.6" customHeight="1" x14ac:dyDescent="0.3">
      <c r="B18" s="19"/>
      <c r="C18" s="34"/>
      <c r="D18" s="16" t="s">
        <v>405</v>
      </c>
      <c r="E18" s="14">
        <v>15.454850060516501</v>
      </c>
      <c r="F18" s="14">
        <v>1.0873886594955799</v>
      </c>
      <c r="G18" s="14">
        <v>13.4405705393622</v>
      </c>
      <c r="H18" s="14">
        <v>17.709240837613901</v>
      </c>
      <c r="I18" s="14">
        <v>7.0359055910455499</v>
      </c>
      <c r="J18" s="15">
        <v>397</v>
      </c>
      <c r="K18" s="15">
        <v>2535</v>
      </c>
      <c r="L18" s="14">
        <v>2.2930985231683501</v>
      </c>
      <c r="M18" s="15">
        <v>1105.4910961686101</v>
      </c>
      <c r="N18" s="15">
        <v>268</v>
      </c>
      <c r="ZB18" s="9"/>
    </row>
    <row r="19" spans="2:678" ht="15.6" customHeight="1" x14ac:dyDescent="0.3">
      <c r="B19" s="19"/>
      <c r="C19" s="34"/>
      <c r="D19" s="16" t="s">
        <v>406</v>
      </c>
      <c r="E19" s="14">
        <v>23.009937627537301</v>
      </c>
      <c r="F19" s="14">
        <v>1.4403333831505001</v>
      </c>
      <c r="G19" s="14">
        <v>20.307541753835199</v>
      </c>
      <c r="H19" s="14">
        <v>25.9548279888289</v>
      </c>
      <c r="I19" s="14">
        <v>6.2596144607831103</v>
      </c>
      <c r="J19" s="15">
        <v>607</v>
      </c>
      <c r="K19" s="15">
        <v>2535</v>
      </c>
      <c r="L19" s="14">
        <v>2.9674441293846501</v>
      </c>
      <c r="M19" s="15">
        <v>854.27050669549703</v>
      </c>
      <c r="N19" s="15">
        <v>402</v>
      </c>
      <c r="ZB19" s="9"/>
    </row>
    <row r="20" spans="2:678" ht="15.6" customHeight="1" x14ac:dyDescent="0.3">
      <c r="B20" s="19"/>
      <c r="C20" s="35"/>
      <c r="D20" s="16" t="s">
        <v>407</v>
      </c>
      <c r="E20" s="14">
        <v>60.7237944619052</v>
      </c>
      <c r="F20" s="14">
        <v>1.70868675282423</v>
      </c>
      <c r="G20" s="14">
        <v>57.327583922111202</v>
      </c>
      <c r="H20" s="14">
        <v>64.019354963077106</v>
      </c>
      <c r="I20" s="14">
        <v>2.8138669000603498</v>
      </c>
      <c r="J20" s="15">
        <v>1509</v>
      </c>
      <c r="K20" s="15">
        <v>2535</v>
      </c>
      <c r="L20" s="14">
        <v>3.10200925858735</v>
      </c>
      <c r="M20" s="15">
        <v>817.21226104735501</v>
      </c>
      <c r="N20" s="15">
        <v>731</v>
      </c>
      <c r="ZB20" s="9"/>
    </row>
    <row r="22" spans="2:678" x14ac:dyDescent="0.3">
      <c r="B22" s="7"/>
      <c r="C22" s="7"/>
      <c r="D22" s="7"/>
      <c r="E22" s="7"/>
    </row>
    <row r="23" spans="2:678" x14ac:dyDescent="0.3">
      <c r="B23" s="7" t="s">
        <v>301</v>
      </c>
      <c r="C23" s="7"/>
      <c r="D23" s="7"/>
      <c r="E23" s="7"/>
    </row>
    <row r="24" spans="2:678" x14ac:dyDescent="0.3">
      <c r="B24" s="7" t="s">
        <v>302</v>
      </c>
      <c r="C24" s="7"/>
      <c r="D24" s="7"/>
      <c r="E24" s="7"/>
    </row>
    <row r="25" spans="2:678" x14ac:dyDescent="0.3">
      <c r="B25" s="7" t="s">
        <v>303</v>
      </c>
      <c r="C25" s="7"/>
      <c r="D25" s="7"/>
      <c r="E25" s="7"/>
    </row>
    <row r="26" spans="2:678" x14ac:dyDescent="0.3">
      <c r="B26" s="7" t="s">
        <v>304</v>
      </c>
      <c r="C26" s="7"/>
      <c r="D26" s="7"/>
      <c r="E26" s="7"/>
    </row>
    <row r="27" spans="2:678" x14ac:dyDescent="0.3">
      <c r="B27" s="7" t="s">
        <v>305</v>
      </c>
      <c r="C27" s="7"/>
      <c r="D27" s="7"/>
      <c r="E27" s="7"/>
    </row>
    <row r="28" spans="2:678" x14ac:dyDescent="0.3">
      <c r="B28" s="7" t="s">
        <v>306</v>
      </c>
      <c r="C28" s="7"/>
      <c r="D28" s="7"/>
      <c r="E28" s="7"/>
    </row>
    <row r="29" spans="2:678" x14ac:dyDescent="0.3">
      <c r="B29" s="7" t="s">
        <v>307</v>
      </c>
      <c r="C29" s="7"/>
      <c r="D29" s="7"/>
      <c r="E29" s="7"/>
    </row>
    <row r="30" spans="2:678" x14ac:dyDescent="0.3">
      <c r="B30" s="7" t="s">
        <v>9</v>
      </c>
      <c r="C30" s="8" t="str">
        <f>HYPERLINK("https://www.cdc.gov/nchs/data/series/sr_02/sr02_175.pdf", "Link to Vital and Health Statistics")</f>
        <v>Link to Vital and Health Statistics</v>
      </c>
      <c r="D30" s="8"/>
      <c r="E30" s="7"/>
    </row>
    <row r="31" spans="2:678" x14ac:dyDescent="0.3">
      <c r="B31" s="7" t="s">
        <v>308</v>
      </c>
      <c r="C31" s="7"/>
      <c r="D31" s="7"/>
      <c r="E31" s="7"/>
    </row>
    <row r="32" spans="2:678" x14ac:dyDescent="0.3">
      <c r="B32" s="7" t="s">
        <v>309</v>
      </c>
      <c r="C32" s="7"/>
      <c r="D32" s="7"/>
      <c r="E32" s="7"/>
    </row>
    <row r="33" spans="2:10" x14ac:dyDescent="0.3">
      <c r="B33" s="7"/>
      <c r="C33" s="7"/>
      <c r="D33" s="7"/>
      <c r="E33" s="7"/>
    </row>
    <row r="34" spans="2:10" ht="90" customHeight="1" x14ac:dyDescent="0.3">
      <c r="B34" s="20" t="s">
        <v>332</v>
      </c>
      <c r="C34" s="21"/>
      <c r="D34" s="21"/>
      <c r="E34" s="21"/>
      <c r="F34" s="22"/>
      <c r="G34" s="22"/>
      <c r="H34" s="22"/>
      <c r="I34" s="22"/>
      <c r="J34" s="22"/>
    </row>
    <row r="35" spans="2:10" x14ac:dyDescent="0.3">
      <c r="B35" s="7"/>
      <c r="C35" s="7"/>
      <c r="D35" s="7"/>
      <c r="E35" s="7"/>
    </row>
    <row r="36" spans="2:10" x14ac:dyDescent="0.3">
      <c r="B36" s="7"/>
      <c r="C36" s="7"/>
      <c r="D36" s="7"/>
      <c r="E36" s="7"/>
    </row>
    <row r="37" spans="2:10" x14ac:dyDescent="0.3">
      <c r="B37" s="7"/>
      <c r="C37" s="7"/>
      <c r="D37" s="7"/>
      <c r="E37" s="7"/>
    </row>
    <row r="38" spans="2:10" x14ac:dyDescent="0.3">
      <c r="B38" s="7"/>
      <c r="C38" s="7"/>
      <c r="D38" s="7"/>
      <c r="E38" s="7"/>
    </row>
    <row r="39" spans="2:10" x14ac:dyDescent="0.3">
      <c r="B39" s="7"/>
      <c r="C39" s="7"/>
      <c r="D39" s="7"/>
      <c r="E39" s="7"/>
    </row>
    <row r="40" spans="2:10" x14ac:dyDescent="0.3">
      <c r="B40" s="7"/>
      <c r="C40" s="7"/>
      <c r="D40" s="7"/>
      <c r="E40" s="7"/>
    </row>
    <row r="41" spans="2:10" x14ac:dyDescent="0.3">
      <c r="B41" s="7"/>
      <c r="C41" s="7"/>
      <c r="D41" s="7"/>
      <c r="E41" s="7"/>
    </row>
    <row r="42" spans="2:10" x14ac:dyDescent="0.3">
      <c r="B42" s="7"/>
      <c r="C42" s="7"/>
      <c r="D42" s="7"/>
      <c r="E42" s="7"/>
    </row>
  </sheetData>
  <mergeCells count="6">
    <mergeCell ref="B13:B20"/>
    <mergeCell ref="B34:J34"/>
    <mergeCell ref="B8:D8"/>
    <mergeCell ref="B9:C12"/>
    <mergeCell ref="C13:C16"/>
    <mergeCell ref="C17:C20"/>
  </mergeCells>
  <conditionalFormatting sqref="E9:E20">
    <cfRule type="expression" dxfId="343" priority="1">
      <formula>ZB9 = 3</formula>
    </cfRule>
    <cfRule type="expression" dxfId="342" priority="13">
      <formula>J9 = K9</formula>
    </cfRule>
    <cfRule type="expression" dxfId="341" priority="25">
      <formula>ZB9 = 2</formula>
    </cfRule>
    <cfRule type="expression" dxfId="340" priority="37">
      <formula>ZB9 = 1</formula>
    </cfRule>
  </conditionalFormatting>
  <pageMargins left="0.7" right="0.7" top="0.75" bottom="0.75" header="0.3" footer="0.3"/>
  <pageSetup paperSize="9"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59</v>
      </c>
      <c r="M2" s="12" t="str">
        <f>HYPERLINK("#'INDICE'!A1", "Índice")</f>
        <v>Índice</v>
      </c>
    </row>
    <row r="3" spans="2:677" x14ac:dyDescent="0.3">
      <c r="B3" s="10" t="s">
        <v>7</v>
      </c>
      <c r="C3" s="11" t="s">
        <v>58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95.416518585254906</v>
      </c>
      <c r="E9" s="14">
        <v>0.46058315494041302</v>
      </c>
      <c r="F9" s="14">
        <v>94.4238041485971</v>
      </c>
      <c r="G9" s="14">
        <v>96.2395412037299</v>
      </c>
      <c r="H9" s="14">
        <v>0.48270798575498303</v>
      </c>
      <c r="I9" s="15">
        <v>13844</v>
      </c>
      <c r="J9" s="15">
        <v>14395</v>
      </c>
      <c r="K9" s="14">
        <v>6.9819793209945002</v>
      </c>
      <c r="L9" s="15">
        <v>2061.7362696441801</v>
      </c>
      <c r="M9" s="15">
        <v>2665</v>
      </c>
      <c r="ZA9" s="9"/>
    </row>
    <row r="10" spans="2:677" x14ac:dyDescent="0.3">
      <c r="B10" s="19" t="s">
        <v>293</v>
      </c>
      <c r="C10" s="16" t="s">
        <v>253</v>
      </c>
      <c r="D10" s="14">
        <v>95.355692325541995</v>
      </c>
      <c r="E10" s="14">
        <v>0.63813612562187205</v>
      </c>
      <c r="F10" s="14">
        <v>93.930906656122602</v>
      </c>
      <c r="G10" s="14">
        <v>96.458604819633393</v>
      </c>
      <c r="H10" s="14">
        <v>0.669216603706563</v>
      </c>
      <c r="I10" s="15">
        <v>8495</v>
      </c>
      <c r="J10" s="15">
        <v>8826</v>
      </c>
      <c r="K10" s="14">
        <v>8.1147243188340301</v>
      </c>
      <c r="L10" s="15">
        <v>1087.65247631581</v>
      </c>
      <c r="M10" s="15">
        <v>1682</v>
      </c>
      <c r="ZA10" s="9"/>
    </row>
    <row r="11" spans="2:677" x14ac:dyDescent="0.3">
      <c r="B11" s="19"/>
      <c r="C11" s="16" t="s">
        <v>254</v>
      </c>
      <c r="D11" s="14">
        <v>95.5267212932566</v>
      </c>
      <c r="E11" s="14">
        <v>0.58278082691696897</v>
      </c>
      <c r="F11" s="14">
        <v>94.233191528117203</v>
      </c>
      <c r="G11" s="14">
        <v>96.540755670427103</v>
      </c>
      <c r="H11" s="14">
        <v>0.61007100319909002</v>
      </c>
      <c r="I11" s="15">
        <v>5349</v>
      </c>
      <c r="J11" s="15">
        <v>5569</v>
      </c>
      <c r="K11" s="14">
        <v>4.4254649859882598</v>
      </c>
      <c r="L11" s="15">
        <v>1258.39883890899</v>
      </c>
      <c r="M11" s="15">
        <v>983</v>
      </c>
      <c r="ZA11" s="9"/>
    </row>
    <row r="12" spans="2:677" x14ac:dyDescent="0.3">
      <c r="B12" s="19" t="s">
        <v>294</v>
      </c>
      <c r="C12" s="16" t="s">
        <v>255</v>
      </c>
      <c r="D12" s="14">
        <v>95.478831918871407</v>
      </c>
      <c r="E12" s="14">
        <v>0.34816898645162297</v>
      </c>
      <c r="F12" s="14">
        <v>94.744526346998896</v>
      </c>
      <c r="G12" s="14">
        <v>96.114746142844794</v>
      </c>
      <c r="H12" s="14">
        <v>0.36465568278784899</v>
      </c>
      <c r="I12" s="15">
        <v>6966</v>
      </c>
      <c r="J12" s="15">
        <v>7285</v>
      </c>
      <c r="K12" s="14">
        <v>2.04546642702114</v>
      </c>
      <c r="L12" s="15">
        <v>3561.5348674333</v>
      </c>
      <c r="M12" s="15">
        <v>1375</v>
      </c>
      <c r="ZA12" s="9"/>
    </row>
    <row r="13" spans="2:677" x14ac:dyDescent="0.3">
      <c r="B13" s="19"/>
      <c r="C13" s="16" t="s">
        <v>256</v>
      </c>
      <c r="D13" s="14">
        <v>95.377639847804502</v>
      </c>
      <c r="E13" s="14">
        <v>0.81286972513334799</v>
      </c>
      <c r="F13" s="14">
        <v>93.492995714758194</v>
      </c>
      <c r="G13" s="14">
        <v>96.735488299698901</v>
      </c>
      <c r="H13" s="14">
        <v>0.85226445782308802</v>
      </c>
      <c r="I13" s="15">
        <v>4111</v>
      </c>
      <c r="J13" s="15">
        <v>4248</v>
      </c>
      <c r="K13" s="14">
        <v>6.3652256901531503</v>
      </c>
      <c r="L13" s="15">
        <v>667.37617906801802</v>
      </c>
      <c r="M13" s="15">
        <v>782</v>
      </c>
      <c r="ZA13" s="9"/>
    </row>
    <row r="14" spans="2:677" x14ac:dyDescent="0.3">
      <c r="B14" s="19"/>
      <c r="C14" s="16" t="s">
        <v>257</v>
      </c>
      <c r="D14" s="14">
        <v>95.368862829597902</v>
      </c>
      <c r="E14" s="14">
        <v>0.61854170662914398</v>
      </c>
      <c r="F14" s="14">
        <v>93.990249356026496</v>
      </c>
      <c r="G14" s="14">
        <v>96.443195288039803</v>
      </c>
      <c r="H14" s="14">
        <v>0.64857825528897695</v>
      </c>
      <c r="I14" s="15">
        <v>2767</v>
      </c>
      <c r="J14" s="15">
        <v>2862</v>
      </c>
      <c r="K14" s="14">
        <v>2.47834399871582</v>
      </c>
      <c r="L14" s="15">
        <v>1154.80336929941</v>
      </c>
      <c r="M14" s="15">
        <v>508</v>
      </c>
      <c r="ZA14" s="9"/>
    </row>
    <row r="15" spans="2:677" x14ac:dyDescent="0.3">
      <c r="B15" s="19" t="s">
        <v>295</v>
      </c>
      <c r="C15" s="16" t="s">
        <v>258</v>
      </c>
      <c r="D15" s="14">
        <v>97.955807032067796</v>
      </c>
      <c r="E15" s="14">
        <v>0.57562134729413095</v>
      </c>
      <c r="F15" s="14">
        <v>96.446165709608906</v>
      </c>
      <c r="G15" s="14">
        <v>98.831931048561501</v>
      </c>
      <c r="H15" s="14">
        <v>0.587633714360282</v>
      </c>
      <c r="I15" s="15">
        <v>676</v>
      </c>
      <c r="J15" s="15">
        <v>689</v>
      </c>
      <c r="K15" s="14">
        <v>1.13843999797326</v>
      </c>
      <c r="L15" s="15">
        <v>605.21415377763606</v>
      </c>
      <c r="M15" s="15">
        <v>133</v>
      </c>
      <c r="ZA15" s="9"/>
    </row>
    <row r="16" spans="2:677" x14ac:dyDescent="0.3">
      <c r="B16" s="19"/>
      <c r="C16" s="16" t="s">
        <v>259</v>
      </c>
      <c r="D16" s="14">
        <v>97.914422807773093</v>
      </c>
      <c r="E16" s="14">
        <v>0.66995610975561004</v>
      </c>
      <c r="F16" s="14">
        <v>96.076781242407307</v>
      </c>
      <c r="G16" s="14">
        <v>98.901154879153296</v>
      </c>
      <c r="H16" s="14">
        <v>0.68422617480049697</v>
      </c>
      <c r="I16" s="15">
        <v>534</v>
      </c>
      <c r="J16" s="15">
        <v>546</v>
      </c>
      <c r="K16" s="14">
        <v>1.1978881543601401</v>
      </c>
      <c r="L16" s="15">
        <v>455.80215315815502</v>
      </c>
      <c r="M16" s="15">
        <v>101</v>
      </c>
      <c r="ZA16" s="9"/>
    </row>
    <row r="17" spans="2:677" x14ac:dyDescent="0.3">
      <c r="B17" s="19"/>
      <c r="C17" s="16" t="s">
        <v>260</v>
      </c>
      <c r="D17" s="14">
        <v>98.749811269299599</v>
      </c>
      <c r="E17" s="14">
        <v>0.54990874788208199</v>
      </c>
      <c r="F17" s="14">
        <v>97.028068076058503</v>
      </c>
      <c r="G17" s="14">
        <v>99.479440385952699</v>
      </c>
      <c r="H17" s="14">
        <v>0.55687068239799697</v>
      </c>
      <c r="I17" s="15">
        <v>490</v>
      </c>
      <c r="J17" s="15">
        <v>497</v>
      </c>
      <c r="K17" s="14">
        <v>1.2149295052531</v>
      </c>
      <c r="L17" s="15">
        <v>409.07723275389799</v>
      </c>
      <c r="M17" s="15">
        <v>102</v>
      </c>
      <c r="ZA17" s="9"/>
    </row>
    <row r="18" spans="2:677" x14ac:dyDescent="0.3">
      <c r="B18" s="19"/>
      <c r="C18" s="16" t="s">
        <v>261</v>
      </c>
      <c r="D18" s="14">
        <v>97.569022333781405</v>
      </c>
      <c r="E18" s="14">
        <v>0.963256746040411</v>
      </c>
      <c r="F18" s="14">
        <v>94.703744533121494</v>
      </c>
      <c r="G18" s="14">
        <v>98.902152541169002</v>
      </c>
      <c r="H18" s="14">
        <v>0.98725673682076298</v>
      </c>
      <c r="I18" s="15">
        <v>428</v>
      </c>
      <c r="J18" s="15">
        <v>439</v>
      </c>
      <c r="K18" s="14">
        <v>1.7134258189364699</v>
      </c>
      <c r="L18" s="15">
        <v>256.21185063762402</v>
      </c>
      <c r="M18" s="15">
        <v>78</v>
      </c>
      <c r="ZA18" s="9"/>
    </row>
    <row r="19" spans="2:677" x14ac:dyDescent="0.3">
      <c r="B19" s="19"/>
      <c r="C19" s="16" t="s">
        <v>262</v>
      </c>
      <c r="D19" s="14">
        <v>96.335639628324301</v>
      </c>
      <c r="E19" s="14">
        <v>1.3554659494888699</v>
      </c>
      <c r="F19" s="14">
        <v>92.432058973077602</v>
      </c>
      <c r="G19" s="14">
        <v>98.263560055594496</v>
      </c>
      <c r="H19" s="14">
        <v>1.4070243937949001</v>
      </c>
      <c r="I19" s="15">
        <v>339</v>
      </c>
      <c r="J19" s="15">
        <v>348</v>
      </c>
      <c r="K19" s="14">
        <v>1.80601576119255</v>
      </c>
      <c r="L19" s="15">
        <v>192.68934827579099</v>
      </c>
      <c r="M19" s="15">
        <v>66</v>
      </c>
      <c r="ZA19" s="9"/>
    </row>
    <row r="20" spans="2:677" x14ac:dyDescent="0.3">
      <c r="B20" s="19"/>
      <c r="C20" s="16" t="s">
        <v>263</v>
      </c>
      <c r="D20" s="14">
        <v>95.395107970737499</v>
      </c>
      <c r="E20" s="14">
        <v>1.2665747797673499</v>
      </c>
      <c r="F20" s="14">
        <v>92.121311887209401</v>
      </c>
      <c r="G20" s="14">
        <v>97.347724072911802</v>
      </c>
      <c r="H20" s="14">
        <v>1.32771460372567</v>
      </c>
      <c r="I20" s="15">
        <v>462</v>
      </c>
      <c r="J20" s="15">
        <v>486</v>
      </c>
      <c r="K20" s="14">
        <v>1.7711602632849299</v>
      </c>
      <c r="L20" s="15">
        <v>274.39639996135998</v>
      </c>
      <c r="M20" s="15">
        <v>100</v>
      </c>
      <c r="ZA20" s="9"/>
    </row>
    <row r="21" spans="2:677" x14ac:dyDescent="0.3">
      <c r="B21" s="19"/>
      <c r="C21" s="16" t="s">
        <v>264</v>
      </c>
      <c r="D21" s="14">
        <v>97.545776037194301</v>
      </c>
      <c r="E21" s="14">
        <v>0.55503907196146396</v>
      </c>
      <c r="F21" s="14">
        <v>96.176582454309298</v>
      </c>
      <c r="G21" s="14">
        <v>98.432642010185006</v>
      </c>
      <c r="H21" s="14">
        <v>0.56900369704355702</v>
      </c>
      <c r="I21" s="15">
        <v>889</v>
      </c>
      <c r="J21" s="15">
        <v>913</v>
      </c>
      <c r="K21" s="14">
        <v>1.17359781084804</v>
      </c>
      <c r="L21" s="15">
        <v>777.94964472562003</v>
      </c>
      <c r="M21" s="15">
        <v>178</v>
      </c>
      <c r="ZA21" s="9"/>
    </row>
    <row r="22" spans="2:677" x14ac:dyDescent="0.3">
      <c r="B22" s="19"/>
      <c r="C22" s="16" t="s">
        <v>265</v>
      </c>
      <c r="D22" s="14">
        <v>97.315244513475406</v>
      </c>
      <c r="E22" s="14">
        <v>0.75331605448856098</v>
      </c>
      <c r="F22" s="14">
        <v>95.347554331930596</v>
      </c>
      <c r="G22" s="14">
        <v>98.464131535448004</v>
      </c>
      <c r="H22" s="14">
        <v>0.77409871213368597</v>
      </c>
      <c r="I22" s="15">
        <v>688</v>
      </c>
      <c r="J22" s="15">
        <v>707</v>
      </c>
      <c r="K22" s="14">
        <v>1.53346380827208</v>
      </c>
      <c r="L22" s="15">
        <v>461.04772488674098</v>
      </c>
      <c r="M22" s="15">
        <v>134</v>
      </c>
      <c r="ZA22" s="9"/>
    </row>
    <row r="23" spans="2:677" x14ac:dyDescent="0.3">
      <c r="B23" s="19"/>
      <c r="C23" s="16" t="s">
        <v>266</v>
      </c>
      <c r="D23" s="14">
        <v>94.082044421077597</v>
      </c>
      <c r="E23" s="14">
        <v>1.67281602612949</v>
      </c>
      <c r="F23" s="14">
        <v>89.773911600411793</v>
      </c>
      <c r="G23" s="14">
        <v>96.643077860874897</v>
      </c>
      <c r="H23" s="14">
        <v>1.7780396210806899</v>
      </c>
      <c r="I23" s="15">
        <v>718</v>
      </c>
      <c r="J23" s="15">
        <v>752</v>
      </c>
      <c r="K23" s="14">
        <v>3.77448627891774</v>
      </c>
      <c r="L23" s="15">
        <v>199.232410566776</v>
      </c>
      <c r="M23" s="15">
        <v>143</v>
      </c>
      <c r="ZA23" s="9"/>
    </row>
    <row r="24" spans="2:677" x14ac:dyDescent="0.3">
      <c r="B24" s="19"/>
      <c r="C24" s="16" t="s">
        <v>267</v>
      </c>
      <c r="D24" s="14">
        <v>97.345344402400499</v>
      </c>
      <c r="E24" s="14">
        <v>0.95773130300660503</v>
      </c>
      <c r="F24" s="14">
        <v>94.604382490053695</v>
      </c>
      <c r="G24" s="14">
        <v>98.712848158706393</v>
      </c>
      <c r="H24" s="14">
        <v>0.98384910843562401</v>
      </c>
      <c r="I24" s="15">
        <v>436</v>
      </c>
      <c r="J24" s="15">
        <v>445</v>
      </c>
      <c r="K24" s="14">
        <v>1.5759664331599399</v>
      </c>
      <c r="L24" s="15">
        <v>282.36642014496402</v>
      </c>
      <c r="M24" s="15">
        <v>78</v>
      </c>
      <c r="ZA24" s="9"/>
    </row>
    <row r="25" spans="2:677" x14ac:dyDescent="0.3">
      <c r="B25" s="19"/>
      <c r="C25" s="16" t="s">
        <v>268</v>
      </c>
      <c r="D25" s="14">
        <v>89.567641232864005</v>
      </c>
      <c r="E25" s="14">
        <v>2.0901075157499398</v>
      </c>
      <c r="F25" s="14">
        <v>84.626813587840502</v>
      </c>
      <c r="G25" s="14">
        <v>93.050916888511907</v>
      </c>
      <c r="H25" s="14">
        <v>2.3335520361822799</v>
      </c>
      <c r="I25" s="15">
        <v>471</v>
      </c>
      <c r="J25" s="15">
        <v>519</v>
      </c>
      <c r="K25" s="14">
        <v>2.4217726082331898</v>
      </c>
      <c r="L25" s="15">
        <v>214.30583459222299</v>
      </c>
      <c r="M25" s="15">
        <v>89</v>
      </c>
      <c r="ZA25" s="9"/>
    </row>
    <row r="26" spans="2:677" x14ac:dyDescent="0.3">
      <c r="B26" s="19"/>
      <c r="C26" s="16" t="s">
        <v>269</v>
      </c>
      <c r="D26" s="14">
        <v>94.6836313504011</v>
      </c>
      <c r="E26" s="14">
        <v>1.6068683730956601</v>
      </c>
      <c r="F26" s="14">
        <v>90.434188521074404</v>
      </c>
      <c r="G26" s="14">
        <v>97.105749364392295</v>
      </c>
      <c r="H26" s="14">
        <v>1.69709204239224</v>
      </c>
      <c r="I26" s="15">
        <v>518</v>
      </c>
      <c r="J26" s="15">
        <v>539</v>
      </c>
      <c r="K26" s="14">
        <v>2.7596428995139499</v>
      </c>
      <c r="L26" s="15">
        <v>195.31512577041499</v>
      </c>
      <c r="M26" s="15">
        <v>100</v>
      </c>
      <c r="ZA26" s="9"/>
    </row>
    <row r="27" spans="2:677" x14ac:dyDescent="0.3">
      <c r="B27" s="19"/>
      <c r="C27" s="16" t="s">
        <v>270</v>
      </c>
      <c r="D27" s="14">
        <v>96.517200559433107</v>
      </c>
      <c r="E27" s="14">
        <v>0.786122322181255</v>
      </c>
      <c r="F27" s="14">
        <v>94.5819047043951</v>
      </c>
      <c r="G27" s="14">
        <v>97.777469607492804</v>
      </c>
      <c r="H27" s="14">
        <v>0.81448935280419599</v>
      </c>
      <c r="I27" s="15">
        <v>812</v>
      </c>
      <c r="J27" s="15">
        <v>838</v>
      </c>
      <c r="K27" s="14">
        <v>1.5387658231619299</v>
      </c>
      <c r="L27" s="15">
        <v>544.59228778426802</v>
      </c>
      <c r="M27" s="15">
        <v>147</v>
      </c>
      <c r="ZA27" s="9"/>
    </row>
    <row r="28" spans="2:677" x14ac:dyDescent="0.3">
      <c r="B28" s="19"/>
      <c r="C28" s="16" t="s">
        <v>271</v>
      </c>
      <c r="D28" s="14">
        <v>92.896553686877397</v>
      </c>
      <c r="E28" s="14">
        <v>1.89422672042924</v>
      </c>
      <c r="F28" s="14">
        <v>88.059740457175195</v>
      </c>
      <c r="G28" s="14">
        <v>95.866029491083495</v>
      </c>
      <c r="H28" s="14">
        <v>2.0390710368158902</v>
      </c>
      <c r="I28" s="15">
        <v>313</v>
      </c>
      <c r="J28" s="15">
        <v>332</v>
      </c>
      <c r="K28" s="14">
        <v>1.79979568312132</v>
      </c>
      <c r="L28" s="15">
        <v>184.46538299515501</v>
      </c>
      <c r="M28" s="15">
        <v>68</v>
      </c>
      <c r="ZA28" s="9"/>
    </row>
    <row r="29" spans="2:677" x14ac:dyDescent="0.3">
      <c r="B29" s="19"/>
      <c r="C29" s="16" t="s">
        <v>272</v>
      </c>
      <c r="D29" s="14">
        <v>98.173616267111996</v>
      </c>
      <c r="E29" s="14">
        <v>0.63092603819077397</v>
      </c>
      <c r="F29" s="14">
        <v>96.392941272814795</v>
      </c>
      <c r="G29" s="14">
        <v>99.083593311190796</v>
      </c>
      <c r="H29" s="14">
        <v>0.64266354055262898</v>
      </c>
      <c r="I29" s="15">
        <v>532</v>
      </c>
      <c r="J29" s="15">
        <v>540</v>
      </c>
      <c r="K29" s="14">
        <v>1.1966271550999801</v>
      </c>
      <c r="L29" s="15">
        <v>451.26838188364599</v>
      </c>
      <c r="M29" s="15">
        <v>92</v>
      </c>
      <c r="ZA29" s="9"/>
    </row>
    <row r="30" spans="2:677" x14ac:dyDescent="0.3">
      <c r="B30" s="19"/>
      <c r="C30" s="16" t="s">
        <v>273</v>
      </c>
      <c r="D30" s="14">
        <v>95.969603330921103</v>
      </c>
      <c r="E30" s="14">
        <v>1.4966766241676801</v>
      </c>
      <c r="F30" s="14">
        <v>91.673657933137804</v>
      </c>
      <c r="G30" s="14">
        <v>98.095127418928797</v>
      </c>
      <c r="H30" s="14">
        <v>1.5595319478469201</v>
      </c>
      <c r="I30" s="15">
        <v>410</v>
      </c>
      <c r="J30" s="15">
        <v>424</v>
      </c>
      <c r="K30" s="14">
        <v>2.4497109352199402</v>
      </c>
      <c r="L30" s="15">
        <v>173.08164563584799</v>
      </c>
      <c r="M30" s="15">
        <v>72</v>
      </c>
      <c r="ZA30" s="9"/>
    </row>
    <row r="31" spans="2:677" x14ac:dyDescent="0.3">
      <c r="B31" s="19"/>
      <c r="C31" s="16" t="s">
        <v>274</v>
      </c>
      <c r="D31" s="14">
        <v>95.855683448363607</v>
      </c>
      <c r="E31" s="14">
        <v>0.61503420173085799</v>
      </c>
      <c r="F31" s="14">
        <v>94.461276157391893</v>
      </c>
      <c r="G31" s="14">
        <v>96.910521814066101</v>
      </c>
      <c r="H31" s="14">
        <v>0.64162518027652504</v>
      </c>
      <c r="I31" s="15">
        <v>1502</v>
      </c>
      <c r="J31" s="15">
        <v>1568</v>
      </c>
      <c r="K31" s="14">
        <v>1.49209597167387</v>
      </c>
      <c r="L31" s="15">
        <v>1050.8707414047799</v>
      </c>
      <c r="M31" s="15">
        <v>297</v>
      </c>
      <c r="ZA31" s="9"/>
    </row>
    <row r="32" spans="2:677" x14ac:dyDescent="0.3">
      <c r="B32" s="19"/>
      <c r="C32" s="16" t="s">
        <v>275</v>
      </c>
      <c r="D32" s="14">
        <v>98.291439213140407</v>
      </c>
      <c r="E32" s="14">
        <v>0.50958066864029306</v>
      </c>
      <c r="F32" s="14">
        <v>96.932934881174305</v>
      </c>
      <c r="G32" s="14">
        <v>99.054089046253196</v>
      </c>
      <c r="H32" s="14">
        <v>0.51843850565184102</v>
      </c>
      <c r="I32" s="15">
        <v>894</v>
      </c>
      <c r="J32" s="15">
        <v>908</v>
      </c>
      <c r="K32" s="14">
        <v>1.40244894570939</v>
      </c>
      <c r="L32" s="15">
        <v>647.43889806321397</v>
      </c>
      <c r="M32" s="15">
        <v>170</v>
      </c>
      <c r="ZA32" s="9"/>
    </row>
    <row r="33" spans="2:677" x14ac:dyDescent="0.3">
      <c r="B33" s="19"/>
      <c r="C33" s="16" t="s">
        <v>276</v>
      </c>
      <c r="D33" s="14">
        <v>97.976159058440601</v>
      </c>
      <c r="E33" s="14">
        <v>0.56077189424364204</v>
      </c>
      <c r="F33" s="14">
        <v>96.506753902359094</v>
      </c>
      <c r="G33" s="14">
        <v>98.834932917459398</v>
      </c>
      <c r="H33" s="14">
        <v>0.57235545834079304</v>
      </c>
      <c r="I33" s="15">
        <v>526</v>
      </c>
      <c r="J33" s="15">
        <v>541</v>
      </c>
      <c r="K33" s="14">
        <v>0.85638578832594403</v>
      </c>
      <c r="L33" s="15">
        <v>541</v>
      </c>
      <c r="M33" s="15">
        <v>101</v>
      </c>
      <c r="ZA33" s="9"/>
    </row>
    <row r="34" spans="2:677" x14ac:dyDescent="0.3">
      <c r="B34" s="19"/>
      <c r="C34" s="16" t="s">
        <v>277</v>
      </c>
      <c r="D34" s="14">
        <v>95.739376684459003</v>
      </c>
      <c r="E34" s="14">
        <v>1.17265755900733</v>
      </c>
      <c r="F34" s="14">
        <v>92.707166402466498</v>
      </c>
      <c r="G34" s="14">
        <v>97.544252140671404</v>
      </c>
      <c r="H34" s="14">
        <v>1.22484352793753</v>
      </c>
      <c r="I34" s="15">
        <v>617</v>
      </c>
      <c r="J34" s="15">
        <v>637</v>
      </c>
      <c r="K34" s="14">
        <v>2.1440544165645399</v>
      </c>
      <c r="L34" s="15">
        <v>297.10066828465898</v>
      </c>
      <c r="M34" s="15">
        <v>111</v>
      </c>
      <c r="ZA34" s="9"/>
    </row>
    <row r="35" spans="2:677" x14ac:dyDescent="0.3">
      <c r="B35" s="19"/>
      <c r="C35" s="16" t="s">
        <v>278</v>
      </c>
      <c r="D35" s="14">
        <v>93.703749152752707</v>
      </c>
      <c r="E35" s="14">
        <v>1.6832834527634</v>
      </c>
      <c r="F35" s="14">
        <v>89.380493633179398</v>
      </c>
      <c r="G35" s="14">
        <v>96.339073628405302</v>
      </c>
      <c r="H35" s="14">
        <v>1.79638858421701</v>
      </c>
      <c r="I35" s="15">
        <v>369</v>
      </c>
      <c r="J35" s="15">
        <v>388</v>
      </c>
      <c r="K35" s="14">
        <v>1.8586023563984699</v>
      </c>
      <c r="L35" s="15">
        <v>208.75901650735699</v>
      </c>
      <c r="M35" s="15">
        <v>64</v>
      </c>
      <c r="ZA35" s="9"/>
    </row>
    <row r="36" spans="2:677" x14ac:dyDescent="0.3">
      <c r="B36" s="19"/>
      <c r="C36" s="16" t="s">
        <v>279</v>
      </c>
      <c r="D36" s="14">
        <v>87.923483532594105</v>
      </c>
      <c r="E36" s="14">
        <v>1.3236002205789199</v>
      </c>
      <c r="F36" s="14">
        <v>85.056434045728395</v>
      </c>
      <c r="G36" s="14">
        <v>90.303175577025399</v>
      </c>
      <c r="H36" s="14">
        <v>1.5054001131429799</v>
      </c>
      <c r="I36" s="15">
        <v>734</v>
      </c>
      <c r="J36" s="15">
        <v>840</v>
      </c>
      <c r="K36" s="14">
        <v>1.3842963001303501</v>
      </c>
      <c r="L36" s="15">
        <v>606.80650516865899</v>
      </c>
      <c r="M36" s="15">
        <v>161</v>
      </c>
      <c r="ZA36" s="9"/>
    </row>
    <row r="37" spans="2:677" x14ac:dyDescent="0.3">
      <c r="B37" s="19"/>
      <c r="C37" s="16" t="s">
        <v>280</v>
      </c>
      <c r="D37" s="14">
        <v>97.448351413387996</v>
      </c>
      <c r="E37" s="14">
        <v>0.72737998869519005</v>
      </c>
      <c r="F37" s="14">
        <v>95.523092592356093</v>
      </c>
      <c r="G37" s="14">
        <v>98.558164865847104</v>
      </c>
      <c r="H37" s="14">
        <v>0.74642616128984496</v>
      </c>
      <c r="I37" s="15">
        <v>486</v>
      </c>
      <c r="J37" s="15">
        <v>499</v>
      </c>
      <c r="K37" s="14">
        <v>1.0596359424761399</v>
      </c>
      <c r="L37" s="15">
        <v>470.91645346980698</v>
      </c>
      <c r="M37" s="15">
        <v>80</v>
      </c>
      <c r="ZA37" s="9"/>
    </row>
    <row r="38" spans="2:677" x14ac:dyDescent="0.3">
      <c r="B38" s="19" t="s">
        <v>296</v>
      </c>
      <c r="C38" s="16" t="s">
        <v>281</v>
      </c>
      <c r="D38" s="14">
        <v>94.573615623607594</v>
      </c>
      <c r="E38" s="14">
        <v>0.88010760418675205</v>
      </c>
      <c r="F38" s="14">
        <v>92.564639626980494</v>
      </c>
      <c r="G38" s="14">
        <v>96.062869856271206</v>
      </c>
      <c r="H38" s="14">
        <v>0.93060585490300196</v>
      </c>
      <c r="I38" s="15">
        <v>6976</v>
      </c>
      <c r="J38" s="15">
        <v>7301</v>
      </c>
      <c r="K38" s="14">
        <v>11.018281415589399</v>
      </c>
      <c r="L38" s="15">
        <v>662.62602348039695</v>
      </c>
      <c r="M38" s="15">
        <v>1276</v>
      </c>
      <c r="ZA38" s="9"/>
    </row>
    <row r="39" spans="2:677" x14ac:dyDescent="0.3">
      <c r="B39" s="19"/>
      <c r="C39" s="16" t="s">
        <v>282</v>
      </c>
      <c r="D39" s="14">
        <v>96.1378970094528</v>
      </c>
      <c r="E39" s="14">
        <v>0.416081270962882</v>
      </c>
      <c r="F39" s="14">
        <v>95.2335391300075</v>
      </c>
      <c r="G39" s="14">
        <v>96.876295929866799</v>
      </c>
      <c r="H39" s="14">
        <v>0.43279631020217801</v>
      </c>
      <c r="I39" s="15">
        <v>6868</v>
      </c>
      <c r="J39" s="15">
        <v>7094</v>
      </c>
      <c r="K39" s="14">
        <v>3.3072561765384698</v>
      </c>
      <c r="L39" s="15">
        <v>2144.98049782915</v>
      </c>
      <c r="M39" s="15">
        <v>1288</v>
      </c>
      <c r="ZA39" s="9"/>
    </row>
    <row r="40" spans="2:677" x14ac:dyDescent="0.3">
      <c r="B40" s="19" t="s">
        <v>321</v>
      </c>
      <c r="C40" s="16" t="s">
        <v>314</v>
      </c>
      <c r="D40" s="14">
        <v>95.862831551557505</v>
      </c>
      <c r="E40" s="14">
        <v>0.46862547865935</v>
      </c>
      <c r="F40" s="14">
        <v>94.839783266177093</v>
      </c>
      <c r="G40" s="14">
        <v>96.690132064458993</v>
      </c>
      <c r="H40" s="14">
        <v>0.48885002776838599</v>
      </c>
      <c r="I40" s="15">
        <v>7104</v>
      </c>
      <c r="J40" s="15">
        <v>7370</v>
      </c>
      <c r="K40" s="14">
        <v>4.0804390670549404</v>
      </c>
      <c r="L40" s="15">
        <v>1806.17817810457</v>
      </c>
      <c r="M40" s="15">
        <v>2525</v>
      </c>
      <c r="ZA40" s="9"/>
    </row>
    <row r="41" spans="2:677" x14ac:dyDescent="0.3">
      <c r="B41" s="19"/>
      <c r="C41" s="16" t="s">
        <v>315</v>
      </c>
      <c r="D41" s="14">
        <v>94.950322676261294</v>
      </c>
      <c r="E41" s="14">
        <v>0.77952048386293404</v>
      </c>
      <c r="F41" s="14">
        <v>93.183550120716504</v>
      </c>
      <c r="G41" s="14">
        <v>96.277454862959701</v>
      </c>
      <c r="H41" s="14">
        <v>0.82097718247967899</v>
      </c>
      <c r="I41" s="15">
        <v>6740</v>
      </c>
      <c r="J41" s="15">
        <v>7025</v>
      </c>
      <c r="K41" s="14">
        <v>8.9018340599748296</v>
      </c>
      <c r="L41" s="15">
        <v>789.16321655403499</v>
      </c>
      <c r="M41" s="15">
        <v>2494</v>
      </c>
      <c r="ZA41" s="9"/>
    </row>
    <row r="42" spans="2:677" x14ac:dyDescent="0.3">
      <c r="B42" s="19" t="s">
        <v>322</v>
      </c>
      <c r="C42" s="16" t="s">
        <v>316</v>
      </c>
      <c r="D42" s="14">
        <v>93.707148375042806</v>
      </c>
      <c r="E42" s="14">
        <v>0.86080691780381202</v>
      </c>
      <c r="F42" s="14">
        <v>91.789664840930797</v>
      </c>
      <c r="G42" s="14">
        <v>95.200229909288296</v>
      </c>
      <c r="H42" s="14">
        <v>0.91861392938627895</v>
      </c>
      <c r="I42" s="15">
        <v>1530</v>
      </c>
      <c r="J42" s="15">
        <v>1625</v>
      </c>
      <c r="K42" s="14">
        <v>2.0406912768323902</v>
      </c>
      <c r="L42" s="15">
        <v>796.29879269262506</v>
      </c>
      <c r="M42" s="15">
        <v>513</v>
      </c>
      <c r="ZA42" s="9"/>
    </row>
    <row r="43" spans="2:677" x14ac:dyDescent="0.3">
      <c r="B43" s="19"/>
      <c r="C43" s="16" t="s">
        <v>317</v>
      </c>
      <c r="D43" s="14">
        <v>94.180464888742094</v>
      </c>
      <c r="E43" s="14">
        <v>2.4734720450341898</v>
      </c>
      <c r="F43" s="14">
        <v>86.945030274770801</v>
      </c>
      <c r="G43" s="14">
        <v>97.520190269322597</v>
      </c>
      <c r="H43" s="14">
        <v>2.6263111442019</v>
      </c>
      <c r="I43" s="15">
        <v>496</v>
      </c>
      <c r="J43" s="15">
        <v>515</v>
      </c>
      <c r="K43" s="14">
        <v>5.73757015860794</v>
      </c>
      <c r="L43" s="15">
        <v>89.759251000592599</v>
      </c>
      <c r="M43" s="15">
        <v>247</v>
      </c>
      <c r="ZA43" s="9"/>
    </row>
    <row r="44" spans="2:677" x14ac:dyDescent="0.3">
      <c r="B44" s="19"/>
      <c r="C44" s="16" t="s">
        <v>318</v>
      </c>
      <c r="D44" s="14">
        <v>93.491898705732595</v>
      </c>
      <c r="E44" s="14">
        <v>2.3562651739059701</v>
      </c>
      <c r="F44" s="14">
        <v>87.011321792344702</v>
      </c>
      <c r="G44" s="14">
        <v>96.855891676228794</v>
      </c>
      <c r="H44" s="14">
        <v>2.5202880747158201</v>
      </c>
      <c r="I44" s="15">
        <v>425</v>
      </c>
      <c r="J44" s="15">
        <v>442</v>
      </c>
      <c r="K44" s="14">
        <v>4.0240061376126803</v>
      </c>
      <c r="L44" s="15">
        <v>109.840786739512</v>
      </c>
      <c r="M44" s="15">
        <v>192</v>
      </c>
      <c r="ZA44" s="9"/>
    </row>
    <row r="45" spans="2:677" x14ac:dyDescent="0.3">
      <c r="B45" s="19"/>
      <c r="C45" s="16" t="s">
        <v>319</v>
      </c>
      <c r="D45" s="14">
        <v>95.796677172172096</v>
      </c>
      <c r="E45" s="14">
        <v>0.36239881879603197</v>
      </c>
      <c r="F45" s="14">
        <v>95.025745247004195</v>
      </c>
      <c r="G45" s="14">
        <v>96.452587076857299</v>
      </c>
      <c r="H45" s="14">
        <v>0.37829998857340802</v>
      </c>
      <c r="I45" s="15">
        <v>11230</v>
      </c>
      <c r="J45" s="15">
        <v>11640</v>
      </c>
      <c r="K45" s="14">
        <v>3.7961732621237698</v>
      </c>
      <c r="L45" s="15">
        <v>3066.2457154255399</v>
      </c>
      <c r="M45" s="15">
        <v>2519</v>
      </c>
      <c r="ZA45" s="9"/>
    </row>
    <row r="46" spans="2:677" x14ac:dyDescent="0.3">
      <c r="B46" s="19"/>
      <c r="C46" s="16" t="s">
        <v>320</v>
      </c>
      <c r="D46" s="14">
        <v>96.6647891735428</v>
      </c>
      <c r="E46" s="14">
        <v>1.3461191766681</v>
      </c>
      <c r="F46" s="14">
        <v>92.701731119417303</v>
      </c>
      <c r="G46" s="14">
        <v>98.510432533480198</v>
      </c>
      <c r="H46" s="14">
        <v>1.3925641261694599</v>
      </c>
      <c r="I46" s="15">
        <v>163</v>
      </c>
      <c r="J46" s="15">
        <v>173</v>
      </c>
      <c r="K46" s="14">
        <v>0.96672704687315203</v>
      </c>
      <c r="L46" s="15">
        <v>173</v>
      </c>
      <c r="M46" s="15">
        <v>83</v>
      </c>
      <c r="ZA46" s="9"/>
    </row>
    <row r="47" spans="2:677" x14ac:dyDescent="0.3">
      <c r="B47" s="19" t="s">
        <v>298</v>
      </c>
      <c r="C47" s="16" t="s">
        <v>283</v>
      </c>
      <c r="D47" s="14">
        <v>93.526587223232497</v>
      </c>
      <c r="E47" s="14">
        <v>1.0401273319683699</v>
      </c>
      <c r="F47" s="14">
        <v>91.161834078104107</v>
      </c>
      <c r="G47" s="14">
        <v>95.291304539301294</v>
      </c>
      <c r="H47" s="14">
        <v>1.11211941208307</v>
      </c>
      <c r="I47" s="15">
        <v>2535</v>
      </c>
      <c r="J47" s="15">
        <v>2677</v>
      </c>
      <c r="K47" s="14">
        <v>4.7817926328885703</v>
      </c>
      <c r="L47" s="15">
        <v>559.83188848214195</v>
      </c>
      <c r="M47" s="15">
        <v>1250</v>
      </c>
      <c r="ZA47" s="9"/>
    </row>
    <row r="48" spans="2:677" x14ac:dyDescent="0.3">
      <c r="B48" s="19"/>
      <c r="C48" s="16" t="s">
        <v>284</v>
      </c>
      <c r="D48" s="14">
        <v>93.767257635601197</v>
      </c>
      <c r="E48" s="14">
        <v>1.15401033988824</v>
      </c>
      <c r="F48" s="14">
        <v>91.082267851695804</v>
      </c>
      <c r="G48" s="14">
        <v>95.682162294551802</v>
      </c>
      <c r="H48" s="14">
        <v>1.23071781023283</v>
      </c>
      <c r="I48" s="15">
        <v>2423</v>
      </c>
      <c r="J48" s="15">
        <v>2542</v>
      </c>
      <c r="K48" s="14">
        <v>5.7902014706513096</v>
      </c>
      <c r="L48" s="15">
        <v>439.017539006991</v>
      </c>
      <c r="M48" s="15">
        <v>1388</v>
      </c>
      <c r="ZA48" s="9"/>
    </row>
    <row r="49" spans="2:677" x14ac:dyDescent="0.3">
      <c r="B49" s="19"/>
      <c r="C49" s="16" t="s">
        <v>285</v>
      </c>
      <c r="D49" s="14">
        <v>97.144521671989395</v>
      </c>
      <c r="E49" s="14">
        <v>0.42684948112624899</v>
      </c>
      <c r="F49" s="14">
        <v>96.177056903075396</v>
      </c>
      <c r="G49" s="14">
        <v>97.872567741529494</v>
      </c>
      <c r="H49" s="14">
        <v>0.439396348635609</v>
      </c>
      <c r="I49" s="15">
        <v>2468</v>
      </c>
      <c r="J49" s="15">
        <v>2558</v>
      </c>
      <c r="K49" s="14">
        <v>1.67951180630949</v>
      </c>
      <c r="L49" s="15">
        <v>1523.0616363578199</v>
      </c>
      <c r="M49" s="15">
        <v>1471</v>
      </c>
      <c r="ZA49" s="9"/>
    </row>
    <row r="50" spans="2:677" x14ac:dyDescent="0.3">
      <c r="B50" s="19"/>
      <c r="C50" s="16" t="s">
        <v>286</v>
      </c>
      <c r="D50" s="14">
        <v>95.942513089277</v>
      </c>
      <c r="E50" s="14">
        <v>0.78916136299547501</v>
      </c>
      <c r="F50" s="14">
        <v>94.078918926540197</v>
      </c>
      <c r="G50" s="14">
        <v>97.236789338556207</v>
      </c>
      <c r="H50" s="14">
        <v>0.82253563887902303</v>
      </c>
      <c r="I50" s="15">
        <v>2815</v>
      </c>
      <c r="J50" s="15">
        <v>2912</v>
      </c>
      <c r="K50" s="14">
        <v>4.6569933779448602</v>
      </c>
      <c r="L50" s="15">
        <v>625.29614360007395</v>
      </c>
      <c r="M50" s="15">
        <v>1588</v>
      </c>
      <c r="ZA50" s="9"/>
    </row>
    <row r="51" spans="2:677" x14ac:dyDescent="0.3">
      <c r="B51" s="19"/>
      <c r="C51" s="16" t="s">
        <v>287</v>
      </c>
      <c r="D51" s="14">
        <v>96.816020956086504</v>
      </c>
      <c r="E51" s="14">
        <v>0.451061910628758</v>
      </c>
      <c r="F51" s="14">
        <v>95.802139377047098</v>
      </c>
      <c r="G51" s="14">
        <v>97.591183489211602</v>
      </c>
      <c r="H51" s="14">
        <v>0.465895939715751</v>
      </c>
      <c r="I51" s="15">
        <v>3529</v>
      </c>
      <c r="J51" s="15">
        <v>3628</v>
      </c>
      <c r="K51" s="14">
        <v>2.3938803268857298</v>
      </c>
      <c r="L51" s="15">
        <v>1515.5310644620999</v>
      </c>
      <c r="M51" s="15">
        <v>1639</v>
      </c>
      <c r="ZA51" s="9"/>
    </row>
    <row r="52" spans="2:677" x14ac:dyDescent="0.3">
      <c r="B52" s="19" t="s">
        <v>297</v>
      </c>
      <c r="C52" s="16" t="s">
        <v>288</v>
      </c>
      <c r="D52" s="14">
        <v>96.468518434040902</v>
      </c>
      <c r="E52" s="14">
        <v>0.42931300271169898</v>
      </c>
      <c r="F52" s="14">
        <v>95.522919460476999</v>
      </c>
      <c r="G52" s="14">
        <v>97.220210518646297</v>
      </c>
      <c r="H52" s="14">
        <v>0.44502912419582402</v>
      </c>
      <c r="I52" s="15">
        <v>9613</v>
      </c>
      <c r="J52" s="15">
        <v>9928</v>
      </c>
      <c r="K52" s="14">
        <v>5.3706092328718196</v>
      </c>
      <c r="L52" s="15">
        <v>1848.5798481173799</v>
      </c>
      <c r="M52" s="15">
        <v>2549</v>
      </c>
      <c r="ZA52" s="9"/>
    </row>
    <row r="53" spans="2:677" x14ac:dyDescent="0.3">
      <c r="B53" s="19"/>
      <c r="C53" s="16" t="s">
        <v>289</v>
      </c>
      <c r="D53" s="14">
        <v>93.386655598393205</v>
      </c>
      <c r="E53" s="14">
        <v>0.893261373164149</v>
      </c>
      <c r="F53" s="14">
        <v>91.404153667225401</v>
      </c>
      <c r="G53" s="14">
        <v>94.937249017613397</v>
      </c>
      <c r="H53" s="14">
        <v>0.95651928794366003</v>
      </c>
      <c r="I53" s="15">
        <v>4159</v>
      </c>
      <c r="J53" s="15">
        <v>4391</v>
      </c>
      <c r="K53" s="14">
        <v>5.6717315451345396</v>
      </c>
      <c r="L53" s="15">
        <v>774.19037996726001</v>
      </c>
      <c r="M53" s="15">
        <v>1777</v>
      </c>
      <c r="ZA53" s="9"/>
    </row>
    <row r="54" spans="2:677" x14ac:dyDescent="0.3">
      <c r="B54" s="19" t="s">
        <v>291</v>
      </c>
      <c r="C54" s="16" t="s">
        <v>290</v>
      </c>
      <c r="D54" s="14">
        <v>95.863562572857006</v>
      </c>
      <c r="E54" s="14">
        <v>0.52511888027680897</v>
      </c>
      <c r="F54" s="14">
        <v>94.702032474895802</v>
      </c>
      <c r="G54" s="14">
        <v>96.779099034884993</v>
      </c>
      <c r="H54" s="14">
        <v>0.54777734749604601</v>
      </c>
      <c r="I54" s="15">
        <v>9233</v>
      </c>
      <c r="J54" s="15">
        <v>9525</v>
      </c>
      <c r="K54" s="14">
        <v>6.6229981333830201</v>
      </c>
      <c r="L54" s="15">
        <v>1438.1704189209299</v>
      </c>
      <c r="M54" s="15">
        <v>2421</v>
      </c>
      <c r="ZA54" s="9"/>
    </row>
    <row r="55" spans="2:677" x14ac:dyDescent="0.3">
      <c r="B55" s="19"/>
      <c r="C55" s="16" t="s">
        <v>291</v>
      </c>
      <c r="D55" s="14">
        <v>94.744400619413398</v>
      </c>
      <c r="E55" s="14">
        <v>0.60264197521532803</v>
      </c>
      <c r="F55" s="14">
        <v>93.428990719437394</v>
      </c>
      <c r="G55" s="14">
        <v>95.808300752663598</v>
      </c>
      <c r="H55" s="14">
        <v>0.63607133643298897</v>
      </c>
      <c r="I55" s="15">
        <v>4611</v>
      </c>
      <c r="J55" s="15">
        <v>4870</v>
      </c>
      <c r="K55" s="14">
        <v>3.5512620869980398</v>
      </c>
      <c r="L55" s="15">
        <v>1371.34344936977</v>
      </c>
      <c r="M55" s="15">
        <v>1713</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9</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339" priority="1">
      <formula>ZA9 = 3</formula>
    </cfRule>
    <cfRule type="expression" dxfId="338" priority="48">
      <formula>I9 = J9</formula>
    </cfRule>
    <cfRule type="expression" dxfId="337" priority="95">
      <formula>ZA9 = 2</formula>
    </cfRule>
    <cfRule type="expression" dxfId="336" priority="142">
      <formula>ZA9 = 1</formula>
    </cfRule>
  </conditionalFormatting>
  <pageMargins left="0.7" right="0.7" top="0.75" bottom="0.75" header="0.3" footer="0.3"/>
  <pageSetup paperSize="9"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61</v>
      </c>
      <c r="M2" s="12" t="str">
        <f>HYPERLINK("#'INDICE'!A1", "Índice")</f>
        <v>Índice</v>
      </c>
    </row>
    <row r="3" spans="2:677" x14ac:dyDescent="0.3">
      <c r="B3" s="10" t="s">
        <v>7</v>
      </c>
      <c r="C3" s="11" t="s">
        <v>60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80.885520294757299</v>
      </c>
      <c r="E9" s="14">
        <v>0.61218499554523897</v>
      </c>
      <c r="F9" s="14">
        <v>79.656256329071198</v>
      </c>
      <c r="G9" s="14">
        <v>82.057237660311301</v>
      </c>
      <c r="H9" s="14">
        <v>0.75685362882547702</v>
      </c>
      <c r="I9" s="15">
        <v>12194</v>
      </c>
      <c r="J9" s="15">
        <v>14395</v>
      </c>
      <c r="K9" s="14">
        <v>3.48910144654424</v>
      </c>
      <c r="L9" s="15">
        <v>4125.7040589225198</v>
      </c>
      <c r="M9" s="15">
        <v>2665</v>
      </c>
      <c r="ZA9" s="9"/>
    </row>
    <row r="10" spans="2:677" x14ac:dyDescent="0.3">
      <c r="B10" s="19" t="s">
        <v>293</v>
      </c>
      <c r="C10" s="16" t="s">
        <v>253</v>
      </c>
      <c r="D10" s="14">
        <v>79.378852826334807</v>
      </c>
      <c r="E10" s="14">
        <v>0.82903396570149701</v>
      </c>
      <c r="F10" s="14">
        <v>77.705346765373207</v>
      </c>
      <c r="G10" s="14">
        <v>80.957524406774994</v>
      </c>
      <c r="H10" s="14">
        <v>1.0444015454786899</v>
      </c>
      <c r="I10" s="15">
        <v>7470</v>
      </c>
      <c r="J10" s="15">
        <v>8826</v>
      </c>
      <c r="K10" s="14">
        <v>3.70545655001087</v>
      </c>
      <c r="L10" s="15">
        <v>2381.8927251957998</v>
      </c>
      <c r="M10" s="15">
        <v>1682</v>
      </c>
      <c r="ZA10" s="9"/>
    </row>
    <row r="11" spans="2:677" x14ac:dyDescent="0.3">
      <c r="B11" s="19"/>
      <c r="C11" s="16" t="s">
        <v>254</v>
      </c>
      <c r="D11" s="14">
        <v>83.615243125571098</v>
      </c>
      <c r="E11" s="14">
        <v>0.81632119582794804</v>
      </c>
      <c r="F11" s="14">
        <v>81.949750682580401</v>
      </c>
      <c r="G11" s="14">
        <v>85.154898931217303</v>
      </c>
      <c r="H11" s="14">
        <v>0.97628275098359596</v>
      </c>
      <c r="I11" s="15">
        <v>4724</v>
      </c>
      <c r="J11" s="15">
        <v>5569</v>
      </c>
      <c r="K11" s="14">
        <v>2.70829466672564</v>
      </c>
      <c r="L11" s="15">
        <v>2056.2755110886701</v>
      </c>
      <c r="M11" s="15">
        <v>983</v>
      </c>
      <c r="ZA11" s="9"/>
    </row>
    <row r="12" spans="2:677" x14ac:dyDescent="0.3">
      <c r="B12" s="19" t="s">
        <v>294</v>
      </c>
      <c r="C12" s="16" t="s">
        <v>255</v>
      </c>
      <c r="D12" s="14">
        <v>84.515680009913197</v>
      </c>
      <c r="E12" s="14">
        <v>0.56193513668840001</v>
      </c>
      <c r="F12" s="14">
        <v>83.381021042417899</v>
      </c>
      <c r="G12" s="14">
        <v>85.586261962746093</v>
      </c>
      <c r="H12" s="14">
        <v>0.66488861785468401</v>
      </c>
      <c r="I12" s="15">
        <v>6110</v>
      </c>
      <c r="J12" s="15">
        <v>7285</v>
      </c>
      <c r="K12" s="14">
        <v>1.7575710336164401</v>
      </c>
      <c r="L12" s="15">
        <v>4144.9249337081501</v>
      </c>
      <c r="M12" s="15">
        <v>1375</v>
      </c>
      <c r="ZA12" s="9"/>
    </row>
    <row r="13" spans="2:677" x14ac:dyDescent="0.3">
      <c r="B13" s="19"/>
      <c r="C13" s="16" t="s">
        <v>256</v>
      </c>
      <c r="D13" s="14">
        <v>77.921162533719695</v>
      </c>
      <c r="E13" s="14">
        <v>1.0379119792614799</v>
      </c>
      <c r="F13" s="14">
        <v>75.816634345362601</v>
      </c>
      <c r="G13" s="14">
        <v>79.891122065009796</v>
      </c>
      <c r="H13" s="14">
        <v>1.33200268773241</v>
      </c>
      <c r="I13" s="15">
        <v>3575</v>
      </c>
      <c r="J13" s="15">
        <v>4248</v>
      </c>
      <c r="K13" s="14">
        <v>2.6593266485853699</v>
      </c>
      <c r="L13" s="15">
        <v>1597.3968456487701</v>
      </c>
      <c r="M13" s="15">
        <v>782</v>
      </c>
      <c r="ZA13" s="9"/>
    </row>
    <row r="14" spans="2:677" x14ac:dyDescent="0.3">
      <c r="B14" s="19"/>
      <c r="C14" s="16" t="s">
        <v>257</v>
      </c>
      <c r="D14" s="14">
        <v>83.411951546146</v>
      </c>
      <c r="E14" s="14">
        <v>1.2366948940545901</v>
      </c>
      <c r="F14" s="14">
        <v>80.837884805845803</v>
      </c>
      <c r="G14" s="14">
        <v>85.7014022531893</v>
      </c>
      <c r="H14" s="14">
        <v>1.4826351273778999</v>
      </c>
      <c r="I14" s="15">
        <v>2509</v>
      </c>
      <c r="J14" s="15">
        <v>2862</v>
      </c>
      <c r="K14" s="14">
        <v>3.1624190370738301</v>
      </c>
      <c r="L14" s="15">
        <v>905.00340607871999</v>
      </c>
      <c r="M14" s="15">
        <v>508</v>
      </c>
      <c r="ZA14" s="9"/>
    </row>
    <row r="15" spans="2:677" x14ac:dyDescent="0.3">
      <c r="B15" s="19" t="s">
        <v>295</v>
      </c>
      <c r="C15" s="16" t="s">
        <v>258</v>
      </c>
      <c r="D15" s="14">
        <v>82.7395997025246</v>
      </c>
      <c r="E15" s="14">
        <v>1.7324820643641401</v>
      </c>
      <c r="F15" s="14">
        <v>79.040179968748305</v>
      </c>
      <c r="G15" s="14">
        <v>85.902528799022093</v>
      </c>
      <c r="H15" s="14">
        <v>2.0938970826459999</v>
      </c>
      <c r="I15" s="15">
        <v>559</v>
      </c>
      <c r="J15" s="15">
        <v>689</v>
      </c>
      <c r="K15" s="14">
        <v>1.44597789478692</v>
      </c>
      <c r="L15" s="15">
        <v>476.49414453983297</v>
      </c>
      <c r="M15" s="15">
        <v>133</v>
      </c>
      <c r="ZA15" s="9"/>
    </row>
    <row r="16" spans="2:677" x14ac:dyDescent="0.3">
      <c r="B16" s="19"/>
      <c r="C16" s="16" t="s">
        <v>259</v>
      </c>
      <c r="D16" s="14">
        <v>82.035632218567997</v>
      </c>
      <c r="E16" s="14">
        <v>2.0820054140819502</v>
      </c>
      <c r="F16" s="14">
        <v>77.530464399764597</v>
      </c>
      <c r="G16" s="14">
        <v>85.8029159695066</v>
      </c>
      <c r="H16" s="14">
        <v>2.5379281633801001</v>
      </c>
      <c r="I16" s="15">
        <v>452</v>
      </c>
      <c r="J16" s="15">
        <v>546</v>
      </c>
      <c r="K16" s="14">
        <v>1.6030451120489799</v>
      </c>
      <c r="L16" s="15">
        <v>340.60176840695101</v>
      </c>
      <c r="M16" s="15">
        <v>101</v>
      </c>
      <c r="ZA16" s="9"/>
    </row>
    <row r="17" spans="2:677" x14ac:dyDescent="0.3">
      <c r="B17" s="19"/>
      <c r="C17" s="16" t="s">
        <v>260</v>
      </c>
      <c r="D17" s="14">
        <v>92.227517072875301</v>
      </c>
      <c r="E17" s="14">
        <v>1.52907906712981</v>
      </c>
      <c r="F17" s="14">
        <v>88.600530458666597</v>
      </c>
      <c r="G17" s="14">
        <v>94.768637257224199</v>
      </c>
      <c r="H17" s="14">
        <v>1.65794235349693</v>
      </c>
      <c r="I17" s="15">
        <v>457</v>
      </c>
      <c r="J17" s="15">
        <v>497</v>
      </c>
      <c r="K17" s="14">
        <v>1.6177867299561699</v>
      </c>
      <c r="L17" s="15">
        <v>307.20983847695697</v>
      </c>
      <c r="M17" s="15">
        <v>102</v>
      </c>
      <c r="ZA17" s="9"/>
    </row>
    <row r="18" spans="2:677" x14ac:dyDescent="0.3">
      <c r="B18" s="19"/>
      <c r="C18" s="16" t="s">
        <v>261</v>
      </c>
      <c r="D18" s="14">
        <v>82.660640407839793</v>
      </c>
      <c r="E18" s="14">
        <v>2.1634112700851702</v>
      </c>
      <c r="F18" s="14">
        <v>77.924362831827494</v>
      </c>
      <c r="G18" s="14">
        <v>86.556073357338505</v>
      </c>
      <c r="H18" s="14">
        <v>2.6172205531085901</v>
      </c>
      <c r="I18" s="15">
        <v>358</v>
      </c>
      <c r="J18" s="15">
        <v>439</v>
      </c>
      <c r="K18" s="14">
        <v>1.4302780283954499</v>
      </c>
      <c r="L18" s="15">
        <v>306.93333134152198</v>
      </c>
      <c r="M18" s="15">
        <v>78</v>
      </c>
      <c r="ZA18" s="9"/>
    </row>
    <row r="19" spans="2:677" x14ac:dyDescent="0.3">
      <c r="B19" s="19"/>
      <c r="C19" s="16" t="s">
        <v>262</v>
      </c>
      <c r="D19" s="14">
        <v>88.652092911711193</v>
      </c>
      <c r="E19" s="14">
        <v>1.91193200397392</v>
      </c>
      <c r="F19" s="14">
        <v>84.240592520986198</v>
      </c>
      <c r="G19" s="14">
        <v>91.946745114981397</v>
      </c>
      <c r="H19" s="14">
        <v>2.1566687724767202</v>
      </c>
      <c r="I19" s="15">
        <v>311</v>
      </c>
      <c r="J19" s="15">
        <v>348</v>
      </c>
      <c r="K19" s="14">
        <v>1.260867923565</v>
      </c>
      <c r="L19" s="15">
        <v>276.000359352516</v>
      </c>
      <c r="M19" s="15">
        <v>66</v>
      </c>
      <c r="ZA19" s="9"/>
    </row>
    <row r="20" spans="2:677" x14ac:dyDescent="0.3">
      <c r="B20" s="19"/>
      <c r="C20" s="16" t="s">
        <v>263</v>
      </c>
      <c r="D20" s="14">
        <v>82.954821071039703</v>
      </c>
      <c r="E20" s="14">
        <v>2.52709530670431</v>
      </c>
      <c r="F20" s="14">
        <v>77.344941643534298</v>
      </c>
      <c r="G20" s="14">
        <v>87.401838630452204</v>
      </c>
      <c r="H20" s="14">
        <v>3.04635134411319</v>
      </c>
      <c r="I20" s="15">
        <v>400</v>
      </c>
      <c r="J20" s="15">
        <v>486</v>
      </c>
      <c r="K20" s="14">
        <v>2.1904925756059201</v>
      </c>
      <c r="L20" s="15">
        <v>221.867905608201</v>
      </c>
      <c r="M20" s="15">
        <v>100</v>
      </c>
      <c r="ZA20" s="9"/>
    </row>
    <row r="21" spans="2:677" x14ac:dyDescent="0.3">
      <c r="B21" s="19"/>
      <c r="C21" s="16" t="s">
        <v>264</v>
      </c>
      <c r="D21" s="14">
        <v>87.438122492750296</v>
      </c>
      <c r="E21" s="14">
        <v>1.2520116702468</v>
      </c>
      <c r="F21" s="14">
        <v>84.752913541637795</v>
      </c>
      <c r="G21" s="14">
        <v>89.707859013436007</v>
      </c>
      <c r="H21" s="14">
        <v>1.4318830671948699</v>
      </c>
      <c r="I21" s="15">
        <v>794</v>
      </c>
      <c r="J21" s="15">
        <v>913</v>
      </c>
      <c r="K21" s="14">
        <v>1.3015360882870699</v>
      </c>
      <c r="L21" s="15">
        <v>701.478820461738</v>
      </c>
      <c r="M21" s="15">
        <v>178</v>
      </c>
      <c r="ZA21" s="9"/>
    </row>
    <row r="22" spans="2:677" x14ac:dyDescent="0.3">
      <c r="B22" s="19"/>
      <c r="C22" s="16" t="s">
        <v>265</v>
      </c>
      <c r="D22" s="14">
        <v>94.001477528094</v>
      </c>
      <c r="E22" s="14">
        <v>1.02140400108869</v>
      </c>
      <c r="F22" s="14">
        <v>91.6334491463342</v>
      </c>
      <c r="G22" s="14">
        <v>95.730498977479698</v>
      </c>
      <c r="H22" s="14">
        <v>1.08658292183059</v>
      </c>
      <c r="I22" s="15">
        <v>665</v>
      </c>
      <c r="J22" s="15">
        <v>707</v>
      </c>
      <c r="K22" s="14">
        <v>1.3062335688723601</v>
      </c>
      <c r="L22" s="15">
        <v>541.25082745372697</v>
      </c>
      <c r="M22" s="15">
        <v>134</v>
      </c>
      <c r="ZA22" s="9"/>
    </row>
    <row r="23" spans="2:677" x14ac:dyDescent="0.3">
      <c r="B23" s="19"/>
      <c r="C23" s="16" t="s">
        <v>266</v>
      </c>
      <c r="D23" s="14">
        <v>64.851896620985301</v>
      </c>
      <c r="E23" s="14">
        <v>1.99520818152478</v>
      </c>
      <c r="F23" s="14">
        <v>60.814782429734699</v>
      </c>
      <c r="G23" s="14">
        <v>68.687238110727193</v>
      </c>
      <c r="H23" s="14">
        <v>3.0765610344218501</v>
      </c>
      <c r="I23" s="15">
        <v>478</v>
      </c>
      <c r="J23" s="15">
        <v>752</v>
      </c>
      <c r="K23" s="14">
        <v>1.31157096591123</v>
      </c>
      <c r="L23" s="15">
        <v>573.35822425555102</v>
      </c>
      <c r="M23" s="15">
        <v>143</v>
      </c>
      <c r="ZA23" s="9"/>
    </row>
    <row r="24" spans="2:677" x14ac:dyDescent="0.3">
      <c r="B24" s="19"/>
      <c r="C24" s="16" t="s">
        <v>267</v>
      </c>
      <c r="D24" s="14">
        <v>82.525037778708807</v>
      </c>
      <c r="E24" s="14">
        <v>1.8759638756997301</v>
      </c>
      <c r="F24" s="14">
        <v>78.471470006538993</v>
      </c>
      <c r="G24" s="14">
        <v>85.952002018212497</v>
      </c>
      <c r="H24" s="14">
        <v>2.27320571573701</v>
      </c>
      <c r="I24" s="15">
        <v>365</v>
      </c>
      <c r="J24" s="15">
        <v>445</v>
      </c>
      <c r="K24" s="14">
        <v>1.0835025434305201</v>
      </c>
      <c r="L24" s="15">
        <v>410.70508112612799</v>
      </c>
      <c r="M24" s="15">
        <v>78</v>
      </c>
      <c r="ZA24" s="9"/>
    </row>
    <row r="25" spans="2:677" x14ac:dyDescent="0.3">
      <c r="B25" s="19"/>
      <c r="C25" s="16" t="s">
        <v>268</v>
      </c>
      <c r="D25" s="14">
        <v>81.871094103128598</v>
      </c>
      <c r="E25" s="14">
        <v>2.1754887978063202</v>
      </c>
      <c r="F25" s="14">
        <v>77.142947050736595</v>
      </c>
      <c r="G25" s="14">
        <v>85.801208066898596</v>
      </c>
      <c r="H25" s="14">
        <v>2.6572123185088699</v>
      </c>
      <c r="I25" s="15">
        <v>424</v>
      </c>
      <c r="J25" s="15">
        <v>519</v>
      </c>
      <c r="K25" s="14">
        <v>1.6517384306426799</v>
      </c>
      <c r="L25" s="15">
        <v>314.21440003551999</v>
      </c>
      <c r="M25" s="15">
        <v>89</v>
      </c>
      <c r="ZA25" s="9"/>
    </row>
    <row r="26" spans="2:677" x14ac:dyDescent="0.3">
      <c r="B26" s="19"/>
      <c r="C26" s="16" t="s">
        <v>269</v>
      </c>
      <c r="D26" s="14">
        <v>81.052645046865294</v>
      </c>
      <c r="E26" s="14">
        <v>2.3420550741444801</v>
      </c>
      <c r="F26" s="14">
        <v>75.9669952423463</v>
      </c>
      <c r="G26" s="14">
        <v>85.270775336233001</v>
      </c>
      <c r="H26" s="14">
        <v>2.88954798796546</v>
      </c>
      <c r="I26" s="15">
        <v>439</v>
      </c>
      <c r="J26" s="15">
        <v>539</v>
      </c>
      <c r="K26" s="14">
        <v>1.92158986446479</v>
      </c>
      <c r="L26" s="15">
        <v>280.49689997200602</v>
      </c>
      <c r="M26" s="15">
        <v>100</v>
      </c>
      <c r="ZA26" s="9"/>
    </row>
    <row r="27" spans="2:677" x14ac:dyDescent="0.3">
      <c r="B27" s="19"/>
      <c r="C27" s="16" t="s">
        <v>270</v>
      </c>
      <c r="D27" s="14">
        <v>92.530774931794596</v>
      </c>
      <c r="E27" s="14">
        <v>1.15175599282563</v>
      </c>
      <c r="F27" s="14">
        <v>89.911373513757596</v>
      </c>
      <c r="G27" s="14">
        <v>94.511592330144097</v>
      </c>
      <c r="H27" s="14">
        <v>1.2447274905831101</v>
      </c>
      <c r="I27" s="15">
        <v>776</v>
      </c>
      <c r="J27" s="15">
        <v>838</v>
      </c>
      <c r="K27" s="14">
        <v>1.60651458918766</v>
      </c>
      <c r="L27" s="15">
        <v>521.62613750289097</v>
      </c>
      <c r="M27" s="15">
        <v>147</v>
      </c>
      <c r="ZA27" s="9"/>
    </row>
    <row r="28" spans="2:677" x14ac:dyDescent="0.3">
      <c r="B28" s="19"/>
      <c r="C28" s="16" t="s">
        <v>271</v>
      </c>
      <c r="D28" s="14">
        <v>79.786560235664993</v>
      </c>
      <c r="E28" s="14">
        <v>3.4046410941712701</v>
      </c>
      <c r="F28" s="14">
        <v>72.146720611997694</v>
      </c>
      <c r="G28" s="14">
        <v>85.744920975463003</v>
      </c>
      <c r="H28" s="14">
        <v>4.2671862079465601</v>
      </c>
      <c r="I28" s="15">
        <v>281</v>
      </c>
      <c r="J28" s="15">
        <v>332</v>
      </c>
      <c r="K28" s="14">
        <v>2.3790342839856198</v>
      </c>
      <c r="L28" s="15">
        <v>139.55242353371901</v>
      </c>
      <c r="M28" s="15">
        <v>68</v>
      </c>
      <c r="ZA28" s="9"/>
    </row>
    <row r="29" spans="2:677" x14ac:dyDescent="0.3">
      <c r="B29" s="19"/>
      <c r="C29" s="16" t="s">
        <v>272</v>
      </c>
      <c r="D29" s="14">
        <v>90.235708476961904</v>
      </c>
      <c r="E29" s="14">
        <v>1.7422391174316501</v>
      </c>
      <c r="F29" s="14">
        <v>86.187722697939606</v>
      </c>
      <c r="G29" s="14">
        <v>93.191067733135</v>
      </c>
      <c r="H29" s="14">
        <v>1.9307646017723299</v>
      </c>
      <c r="I29" s="15">
        <v>496</v>
      </c>
      <c r="J29" s="15">
        <v>540</v>
      </c>
      <c r="K29" s="14">
        <v>1.8568854714751299</v>
      </c>
      <c r="L29" s="15">
        <v>290.809534726457</v>
      </c>
      <c r="M29" s="15">
        <v>92</v>
      </c>
      <c r="ZA29" s="9"/>
    </row>
    <row r="30" spans="2:677" x14ac:dyDescent="0.3">
      <c r="B30" s="19"/>
      <c r="C30" s="16" t="s">
        <v>273</v>
      </c>
      <c r="D30" s="14">
        <v>88.879352009556797</v>
      </c>
      <c r="E30" s="14">
        <v>2.6077266419738301</v>
      </c>
      <c r="F30" s="14">
        <v>82.527919257106603</v>
      </c>
      <c r="G30" s="14">
        <v>93.114551240302205</v>
      </c>
      <c r="H30" s="14">
        <v>2.9340072615441999</v>
      </c>
      <c r="I30" s="15">
        <v>388</v>
      </c>
      <c r="J30" s="15">
        <v>424</v>
      </c>
      <c r="K30" s="14">
        <v>2.9102716038143499</v>
      </c>
      <c r="L30" s="15">
        <v>145.690869348511</v>
      </c>
      <c r="M30" s="15">
        <v>72</v>
      </c>
      <c r="ZA30" s="9"/>
    </row>
    <row r="31" spans="2:677" x14ac:dyDescent="0.3">
      <c r="B31" s="19"/>
      <c r="C31" s="16" t="s">
        <v>274</v>
      </c>
      <c r="D31" s="14">
        <v>85.333106755070702</v>
      </c>
      <c r="E31" s="14">
        <v>1.05107846446387</v>
      </c>
      <c r="F31" s="14">
        <v>83.141645245650196</v>
      </c>
      <c r="G31" s="14">
        <v>87.283266663211194</v>
      </c>
      <c r="H31" s="14">
        <v>1.23173584606588</v>
      </c>
      <c r="I31" s="15">
        <v>1320</v>
      </c>
      <c r="J31" s="15">
        <v>1568</v>
      </c>
      <c r="K31" s="14">
        <v>1.3831955528275801</v>
      </c>
      <c r="L31" s="15">
        <v>1133.60688356367</v>
      </c>
      <c r="M31" s="15">
        <v>297</v>
      </c>
      <c r="ZA31" s="9"/>
    </row>
    <row r="32" spans="2:677" x14ac:dyDescent="0.3">
      <c r="B32" s="19"/>
      <c r="C32" s="16" t="s">
        <v>275</v>
      </c>
      <c r="D32" s="14">
        <v>85.736309324418102</v>
      </c>
      <c r="E32" s="14">
        <v>1.3654542113353501</v>
      </c>
      <c r="F32" s="14">
        <v>82.823209310916198</v>
      </c>
      <c r="G32" s="14">
        <v>88.225597094951297</v>
      </c>
      <c r="H32" s="14">
        <v>1.5926207018879299</v>
      </c>
      <c r="I32" s="15">
        <v>783</v>
      </c>
      <c r="J32" s="15">
        <v>908</v>
      </c>
      <c r="K32" s="14">
        <v>1.38281751991737</v>
      </c>
      <c r="L32" s="15">
        <v>656.63038464703504</v>
      </c>
      <c r="M32" s="15">
        <v>170</v>
      </c>
      <c r="ZA32" s="9"/>
    </row>
    <row r="33" spans="2:677" x14ac:dyDescent="0.3">
      <c r="B33" s="19"/>
      <c r="C33" s="16" t="s">
        <v>276</v>
      </c>
      <c r="D33" s="14">
        <v>91.621353604764707</v>
      </c>
      <c r="E33" s="14">
        <v>1.4131858261494701</v>
      </c>
      <c r="F33" s="14">
        <v>88.358618269105193</v>
      </c>
      <c r="G33" s="14">
        <v>94.031411240521507</v>
      </c>
      <c r="H33" s="14">
        <v>1.5424197204569301</v>
      </c>
      <c r="I33" s="15">
        <v>495</v>
      </c>
      <c r="J33" s="15">
        <v>541</v>
      </c>
      <c r="K33" s="14">
        <v>1.40482342303868</v>
      </c>
      <c r="L33" s="15">
        <v>385.10177943203598</v>
      </c>
      <c r="M33" s="15">
        <v>101</v>
      </c>
      <c r="ZA33" s="9"/>
    </row>
    <row r="34" spans="2:677" x14ac:dyDescent="0.3">
      <c r="B34" s="19"/>
      <c r="C34" s="16" t="s">
        <v>277</v>
      </c>
      <c r="D34" s="14">
        <v>81.756897419081795</v>
      </c>
      <c r="E34" s="14">
        <v>2.6264116101317798</v>
      </c>
      <c r="F34" s="14">
        <v>75.969808903585303</v>
      </c>
      <c r="G34" s="14">
        <v>86.399804119196403</v>
      </c>
      <c r="H34" s="14">
        <v>3.2124648721305098</v>
      </c>
      <c r="I34" s="15">
        <v>533</v>
      </c>
      <c r="J34" s="15">
        <v>637</v>
      </c>
      <c r="K34" s="14">
        <v>2.9414372801630302</v>
      </c>
      <c r="L34" s="15">
        <v>216.560796416062</v>
      </c>
      <c r="M34" s="15">
        <v>111</v>
      </c>
      <c r="ZA34" s="9"/>
    </row>
    <row r="35" spans="2:677" x14ac:dyDescent="0.3">
      <c r="B35" s="19"/>
      <c r="C35" s="16" t="s">
        <v>278</v>
      </c>
      <c r="D35" s="14">
        <v>76.812415503729795</v>
      </c>
      <c r="E35" s="14">
        <v>3.2644930383520698</v>
      </c>
      <c r="F35" s="14">
        <v>69.669183107525996</v>
      </c>
      <c r="G35" s="14">
        <v>82.691294920105406</v>
      </c>
      <c r="H35" s="14">
        <v>4.2499549284367397</v>
      </c>
      <c r="I35" s="15">
        <v>316</v>
      </c>
      <c r="J35" s="15">
        <v>388</v>
      </c>
      <c r="K35" s="14">
        <v>2.3155572692607298</v>
      </c>
      <c r="L35" s="15">
        <v>167.56225602827499</v>
      </c>
      <c r="M35" s="15">
        <v>64</v>
      </c>
      <c r="ZA35" s="9"/>
    </row>
    <row r="36" spans="2:677" x14ac:dyDescent="0.3">
      <c r="B36" s="19"/>
      <c r="C36" s="16" t="s">
        <v>279</v>
      </c>
      <c r="D36" s="14">
        <v>81.911940938110803</v>
      </c>
      <c r="E36" s="14">
        <v>1.5203160722971401</v>
      </c>
      <c r="F36" s="14">
        <v>78.7137307470568</v>
      </c>
      <c r="G36" s="14">
        <v>84.722889920058506</v>
      </c>
      <c r="H36" s="14">
        <v>1.8560371722186699</v>
      </c>
      <c r="I36" s="15">
        <v>681</v>
      </c>
      <c r="J36" s="15">
        <v>840</v>
      </c>
      <c r="K36" s="14">
        <v>1.3088520274442901</v>
      </c>
      <c r="L36" s="15">
        <v>641.78377875168405</v>
      </c>
      <c r="M36" s="15">
        <v>161</v>
      </c>
      <c r="ZA36" s="9"/>
    </row>
    <row r="37" spans="2:677" x14ac:dyDescent="0.3">
      <c r="B37" s="19"/>
      <c r="C37" s="16" t="s">
        <v>280</v>
      </c>
      <c r="D37" s="14">
        <v>85.044076819339494</v>
      </c>
      <c r="E37" s="14">
        <v>1.90441230047501</v>
      </c>
      <c r="F37" s="14">
        <v>80.846914321200401</v>
      </c>
      <c r="G37" s="14">
        <v>88.452849293112095</v>
      </c>
      <c r="H37" s="14">
        <v>2.23932385617</v>
      </c>
      <c r="I37" s="15">
        <v>423</v>
      </c>
      <c r="J37" s="15">
        <v>499</v>
      </c>
      <c r="K37" s="14">
        <v>1.4200184976527299</v>
      </c>
      <c r="L37" s="15">
        <v>351.40387313604799</v>
      </c>
      <c r="M37" s="15">
        <v>80</v>
      </c>
      <c r="ZA37" s="9"/>
    </row>
    <row r="38" spans="2:677" x14ac:dyDescent="0.3">
      <c r="B38" s="19" t="s">
        <v>296</v>
      </c>
      <c r="C38" s="16" t="s">
        <v>281</v>
      </c>
      <c r="D38" s="14">
        <v>83.158519837075303</v>
      </c>
      <c r="E38" s="14">
        <v>0.98384172580943396</v>
      </c>
      <c r="F38" s="14">
        <v>81.139321502653402</v>
      </c>
      <c r="G38" s="14">
        <v>85.001504787668395</v>
      </c>
      <c r="H38" s="14">
        <v>1.18309191618247</v>
      </c>
      <c r="I38" s="15">
        <v>6227</v>
      </c>
      <c r="J38" s="15">
        <v>7301</v>
      </c>
      <c r="K38" s="14">
        <v>5.0452922356637302</v>
      </c>
      <c r="L38" s="15">
        <v>1447.0915972698899</v>
      </c>
      <c r="M38" s="15">
        <v>1276</v>
      </c>
      <c r="ZA38" s="9"/>
    </row>
    <row r="39" spans="2:677" x14ac:dyDescent="0.3">
      <c r="B39" s="19"/>
      <c r="C39" s="16" t="s">
        <v>282</v>
      </c>
      <c r="D39" s="14">
        <v>78.940227543156595</v>
      </c>
      <c r="E39" s="14">
        <v>0.85448864840647198</v>
      </c>
      <c r="F39" s="14">
        <v>77.215010601000102</v>
      </c>
      <c r="G39" s="14">
        <v>80.567690448343996</v>
      </c>
      <c r="H39" s="14">
        <v>1.08245019681419</v>
      </c>
      <c r="I39" s="15">
        <v>5967</v>
      </c>
      <c r="J39" s="15">
        <v>7094</v>
      </c>
      <c r="K39" s="14">
        <v>3.1152328102586599</v>
      </c>
      <c r="L39" s="15">
        <v>2277.1973820508701</v>
      </c>
      <c r="M39" s="15">
        <v>1288</v>
      </c>
      <c r="ZA39" s="9"/>
    </row>
    <row r="40" spans="2:677" x14ac:dyDescent="0.3">
      <c r="B40" s="19" t="s">
        <v>321</v>
      </c>
      <c r="C40" s="16" t="s">
        <v>314</v>
      </c>
      <c r="D40" s="14">
        <v>80.846717599242794</v>
      </c>
      <c r="E40" s="14">
        <v>0.81113204621088697</v>
      </c>
      <c r="F40" s="14">
        <v>79.205647431019699</v>
      </c>
      <c r="G40" s="14">
        <v>82.387075550838802</v>
      </c>
      <c r="H40" s="14">
        <v>1.00329620088186</v>
      </c>
      <c r="I40" s="15">
        <v>6253</v>
      </c>
      <c r="J40" s="15">
        <v>7370</v>
      </c>
      <c r="K40" s="14">
        <v>3.13102166945384</v>
      </c>
      <c r="L40" s="15">
        <v>2353.8642583989499</v>
      </c>
      <c r="M40" s="15">
        <v>2525</v>
      </c>
      <c r="ZA40" s="9"/>
    </row>
    <row r="41" spans="2:677" x14ac:dyDescent="0.3">
      <c r="B41" s="19"/>
      <c r="C41" s="16" t="s">
        <v>315</v>
      </c>
      <c r="D41" s="14">
        <v>80.926051619592997</v>
      </c>
      <c r="E41" s="14">
        <v>0.91067290625601205</v>
      </c>
      <c r="F41" s="14">
        <v>79.076229758329504</v>
      </c>
      <c r="G41" s="14">
        <v>82.648220444783504</v>
      </c>
      <c r="H41" s="14">
        <v>1.1253148869004399</v>
      </c>
      <c r="I41" s="15">
        <v>5941</v>
      </c>
      <c r="J41" s="15">
        <v>7025</v>
      </c>
      <c r="K41" s="14">
        <v>3.77381304090884</v>
      </c>
      <c r="L41" s="15">
        <v>1861.51246069895</v>
      </c>
      <c r="M41" s="15">
        <v>2494</v>
      </c>
      <c r="ZA41" s="9"/>
    </row>
    <row r="42" spans="2:677" x14ac:dyDescent="0.3">
      <c r="B42" s="19" t="s">
        <v>322</v>
      </c>
      <c r="C42" s="16" t="s">
        <v>316</v>
      </c>
      <c r="D42" s="14">
        <v>75.995727782077097</v>
      </c>
      <c r="E42" s="14">
        <v>1.5581127949554401</v>
      </c>
      <c r="F42" s="14">
        <v>72.8044118715313</v>
      </c>
      <c r="G42" s="14">
        <v>78.920979014419899</v>
      </c>
      <c r="H42" s="14">
        <v>2.0502636666937799</v>
      </c>
      <c r="I42" s="15">
        <v>1253</v>
      </c>
      <c r="J42" s="15">
        <v>1625</v>
      </c>
      <c r="K42" s="14">
        <v>2.16125539893644</v>
      </c>
      <c r="L42" s="15">
        <v>751.87782101072696</v>
      </c>
      <c r="M42" s="15">
        <v>513</v>
      </c>
      <c r="ZA42" s="9"/>
    </row>
    <row r="43" spans="2:677" x14ac:dyDescent="0.3">
      <c r="B43" s="19"/>
      <c r="C43" s="16" t="s">
        <v>317</v>
      </c>
      <c r="D43" s="14">
        <v>89.705706984766806</v>
      </c>
      <c r="E43" s="14">
        <v>2.5108030324811499</v>
      </c>
      <c r="F43" s="14">
        <v>83.617198929978301</v>
      </c>
      <c r="G43" s="14">
        <v>93.701910768789503</v>
      </c>
      <c r="H43" s="14">
        <v>2.7989334423366401</v>
      </c>
      <c r="I43" s="15">
        <v>464</v>
      </c>
      <c r="J43" s="15">
        <v>515</v>
      </c>
      <c r="K43" s="14">
        <v>3.5089066049280899</v>
      </c>
      <c r="L43" s="15">
        <v>146.76936663880099</v>
      </c>
      <c r="M43" s="15">
        <v>247</v>
      </c>
      <c r="ZA43" s="9"/>
    </row>
    <row r="44" spans="2:677" x14ac:dyDescent="0.3">
      <c r="B44" s="19"/>
      <c r="C44" s="16" t="s">
        <v>318</v>
      </c>
      <c r="D44" s="14">
        <v>80.454337314073797</v>
      </c>
      <c r="E44" s="14">
        <v>2.9369820092705599</v>
      </c>
      <c r="F44" s="14">
        <v>74.020140501127301</v>
      </c>
      <c r="G44" s="14">
        <v>85.604930636291797</v>
      </c>
      <c r="H44" s="14">
        <v>3.65049555725667</v>
      </c>
      <c r="I44" s="15">
        <v>382</v>
      </c>
      <c r="J44" s="15">
        <v>442</v>
      </c>
      <c r="K44" s="14">
        <v>2.4190302574041902</v>
      </c>
      <c r="L44" s="15">
        <v>182.71784680953101</v>
      </c>
      <c r="M44" s="15">
        <v>192</v>
      </c>
      <c r="ZA44" s="9"/>
    </row>
    <row r="45" spans="2:677" x14ac:dyDescent="0.3">
      <c r="B45" s="19"/>
      <c r="C45" s="16" t="s">
        <v>319</v>
      </c>
      <c r="D45" s="14">
        <v>80.810060273969597</v>
      </c>
      <c r="E45" s="14">
        <v>0.65460856108837495</v>
      </c>
      <c r="F45" s="14">
        <v>79.4936250741777</v>
      </c>
      <c r="G45" s="14">
        <v>82.061056140869994</v>
      </c>
      <c r="H45" s="14">
        <v>0.81005825124874498</v>
      </c>
      <c r="I45" s="15">
        <v>9952</v>
      </c>
      <c r="J45" s="15">
        <v>11640</v>
      </c>
      <c r="K45" s="14">
        <v>3.21617735835851</v>
      </c>
      <c r="L45" s="15">
        <v>3619.2033905558301</v>
      </c>
      <c r="M45" s="15">
        <v>2519</v>
      </c>
      <c r="ZA45" s="9"/>
    </row>
    <row r="46" spans="2:677" x14ac:dyDescent="0.3">
      <c r="B46" s="19"/>
      <c r="C46" s="16" t="s">
        <v>320</v>
      </c>
      <c r="D46" s="14">
        <v>82.574760284576001</v>
      </c>
      <c r="E46" s="14">
        <v>4.6770746247751198</v>
      </c>
      <c r="F46" s="14">
        <v>71.372683016156799</v>
      </c>
      <c r="G46" s="14">
        <v>90.007110704359704</v>
      </c>
      <c r="H46" s="14">
        <v>5.6640486858897301</v>
      </c>
      <c r="I46" s="15">
        <v>143</v>
      </c>
      <c r="J46" s="15">
        <v>173</v>
      </c>
      <c r="K46" s="14">
        <v>2.6148751788734299</v>
      </c>
      <c r="L46" s="15">
        <v>66.159945758685794</v>
      </c>
      <c r="M46" s="15">
        <v>83</v>
      </c>
      <c r="ZA46" s="9"/>
    </row>
    <row r="47" spans="2:677" x14ac:dyDescent="0.3">
      <c r="B47" s="19" t="s">
        <v>298</v>
      </c>
      <c r="C47" s="16" t="s">
        <v>283</v>
      </c>
      <c r="D47" s="14">
        <v>80.710826069780296</v>
      </c>
      <c r="E47" s="14">
        <v>1.3716955288511401</v>
      </c>
      <c r="F47" s="14">
        <v>77.876851580533796</v>
      </c>
      <c r="G47" s="14">
        <v>83.259804904305796</v>
      </c>
      <c r="H47" s="14">
        <v>1.6995186341733299</v>
      </c>
      <c r="I47" s="15">
        <v>2211</v>
      </c>
      <c r="J47" s="15">
        <v>2677</v>
      </c>
      <c r="K47" s="14">
        <v>3.2341200321319499</v>
      </c>
      <c r="L47" s="15">
        <v>827.73674860648396</v>
      </c>
      <c r="M47" s="15">
        <v>1250</v>
      </c>
      <c r="ZA47" s="9"/>
    </row>
    <row r="48" spans="2:677" x14ac:dyDescent="0.3">
      <c r="B48" s="19"/>
      <c r="C48" s="16" t="s">
        <v>284</v>
      </c>
      <c r="D48" s="14">
        <v>81.464642512097896</v>
      </c>
      <c r="E48" s="14">
        <v>1.5081686296639201</v>
      </c>
      <c r="F48" s="14">
        <v>78.323077488694494</v>
      </c>
      <c r="G48" s="14">
        <v>84.242510078074105</v>
      </c>
      <c r="H48" s="14">
        <v>1.85131682059483</v>
      </c>
      <c r="I48" s="15">
        <v>2174</v>
      </c>
      <c r="J48" s="15">
        <v>2542</v>
      </c>
      <c r="K48" s="14">
        <v>3.8276687902080502</v>
      </c>
      <c r="L48" s="15">
        <v>664.11179736944598</v>
      </c>
      <c r="M48" s="15">
        <v>1388</v>
      </c>
      <c r="ZA48" s="9"/>
    </row>
    <row r="49" spans="2:677" x14ac:dyDescent="0.3">
      <c r="B49" s="19"/>
      <c r="C49" s="16" t="s">
        <v>285</v>
      </c>
      <c r="D49" s="14">
        <v>83.609852279580195</v>
      </c>
      <c r="E49" s="14">
        <v>1.33404777461243</v>
      </c>
      <c r="F49" s="14">
        <v>80.823122363906805</v>
      </c>
      <c r="G49" s="14">
        <v>86.061460717336203</v>
      </c>
      <c r="H49" s="14">
        <v>1.59556288910971</v>
      </c>
      <c r="I49" s="15">
        <v>2201</v>
      </c>
      <c r="J49" s="15">
        <v>2558</v>
      </c>
      <c r="K49" s="14">
        <v>3.3207269715792198</v>
      </c>
      <c r="L49" s="15">
        <v>770.31325426417402</v>
      </c>
      <c r="M49" s="15">
        <v>1471</v>
      </c>
      <c r="ZA49" s="9"/>
    </row>
    <row r="50" spans="2:677" x14ac:dyDescent="0.3">
      <c r="B50" s="19"/>
      <c r="C50" s="16" t="s">
        <v>286</v>
      </c>
      <c r="D50" s="14">
        <v>79.956025234880698</v>
      </c>
      <c r="E50" s="14">
        <v>1.4914518207883201</v>
      </c>
      <c r="F50" s="14">
        <v>76.8709121893462</v>
      </c>
      <c r="G50" s="14">
        <v>82.722118875795701</v>
      </c>
      <c r="H50" s="14">
        <v>1.86534012465851</v>
      </c>
      <c r="I50" s="15">
        <v>2491</v>
      </c>
      <c r="J50" s="15">
        <v>2912</v>
      </c>
      <c r="K50" s="14">
        <v>4.0404117164562399</v>
      </c>
      <c r="L50" s="15">
        <v>720.71863076222598</v>
      </c>
      <c r="M50" s="15">
        <v>1588</v>
      </c>
      <c r="ZA50" s="9"/>
    </row>
    <row r="51" spans="2:677" x14ac:dyDescent="0.3">
      <c r="B51" s="19"/>
      <c r="C51" s="16" t="s">
        <v>287</v>
      </c>
      <c r="D51" s="14">
        <v>78.902699427261496</v>
      </c>
      <c r="E51" s="14">
        <v>1.1727175006802499</v>
      </c>
      <c r="F51" s="14">
        <v>76.511079928996594</v>
      </c>
      <c r="G51" s="14">
        <v>81.110924912636904</v>
      </c>
      <c r="H51" s="14">
        <v>1.4862831172986</v>
      </c>
      <c r="I51" s="15">
        <v>3056</v>
      </c>
      <c r="J51" s="15">
        <v>3628</v>
      </c>
      <c r="K51" s="14">
        <v>2.9965092168727798</v>
      </c>
      <c r="L51" s="15">
        <v>1210.7421460849901</v>
      </c>
      <c r="M51" s="15">
        <v>1639</v>
      </c>
      <c r="ZA51" s="9"/>
    </row>
    <row r="52" spans="2:677" x14ac:dyDescent="0.3">
      <c r="B52" s="19" t="s">
        <v>297</v>
      </c>
      <c r="C52" s="16" t="s">
        <v>288</v>
      </c>
      <c r="D52" s="14">
        <v>81.1661316373782</v>
      </c>
      <c r="E52" s="14">
        <v>0.73434052589023102</v>
      </c>
      <c r="F52" s="14">
        <v>79.683763688919399</v>
      </c>
      <c r="G52" s="14">
        <v>82.564006195923696</v>
      </c>
      <c r="H52" s="14">
        <v>0.90473761786628704</v>
      </c>
      <c r="I52" s="15">
        <v>8476</v>
      </c>
      <c r="J52" s="15">
        <v>9928</v>
      </c>
      <c r="K52" s="14">
        <v>3.50185884585933</v>
      </c>
      <c r="L52" s="15">
        <v>2835.06572851704</v>
      </c>
      <c r="M52" s="15">
        <v>2549</v>
      </c>
      <c r="ZA52" s="9"/>
    </row>
    <row r="53" spans="2:677" x14ac:dyDescent="0.3">
      <c r="B53" s="19"/>
      <c r="C53" s="16" t="s">
        <v>289</v>
      </c>
      <c r="D53" s="14">
        <v>80.378271010178807</v>
      </c>
      <c r="E53" s="14">
        <v>1.0767665842724301</v>
      </c>
      <c r="F53" s="14">
        <v>78.180484414915995</v>
      </c>
      <c r="G53" s="14">
        <v>82.404506852546007</v>
      </c>
      <c r="H53" s="14">
        <v>1.3396239689406499</v>
      </c>
      <c r="I53" s="15">
        <v>3659</v>
      </c>
      <c r="J53" s="15">
        <v>4391</v>
      </c>
      <c r="K53" s="14">
        <v>3.2272434467351401</v>
      </c>
      <c r="L53" s="15">
        <v>1360.6038938407901</v>
      </c>
      <c r="M53" s="15">
        <v>1777</v>
      </c>
      <c r="ZA53" s="9"/>
    </row>
    <row r="54" spans="2:677" x14ac:dyDescent="0.3">
      <c r="B54" s="19" t="s">
        <v>291</v>
      </c>
      <c r="C54" s="16" t="s">
        <v>290</v>
      </c>
      <c r="D54" s="14">
        <v>80.584709589151004</v>
      </c>
      <c r="E54" s="14">
        <v>0.77001221458114399</v>
      </c>
      <c r="F54" s="14">
        <v>79.030100128244698</v>
      </c>
      <c r="G54" s="14">
        <v>82.050244179424396</v>
      </c>
      <c r="H54" s="14">
        <v>0.95553141347401505</v>
      </c>
      <c r="I54" s="15">
        <v>8152</v>
      </c>
      <c r="J54" s="15">
        <v>9525</v>
      </c>
      <c r="K54" s="14">
        <v>3.60925927531459</v>
      </c>
      <c r="L54" s="15">
        <v>2639.04565270385</v>
      </c>
      <c r="M54" s="15">
        <v>2421</v>
      </c>
      <c r="ZA54" s="9"/>
    </row>
    <row r="55" spans="2:677" x14ac:dyDescent="0.3">
      <c r="B55" s="19"/>
      <c r="C55" s="16" t="s">
        <v>291</v>
      </c>
      <c r="D55" s="14">
        <v>81.337780600774295</v>
      </c>
      <c r="E55" s="14">
        <v>0.95012152070264699</v>
      </c>
      <c r="F55" s="14">
        <v>79.402416067008204</v>
      </c>
      <c r="G55" s="14">
        <v>83.129932840946594</v>
      </c>
      <c r="H55" s="14">
        <v>1.1681183254385501</v>
      </c>
      <c r="I55" s="15">
        <v>4042</v>
      </c>
      <c r="J55" s="15">
        <v>4870</v>
      </c>
      <c r="K55" s="14">
        <v>2.8956260598372601</v>
      </c>
      <c r="L55" s="15">
        <v>1681.8469993579599</v>
      </c>
      <c r="M55" s="15">
        <v>1713</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9</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335" priority="1">
      <formula>ZA9 = 3</formula>
    </cfRule>
    <cfRule type="expression" dxfId="334" priority="48">
      <formula>I9 = J9</formula>
    </cfRule>
    <cfRule type="expression" dxfId="333" priority="95">
      <formula>ZA9 = 2</formula>
    </cfRule>
    <cfRule type="expression" dxfId="332" priority="142">
      <formula>ZA9 = 1</formula>
    </cfRule>
  </conditionalFormatting>
  <pageMargins left="0.7" right="0.7" top="0.75" bottom="0.75" header="0.3" footer="0.3"/>
  <pageSetup paperSize="9"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63</v>
      </c>
      <c r="M2" s="12" t="str">
        <f>HYPERLINK("#'INDICE'!A1", "Índice")</f>
        <v>Índice</v>
      </c>
    </row>
    <row r="3" spans="2:677" x14ac:dyDescent="0.3">
      <c r="B3" s="10" t="s">
        <v>7</v>
      </c>
      <c r="C3" s="11" t="s">
        <v>62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93.830170055377494</v>
      </c>
      <c r="E9" s="14">
        <v>0.404037580290809</v>
      </c>
      <c r="F9" s="14">
        <v>92.9887551799536</v>
      </c>
      <c r="G9" s="14">
        <v>94.5764967351179</v>
      </c>
      <c r="H9" s="14">
        <v>0.430605188131227</v>
      </c>
      <c r="I9" s="15">
        <v>13188</v>
      </c>
      <c r="J9" s="15">
        <v>13860</v>
      </c>
      <c r="K9" s="14">
        <v>3.9080464807517101</v>
      </c>
      <c r="L9" s="15">
        <v>3546.5289546233998</v>
      </c>
      <c r="M9" s="15">
        <v>2663</v>
      </c>
      <c r="ZA9" s="9"/>
    </row>
    <row r="10" spans="2:677" x14ac:dyDescent="0.3">
      <c r="B10" s="19" t="s">
        <v>293</v>
      </c>
      <c r="C10" s="16" t="s">
        <v>253</v>
      </c>
      <c r="D10" s="14">
        <v>93.594896322889397</v>
      </c>
      <c r="E10" s="14">
        <v>0.49442634983551798</v>
      </c>
      <c r="F10" s="14">
        <v>92.554007893329498</v>
      </c>
      <c r="G10" s="14">
        <v>94.4989255606977</v>
      </c>
      <c r="H10" s="14">
        <v>0.52826208400275998</v>
      </c>
      <c r="I10" s="15">
        <v>8067</v>
      </c>
      <c r="J10" s="15">
        <v>8502</v>
      </c>
      <c r="K10" s="14">
        <v>3.46652950084879</v>
      </c>
      <c r="L10" s="15">
        <v>2452.5970420613098</v>
      </c>
      <c r="M10" s="15">
        <v>1681</v>
      </c>
      <c r="ZA10" s="9"/>
    </row>
    <row r="11" spans="2:677" x14ac:dyDescent="0.3">
      <c r="B11" s="19"/>
      <c r="C11" s="16" t="s">
        <v>254</v>
      </c>
      <c r="D11" s="14">
        <v>94.252577125643597</v>
      </c>
      <c r="E11" s="14">
        <v>0.70240978625251305</v>
      </c>
      <c r="F11" s="14">
        <v>92.708661138612698</v>
      </c>
      <c r="G11" s="14">
        <v>95.485493720740195</v>
      </c>
      <c r="H11" s="14">
        <v>0.74524199515113998</v>
      </c>
      <c r="I11" s="15">
        <v>5121</v>
      </c>
      <c r="J11" s="15">
        <v>5358</v>
      </c>
      <c r="K11" s="14">
        <v>4.8790623476069399</v>
      </c>
      <c r="L11" s="15">
        <v>1098.1618225534601</v>
      </c>
      <c r="M11" s="15">
        <v>982</v>
      </c>
      <c r="ZA11" s="9"/>
    </row>
    <row r="12" spans="2:677" x14ac:dyDescent="0.3">
      <c r="B12" s="19" t="s">
        <v>294</v>
      </c>
      <c r="C12" s="16" t="s">
        <v>255</v>
      </c>
      <c r="D12" s="14">
        <v>95.632393757372995</v>
      </c>
      <c r="E12" s="14">
        <v>0.37232006222783498</v>
      </c>
      <c r="F12" s="14">
        <v>94.840875668088302</v>
      </c>
      <c r="G12" s="14">
        <v>96.307204642240606</v>
      </c>
      <c r="H12" s="14">
        <v>0.38932421076109403</v>
      </c>
      <c r="I12" s="15">
        <v>6778</v>
      </c>
      <c r="J12" s="15">
        <v>7061</v>
      </c>
      <c r="K12" s="14">
        <v>2.3430905738011298</v>
      </c>
      <c r="L12" s="15">
        <v>3013.5412087570899</v>
      </c>
      <c r="M12" s="15">
        <v>1375</v>
      </c>
      <c r="ZA12" s="9"/>
    </row>
    <row r="13" spans="2:677" x14ac:dyDescent="0.3">
      <c r="B13" s="19"/>
      <c r="C13" s="16" t="s">
        <v>256</v>
      </c>
      <c r="D13" s="14">
        <v>92.420015294580907</v>
      </c>
      <c r="E13" s="14">
        <v>0.68926744394027795</v>
      </c>
      <c r="F13" s="14">
        <v>90.951223457591794</v>
      </c>
      <c r="G13" s="14">
        <v>93.666994656872106</v>
      </c>
      <c r="H13" s="14">
        <v>0.74579888538570005</v>
      </c>
      <c r="I13" s="15">
        <v>3824</v>
      </c>
      <c r="J13" s="15">
        <v>4085</v>
      </c>
      <c r="K13" s="14">
        <v>2.7696628135303398</v>
      </c>
      <c r="L13" s="15">
        <v>1474.90877952507</v>
      </c>
      <c r="M13" s="15">
        <v>780</v>
      </c>
      <c r="ZA13" s="9"/>
    </row>
    <row r="14" spans="2:677" x14ac:dyDescent="0.3">
      <c r="B14" s="19"/>
      <c r="C14" s="16" t="s">
        <v>257</v>
      </c>
      <c r="D14" s="14">
        <v>94.4557872962407</v>
      </c>
      <c r="E14" s="14">
        <v>0.63816438417108101</v>
      </c>
      <c r="F14" s="14">
        <v>93.060145062184802</v>
      </c>
      <c r="G14" s="14">
        <v>95.584076863034099</v>
      </c>
      <c r="H14" s="14">
        <v>0.67562232282243595</v>
      </c>
      <c r="I14" s="15">
        <v>2586</v>
      </c>
      <c r="J14" s="15">
        <v>2714</v>
      </c>
      <c r="K14" s="14">
        <v>2.1098251414507998</v>
      </c>
      <c r="L14" s="15">
        <v>1286.36252677023</v>
      </c>
      <c r="M14" s="15">
        <v>508</v>
      </c>
      <c r="ZA14" s="9"/>
    </row>
    <row r="15" spans="2:677" x14ac:dyDescent="0.3">
      <c r="B15" s="19" t="s">
        <v>295</v>
      </c>
      <c r="C15" s="16" t="s">
        <v>258</v>
      </c>
      <c r="D15" s="14">
        <v>97.149054816782794</v>
      </c>
      <c r="E15" s="14">
        <v>0.64460768073702102</v>
      </c>
      <c r="F15" s="14">
        <v>95.556519260792101</v>
      </c>
      <c r="G15" s="14">
        <v>98.181689298770806</v>
      </c>
      <c r="H15" s="14">
        <v>0.66352439758957205</v>
      </c>
      <c r="I15" s="15">
        <v>648</v>
      </c>
      <c r="J15" s="15">
        <v>669</v>
      </c>
      <c r="K15" s="14">
        <v>1.0021666999322101</v>
      </c>
      <c r="L15" s="15">
        <v>667.55361163492103</v>
      </c>
      <c r="M15" s="15">
        <v>133</v>
      </c>
      <c r="ZA15" s="9"/>
    </row>
    <row r="16" spans="2:677" x14ac:dyDescent="0.3">
      <c r="B16" s="19"/>
      <c r="C16" s="16" t="s">
        <v>259</v>
      </c>
      <c r="D16" s="14">
        <v>99.113256551575802</v>
      </c>
      <c r="E16" s="14">
        <v>0.45881916847743398</v>
      </c>
      <c r="F16" s="14">
        <v>97.541812099355198</v>
      </c>
      <c r="G16" s="14">
        <v>99.683385349763995</v>
      </c>
      <c r="H16" s="14">
        <v>0.46292411776287201</v>
      </c>
      <c r="I16" s="15">
        <v>536</v>
      </c>
      <c r="J16" s="15">
        <v>540</v>
      </c>
      <c r="K16" s="14">
        <v>1.2910472530797099</v>
      </c>
      <c r="L16" s="15">
        <v>418.26509348272299</v>
      </c>
      <c r="M16" s="15">
        <v>101</v>
      </c>
      <c r="ZA16" s="9"/>
    </row>
    <row r="17" spans="2:677" x14ac:dyDescent="0.3">
      <c r="B17" s="19"/>
      <c r="C17" s="16" t="s">
        <v>260</v>
      </c>
      <c r="D17" s="14">
        <v>98.506924491535997</v>
      </c>
      <c r="E17" s="14">
        <v>0.59289546326770104</v>
      </c>
      <c r="F17" s="14">
        <v>96.738142314622806</v>
      </c>
      <c r="G17" s="14">
        <v>99.323272573421804</v>
      </c>
      <c r="H17" s="14">
        <v>0.60188201624205995</v>
      </c>
      <c r="I17" s="15">
        <v>483</v>
      </c>
      <c r="J17" s="15">
        <v>491</v>
      </c>
      <c r="K17" s="14">
        <v>1.1711264853412</v>
      </c>
      <c r="L17" s="15">
        <v>419.25445811854502</v>
      </c>
      <c r="M17" s="15">
        <v>102</v>
      </c>
      <c r="ZA17" s="9"/>
    </row>
    <row r="18" spans="2:677" x14ac:dyDescent="0.3">
      <c r="B18" s="19"/>
      <c r="C18" s="16" t="s">
        <v>261</v>
      </c>
      <c r="D18" s="14">
        <v>94.477217004642199</v>
      </c>
      <c r="E18" s="14">
        <v>1.13867760482446</v>
      </c>
      <c r="F18" s="14">
        <v>91.720877226257798</v>
      </c>
      <c r="G18" s="14">
        <v>96.352392063238298</v>
      </c>
      <c r="H18" s="14">
        <v>1.20524041766441</v>
      </c>
      <c r="I18" s="15">
        <v>397</v>
      </c>
      <c r="J18" s="15">
        <v>419</v>
      </c>
      <c r="K18" s="14">
        <v>1.03870630882829</v>
      </c>
      <c r="L18" s="15">
        <v>403.38640137138702</v>
      </c>
      <c r="M18" s="15">
        <v>78</v>
      </c>
      <c r="ZA18" s="9"/>
    </row>
    <row r="19" spans="2:677" x14ac:dyDescent="0.3">
      <c r="B19" s="19"/>
      <c r="C19" s="16" t="s">
        <v>262</v>
      </c>
      <c r="D19" s="14">
        <v>95.103946050887501</v>
      </c>
      <c r="E19" s="14">
        <v>1.1672831112248401</v>
      </c>
      <c r="F19" s="14">
        <v>92.172571436998794</v>
      </c>
      <c r="G19" s="14">
        <v>96.973565561496798</v>
      </c>
      <c r="H19" s="14">
        <v>1.22737610761204</v>
      </c>
      <c r="I19" s="15">
        <v>323</v>
      </c>
      <c r="J19" s="15">
        <v>343</v>
      </c>
      <c r="K19" s="14">
        <v>1.00076885227138</v>
      </c>
      <c r="L19" s="15">
        <v>342.73648627404202</v>
      </c>
      <c r="M19" s="15">
        <v>66</v>
      </c>
      <c r="ZA19" s="9"/>
    </row>
    <row r="20" spans="2:677" x14ac:dyDescent="0.3">
      <c r="B20" s="19"/>
      <c r="C20" s="16" t="s">
        <v>263</v>
      </c>
      <c r="D20" s="14">
        <v>93.977710993490007</v>
      </c>
      <c r="E20" s="14">
        <v>1.5737030672393899</v>
      </c>
      <c r="F20" s="14">
        <v>89.988944093685006</v>
      </c>
      <c r="G20" s="14">
        <v>96.440079574740395</v>
      </c>
      <c r="H20" s="14">
        <v>1.67454926344014</v>
      </c>
      <c r="I20" s="15">
        <v>444</v>
      </c>
      <c r="J20" s="15">
        <v>468</v>
      </c>
      <c r="K20" s="14">
        <v>2.0435064233511202</v>
      </c>
      <c r="L20" s="15">
        <v>229.01812035047701</v>
      </c>
      <c r="M20" s="15">
        <v>100</v>
      </c>
      <c r="ZA20" s="9"/>
    </row>
    <row r="21" spans="2:677" x14ac:dyDescent="0.3">
      <c r="B21" s="19"/>
      <c r="C21" s="16" t="s">
        <v>264</v>
      </c>
      <c r="D21" s="14">
        <v>95.459868756800006</v>
      </c>
      <c r="E21" s="14">
        <v>0.74703504862555103</v>
      </c>
      <c r="F21" s="14">
        <v>93.735890570147504</v>
      </c>
      <c r="G21" s="14">
        <v>96.725954235696705</v>
      </c>
      <c r="H21" s="14">
        <v>0.782564504177926</v>
      </c>
      <c r="I21" s="15">
        <v>830</v>
      </c>
      <c r="J21" s="15">
        <v>871</v>
      </c>
      <c r="K21" s="14">
        <v>1.1202423172873499</v>
      </c>
      <c r="L21" s="15">
        <v>777.51035339310704</v>
      </c>
      <c r="M21" s="15">
        <v>177</v>
      </c>
      <c r="ZA21" s="9"/>
    </row>
    <row r="22" spans="2:677" x14ac:dyDescent="0.3">
      <c r="B22" s="19"/>
      <c r="C22" s="16" t="s">
        <v>265</v>
      </c>
      <c r="D22" s="14">
        <v>93.7838899082208</v>
      </c>
      <c r="E22" s="14">
        <v>1.0251632124807899</v>
      </c>
      <c r="F22" s="14">
        <v>91.420300083731803</v>
      </c>
      <c r="G22" s="14">
        <v>95.528193331166094</v>
      </c>
      <c r="H22" s="14">
        <v>1.09311227491634</v>
      </c>
      <c r="I22" s="15">
        <v>652</v>
      </c>
      <c r="J22" s="15">
        <v>692</v>
      </c>
      <c r="K22" s="14">
        <v>1.2457105265565001</v>
      </c>
      <c r="L22" s="15">
        <v>555.50626349195602</v>
      </c>
      <c r="M22" s="15">
        <v>134</v>
      </c>
      <c r="ZA22" s="9"/>
    </row>
    <row r="23" spans="2:677" x14ac:dyDescent="0.3">
      <c r="B23" s="19"/>
      <c r="C23" s="16" t="s">
        <v>266</v>
      </c>
      <c r="D23" s="14">
        <v>91.717899206701006</v>
      </c>
      <c r="E23" s="14">
        <v>1.3179177488296001</v>
      </c>
      <c r="F23" s="14">
        <v>88.712548512066704</v>
      </c>
      <c r="G23" s="14">
        <v>93.977381878771098</v>
      </c>
      <c r="H23" s="14">
        <v>1.43692535506015</v>
      </c>
      <c r="I23" s="15">
        <v>652</v>
      </c>
      <c r="J23" s="15">
        <v>707</v>
      </c>
      <c r="K23" s="14">
        <v>1.6143091352869801</v>
      </c>
      <c r="L23" s="15">
        <v>437.95824761551398</v>
      </c>
      <c r="M23" s="15">
        <v>143</v>
      </c>
      <c r="ZA23" s="9"/>
    </row>
    <row r="24" spans="2:677" x14ac:dyDescent="0.3">
      <c r="B24" s="19"/>
      <c r="C24" s="16" t="s">
        <v>267</v>
      </c>
      <c r="D24" s="14">
        <v>96.7919890770563</v>
      </c>
      <c r="E24" s="14">
        <v>0.86172325867961896</v>
      </c>
      <c r="F24" s="14">
        <v>94.554647494725401</v>
      </c>
      <c r="G24" s="14">
        <v>98.128267170172904</v>
      </c>
      <c r="H24" s="14">
        <v>0.89028365559633205</v>
      </c>
      <c r="I24" s="15">
        <v>419</v>
      </c>
      <c r="J24" s="15">
        <v>435</v>
      </c>
      <c r="K24" s="14">
        <v>1.03788708222798</v>
      </c>
      <c r="L24" s="15">
        <v>419.12073813098101</v>
      </c>
      <c r="M24" s="15">
        <v>78</v>
      </c>
      <c r="ZA24" s="9"/>
    </row>
    <row r="25" spans="2:677" x14ac:dyDescent="0.3">
      <c r="B25" s="19"/>
      <c r="C25" s="16" t="s">
        <v>268</v>
      </c>
      <c r="D25" s="14">
        <v>93.074328932929305</v>
      </c>
      <c r="E25" s="14">
        <v>1.23062331565883</v>
      </c>
      <c r="F25" s="14">
        <v>90.192733382640697</v>
      </c>
      <c r="G25" s="14">
        <v>95.154731486785195</v>
      </c>
      <c r="H25" s="14">
        <v>1.32219413211739</v>
      </c>
      <c r="I25" s="15">
        <v>479</v>
      </c>
      <c r="J25" s="15">
        <v>515</v>
      </c>
      <c r="K25" s="14">
        <v>1.20759587956742</v>
      </c>
      <c r="L25" s="15">
        <v>426.46717226666999</v>
      </c>
      <c r="M25" s="15">
        <v>89</v>
      </c>
      <c r="ZA25" s="9"/>
    </row>
    <row r="26" spans="2:677" x14ac:dyDescent="0.3">
      <c r="B26" s="19"/>
      <c r="C26" s="16" t="s">
        <v>269</v>
      </c>
      <c r="D26" s="14">
        <v>86.836520842477299</v>
      </c>
      <c r="E26" s="14">
        <v>1.7767913615622399</v>
      </c>
      <c r="F26" s="14">
        <v>82.894832259036704</v>
      </c>
      <c r="G26" s="14">
        <v>89.979689892177802</v>
      </c>
      <c r="H26" s="14">
        <v>2.0461337514723401</v>
      </c>
      <c r="I26" s="15">
        <v>465</v>
      </c>
      <c r="J26" s="15">
        <v>529</v>
      </c>
      <c r="K26" s="14">
        <v>1.4582557102235501</v>
      </c>
      <c r="L26" s="15">
        <v>362.76216598452601</v>
      </c>
      <c r="M26" s="15">
        <v>100</v>
      </c>
      <c r="ZA26" s="9"/>
    </row>
    <row r="27" spans="2:677" x14ac:dyDescent="0.3">
      <c r="B27" s="19"/>
      <c r="C27" s="16" t="s">
        <v>270</v>
      </c>
      <c r="D27" s="14">
        <v>95.071542617471707</v>
      </c>
      <c r="E27" s="14">
        <v>1.1131650160543201</v>
      </c>
      <c r="F27" s="14">
        <v>92.344508319514105</v>
      </c>
      <c r="G27" s="14">
        <v>96.860183962903804</v>
      </c>
      <c r="H27" s="14">
        <v>1.1708708888139401</v>
      </c>
      <c r="I27" s="15">
        <v>766</v>
      </c>
      <c r="J27" s="15">
        <v>798</v>
      </c>
      <c r="K27" s="14">
        <v>2.1077343541710598</v>
      </c>
      <c r="L27" s="15">
        <v>378.60558586086199</v>
      </c>
      <c r="M27" s="15">
        <v>146</v>
      </c>
      <c r="ZA27" s="9"/>
    </row>
    <row r="28" spans="2:677" x14ac:dyDescent="0.3">
      <c r="B28" s="19"/>
      <c r="C28" s="16" t="s">
        <v>271</v>
      </c>
      <c r="D28" s="14">
        <v>93.053916197470301</v>
      </c>
      <c r="E28" s="14">
        <v>2.1373730710701899</v>
      </c>
      <c r="F28" s="14">
        <v>87.381756174464897</v>
      </c>
      <c r="G28" s="14">
        <v>96.2847331578986</v>
      </c>
      <c r="H28" s="14">
        <v>2.2969189889165502</v>
      </c>
      <c r="I28" s="15">
        <v>293</v>
      </c>
      <c r="J28" s="15">
        <v>313</v>
      </c>
      <c r="K28" s="14">
        <v>2.2051624412690498</v>
      </c>
      <c r="L28" s="15">
        <v>141.93965675375401</v>
      </c>
      <c r="M28" s="15">
        <v>68</v>
      </c>
      <c r="ZA28" s="9"/>
    </row>
    <row r="29" spans="2:677" x14ac:dyDescent="0.3">
      <c r="B29" s="19"/>
      <c r="C29" s="16" t="s">
        <v>272</v>
      </c>
      <c r="D29" s="14">
        <v>96.543713061245796</v>
      </c>
      <c r="E29" s="14">
        <v>1.05289733821918</v>
      </c>
      <c r="F29" s="14">
        <v>93.721017282097506</v>
      </c>
      <c r="G29" s="14">
        <v>98.122890429679202</v>
      </c>
      <c r="H29" s="14">
        <v>1.09059130297924</v>
      </c>
      <c r="I29" s="15">
        <v>498</v>
      </c>
      <c r="J29" s="15">
        <v>511</v>
      </c>
      <c r="K29" s="14">
        <v>1.6943707428613499</v>
      </c>
      <c r="L29" s="15">
        <v>301.58688831999899</v>
      </c>
      <c r="M29" s="15">
        <v>92</v>
      </c>
      <c r="ZA29" s="9"/>
    </row>
    <row r="30" spans="2:677" x14ac:dyDescent="0.3">
      <c r="B30" s="19"/>
      <c r="C30" s="16" t="s">
        <v>273</v>
      </c>
      <c r="D30" s="14">
        <v>95.155460947484301</v>
      </c>
      <c r="E30" s="14">
        <v>1.4868865755234399</v>
      </c>
      <c r="F30" s="14">
        <v>91.170847664912301</v>
      </c>
      <c r="G30" s="14">
        <v>97.393226929970794</v>
      </c>
      <c r="H30" s="14">
        <v>1.5625866983546399</v>
      </c>
      <c r="I30" s="15">
        <v>380</v>
      </c>
      <c r="J30" s="15">
        <v>395</v>
      </c>
      <c r="K30" s="14">
        <v>1.8895819199347299</v>
      </c>
      <c r="L30" s="15">
        <v>209.04095018735299</v>
      </c>
      <c r="M30" s="15">
        <v>72</v>
      </c>
      <c r="ZA30" s="9"/>
    </row>
    <row r="31" spans="2:677" x14ac:dyDescent="0.3">
      <c r="B31" s="19"/>
      <c r="C31" s="16" t="s">
        <v>274</v>
      </c>
      <c r="D31" s="14">
        <v>95.229053952487305</v>
      </c>
      <c r="E31" s="14">
        <v>0.79693286322392298</v>
      </c>
      <c r="F31" s="14">
        <v>93.392134526650295</v>
      </c>
      <c r="G31" s="14">
        <v>96.574060635112502</v>
      </c>
      <c r="H31" s="14">
        <v>0.83685895233353602</v>
      </c>
      <c r="I31" s="15">
        <v>1449</v>
      </c>
      <c r="J31" s="15">
        <v>1518</v>
      </c>
      <c r="K31" s="14">
        <v>2.1205820431434899</v>
      </c>
      <c r="L31" s="15">
        <v>715.841202611413</v>
      </c>
      <c r="M31" s="15">
        <v>297</v>
      </c>
      <c r="ZA31" s="9"/>
    </row>
    <row r="32" spans="2:677" x14ac:dyDescent="0.3">
      <c r="B32" s="19"/>
      <c r="C32" s="16" t="s">
        <v>275</v>
      </c>
      <c r="D32" s="14">
        <v>96.689806365721097</v>
      </c>
      <c r="E32" s="14">
        <v>0.64851749697289696</v>
      </c>
      <c r="F32" s="14">
        <v>95.140971357248304</v>
      </c>
      <c r="G32" s="14">
        <v>97.756585294835205</v>
      </c>
      <c r="H32" s="14">
        <v>0.67071961497154398</v>
      </c>
      <c r="I32" s="15">
        <v>844</v>
      </c>
      <c r="J32" s="15">
        <v>874</v>
      </c>
      <c r="K32" s="14">
        <v>1.1471588229582701</v>
      </c>
      <c r="L32" s="15">
        <v>761.88229782005999</v>
      </c>
      <c r="M32" s="15">
        <v>170</v>
      </c>
      <c r="ZA32" s="9"/>
    </row>
    <row r="33" spans="2:677" x14ac:dyDescent="0.3">
      <c r="B33" s="19"/>
      <c r="C33" s="16" t="s">
        <v>276</v>
      </c>
      <c r="D33" s="14">
        <v>95.101794125880602</v>
      </c>
      <c r="E33" s="14">
        <v>1.0382298044828799</v>
      </c>
      <c r="F33" s="14">
        <v>92.580733316933205</v>
      </c>
      <c r="G33" s="14">
        <v>96.795848695570101</v>
      </c>
      <c r="H33" s="14">
        <v>1.0917036992053299</v>
      </c>
      <c r="I33" s="15">
        <v>500</v>
      </c>
      <c r="J33" s="15">
        <v>525</v>
      </c>
      <c r="K33" s="14">
        <v>1.2125300970208901</v>
      </c>
      <c r="L33" s="15">
        <v>432.97894319480702</v>
      </c>
      <c r="M33" s="15">
        <v>101</v>
      </c>
      <c r="ZA33" s="9"/>
    </row>
    <row r="34" spans="2:677" x14ac:dyDescent="0.3">
      <c r="B34" s="19"/>
      <c r="C34" s="16" t="s">
        <v>277</v>
      </c>
      <c r="D34" s="14">
        <v>95.587936844673095</v>
      </c>
      <c r="E34" s="14">
        <v>0.96162280728443505</v>
      </c>
      <c r="F34" s="14">
        <v>93.238278790023401</v>
      </c>
      <c r="G34" s="14">
        <v>97.146094441092202</v>
      </c>
      <c r="H34" s="14">
        <v>1.00600853939032</v>
      </c>
      <c r="I34" s="15">
        <v>580</v>
      </c>
      <c r="J34" s="15">
        <v>610</v>
      </c>
      <c r="K34" s="14">
        <v>1.3353096936330899</v>
      </c>
      <c r="L34" s="15">
        <v>456.82286506909298</v>
      </c>
      <c r="M34" s="15">
        <v>111</v>
      </c>
      <c r="ZA34" s="9"/>
    </row>
    <row r="35" spans="2:677" x14ac:dyDescent="0.3">
      <c r="B35" s="19"/>
      <c r="C35" s="16" t="s">
        <v>278</v>
      </c>
      <c r="D35" s="14">
        <v>92.220663530074503</v>
      </c>
      <c r="E35" s="14">
        <v>1.66697121953658</v>
      </c>
      <c r="F35" s="14">
        <v>88.168925247291398</v>
      </c>
      <c r="G35" s="14">
        <v>94.964074297504297</v>
      </c>
      <c r="H35" s="14">
        <v>1.8075897046576299</v>
      </c>
      <c r="I35" s="15">
        <v>335</v>
      </c>
      <c r="J35" s="15">
        <v>360</v>
      </c>
      <c r="K35" s="14">
        <v>1.39052836877513</v>
      </c>
      <c r="L35" s="15">
        <v>258.89439445029899</v>
      </c>
      <c r="M35" s="15">
        <v>64</v>
      </c>
      <c r="ZA35" s="9"/>
    </row>
    <row r="36" spans="2:677" x14ac:dyDescent="0.3">
      <c r="B36" s="19"/>
      <c r="C36" s="16" t="s">
        <v>279</v>
      </c>
      <c r="D36" s="14">
        <v>96.151554796270304</v>
      </c>
      <c r="E36" s="14">
        <v>0.69305827264495201</v>
      </c>
      <c r="F36" s="14">
        <v>94.523504176719101</v>
      </c>
      <c r="G36" s="14">
        <v>97.309395771559295</v>
      </c>
      <c r="H36" s="14">
        <v>0.72079778024747598</v>
      </c>
      <c r="I36" s="15">
        <v>756</v>
      </c>
      <c r="J36" s="15">
        <v>789</v>
      </c>
      <c r="K36" s="14">
        <v>1.02287862341952</v>
      </c>
      <c r="L36" s="15">
        <v>771.35251625685999</v>
      </c>
      <c r="M36" s="15">
        <v>161</v>
      </c>
      <c r="ZA36" s="9"/>
    </row>
    <row r="37" spans="2:677" x14ac:dyDescent="0.3">
      <c r="B37" s="19"/>
      <c r="C37" s="16" t="s">
        <v>280</v>
      </c>
      <c r="D37" s="14">
        <v>94.424011989210499</v>
      </c>
      <c r="E37" s="14">
        <v>1.0538384404730401</v>
      </c>
      <c r="F37" s="14">
        <v>91.916099441979995</v>
      </c>
      <c r="G37" s="14">
        <v>96.186164177547198</v>
      </c>
      <c r="H37" s="14">
        <v>1.11607039170658</v>
      </c>
      <c r="I37" s="15">
        <v>459</v>
      </c>
      <c r="J37" s="15">
        <v>488</v>
      </c>
      <c r="K37" s="14">
        <v>1.0272419653024001</v>
      </c>
      <c r="L37" s="15">
        <v>475.05847354701899</v>
      </c>
      <c r="M37" s="15">
        <v>80</v>
      </c>
      <c r="ZA37" s="9"/>
    </row>
    <row r="38" spans="2:677" x14ac:dyDescent="0.3">
      <c r="B38" s="19" t="s">
        <v>296</v>
      </c>
      <c r="C38" s="16" t="s">
        <v>281</v>
      </c>
      <c r="D38" s="14">
        <v>93.285534457413604</v>
      </c>
      <c r="E38" s="14">
        <v>0.62516778032020603</v>
      </c>
      <c r="F38" s="14">
        <v>91.950148825696004</v>
      </c>
      <c r="G38" s="14">
        <v>94.412854219581703</v>
      </c>
      <c r="H38" s="14">
        <v>0.67016583434552202</v>
      </c>
      <c r="I38" s="15">
        <v>6705</v>
      </c>
      <c r="J38" s="15">
        <v>7037</v>
      </c>
      <c r="K38" s="14">
        <v>4.3902904410916097</v>
      </c>
      <c r="L38" s="15">
        <v>1602.8552312020399</v>
      </c>
      <c r="M38" s="15">
        <v>1275</v>
      </c>
      <c r="ZA38" s="9"/>
    </row>
    <row r="39" spans="2:677" x14ac:dyDescent="0.3">
      <c r="B39" s="19"/>
      <c r="C39" s="16" t="s">
        <v>282</v>
      </c>
      <c r="D39" s="14">
        <v>94.303209025803596</v>
      </c>
      <c r="E39" s="14">
        <v>0.51129551923218997</v>
      </c>
      <c r="F39" s="14">
        <v>93.213146901616597</v>
      </c>
      <c r="G39" s="14">
        <v>95.227156817392697</v>
      </c>
      <c r="H39" s="14">
        <v>0.54218252434261105</v>
      </c>
      <c r="I39" s="15">
        <v>6483</v>
      </c>
      <c r="J39" s="15">
        <v>6823</v>
      </c>
      <c r="K39" s="14">
        <v>3.31970071843502</v>
      </c>
      <c r="L39" s="15">
        <v>2055.3057575673602</v>
      </c>
      <c r="M39" s="15">
        <v>1287</v>
      </c>
      <c r="ZA39" s="9"/>
    </row>
    <row r="40" spans="2:677" x14ac:dyDescent="0.3">
      <c r="B40" s="19" t="s">
        <v>321</v>
      </c>
      <c r="C40" s="16" t="s">
        <v>314</v>
      </c>
      <c r="D40" s="14">
        <v>93.626766278717099</v>
      </c>
      <c r="E40" s="14">
        <v>0.60090314644277099</v>
      </c>
      <c r="F40" s="14">
        <v>92.341968528801203</v>
      </c>
      <c r="G40" s="14">
        <v>94.7083640331266</v>
      </c>
      <c r="H40" s="14">
        <v>0.64180700704106897</v>
      </c>
      <c r="I40" s="15">
        <v>6773</v>
      </c>
      <c r="J40" s="15">
        <v>7115</v>
      </c>
      <c r="K40" s="14">
        <v>4.3048988134734101</v>
      </c>
      <c r="L40" s="15">
        <v>1652.7682317948099</v>
      </c>
      <c r="M40" s="15">
        <v>2516</v>
      </c>
      <c r="ZA40" s="9"/>
    </row>
    <row r="41" spans="2:677" x14ac:dyDescent="0.3">
      <c r="B41" s="19"/>
      <c r="C41" s="16" t="s">
        <v>315</v>
      </c>
      <c r="D41" s="14">
        <v>94.043963493847698</v>
      </c>
      <c r="E41" s="14">
        <v>0.54239871530028305</v>
      </c>
      <c r="F41" s="14">
        <v>92.887121466948201</v>
      </c>
      <c r="G41" s="14">
        <v>95.022737962178894</v>
      </c>
      <c r="H41" s="14">
        <v>0.57675016571985105</v>
      </c>
      <c r="I41" s="15">
        <v>6415</v>
      </c>
      <c r="J41" s="15">
        <v>6745</v>
      </c>
      <c r="K41" s="14">
        <v>3.5421470836447599</v>
      </c>
      <c r="L41" s="15">
        <v>1904.21228727171</v>
      </c>
      <c r="M41" s="15">
        <v>2469</v>
      </c>
      <c r="ZA41" s="9"/>
    </row>
    <row r="42" spans="2:677" x14ac:dyDescent="0.3">
      <c r="B42" s="19" t="s">
        <v>322</v>
      </c>
      <c r="C42" s="16" t="s">
        <v>316</v>
      </c>
      <c r="D42" s="14">
        <v>92.465395774360005</v>
      </c>
      <c r="E42" s="14">
        <v>0.99660793089573096</v>
      </c>
      <c r="F42" s="14">
        <v>90.259746976843601</v>
      </c>
      <c r="G42" s="14">
        <v>94.203657222091607</v>
      </c>
      <c r="H42" s="14">
        <v>1.0778171904738501</v>
      </c>
      <c r="I42" s="15">
        <v>1423</v>
      </c>
      <c r="J42" s="15">
        <v>1521</v>
      </c>
      <c r="K42" s="14">
        <v>2.1669684490773502</v>
      </c>
      <c r="L42" s="15">
        <v>701.90223611590102</v>
      </c>
      <c r="M42" s="15">
        <v>498</v>
      </c>
      <c r="ZA42" s="9"/>
    </row>
    <row r="43" spans="2:677" x14ac:dyDescent="0.3">
      <c r="B43" s="19"/>
      <c r="C43" s="16" t="s">
        <v>317</v>
      </c>
      <c r="D43" s="14">
        <v>95.474405556288403</v>
      </c>
      <c r="E43" s="14">
        <v>1.14857258316556</v>
      </c>
      <c r="F43" s="14">
        <v>92.595259787339302</v>
      </c>
      <c r="G43" s="14">
        <v>97.267109217190594</v>
      </c>
      <c r="H43" s="14">
        <v>1.2030162182977899</v>
      </c>
      <c r="I43" s="15">
        <v>467</v>
      </c>
      <c r="J43" s="15">
        <v>497</v>
      </c>
      <c r="K43" s="14">
        <v>1.5143838643496901</v>
      </c>
      <c r="L43" s="15">
        <v>328.18627542193298</v>
      </c>
      <c r="M43" s="15">
        <v>240</v>
      </c>
      <c r="ZA43" s="9"/>
    </row>
    <row r="44" spans="2:677" x14ac:dyDescent="0.3">
      <c r="B44" s="19"/>
      <c r="C44" s="16" t="s">
        <v>318</v>
      </c>
      <c r="D44" s="14">
        <v>93.174214881130894</v>
      </c>
      <c r="E44" s="14">
        <v>1.7176457135722201</v>
      </c>
      <c r="F44" s="14">
        <v>88.911482879949304</v>
      </c>
      <c r="G44" s="14">
        <v>95.874275556342198</v>
      </c>
      <c r="H44" s="14">
        <v>1.84347752837365</v>
      </c>
      <c r="I44" s="15">
        <v>409</v>
      </c>
      <c r="J44" s="15">
        <v>434</v>
      </c>
      <c r="K44" s="14">
        <v>2.0086613452675799</v>
      </c>
      <c r="L44" s="15">
        <v>216.06429626502501</v>
      </c>
      <c r="M44" s="15">
        <v>188</v>
      </c>
      <c r="ZA44" s="9"/>
    </row>
    <row r="45" spans="2:677" x14ac:dyDescent="0.3">
      <c r="B45" s="19"/>
      <c r="C45" s="16" t="s">
        <v>319</v>
      </c>
      <c r="D45" s="14">
        <v>93.979909997675193</v>
      </c>
      <c r="E45" s="14">
        <v>0.46590309694884602</v>
      </c>
      <c r="F45" s="14">
        <v>92.998779963527397</v>
      </c>
      <c r="G45" s="14">
        <v>94.8311891531405</v>
      </c>
      <c r="H45" s="14">
        <v>0.49574754536408</v>
      </c>
      <c r="I45" s="15">
        <v>10759</v>
      </c>
      <c r="J45" s="15">
        <v>11261</v>
      </c>
      <c r="K45" s="14">
        <v>4.3200778807783902</v>
      </c>
      <c r="L45" s="15">
        <v>2606.6659700984401</v>
      </c>
      <c r="M45" s="15">
        <v>2514</v>
      </c>
      <c r="ZA45" s="9"/>
    </row>
    <row r="46" spans="2:677" x14ac:dyDescent="0.3">
      <c r="B46" s="19"/>
      <c r="C46" s="16" t="s">
        <v>320</v>
      </c>
      <c r="D46" s="14">
        <v>89.729416172823406</v>
      </c>
      <c r="E46" s="14">
        <v>3.8361726213221901</v>
      </c>
      <c r="F46" s="14">
        <v>79.332117258515197</v>
      </c>
      <c r="G46" s="14">
        <v>95.211882626695498</v>
      </c>
      <c r="H46" s="14">
        <v>4.27526755989755</v>
      </c>
      <c r="I46" s="15">
        <v>130</v>
      </c>
      <c r="J46" s="15">
        <v>147</v>
      </c>
      <c r="K46" s="14">
        <v>2.33141273917211</v>
      </c>
      <c r="L46" s="15">
        <v>63.051898760834703</v>
      </c>
      <c r="M46" s="15">
        <v>64</v>
      </c>
      <c r="ZA46" s="9"/>
    </row>
    <row r="47" spans="2:677" x14ac:dyDescent="0.3">
      <c r="B47" s="19" t="s">
        <v>298</v>
      </c>
      <c r="C47" s="16" t="s">
        <v>283</v>
      </c>
      <c r="D47" s="14">
        <v>91.237951711436594</v>
      </c>
      <c r="E47" s="14">
        <v>1.32208985325512</v>
      </c>
      <c r="F47" s="14">
        <v>88.274106648785093</v>
      </c>
      <c r="G47" s="14">
        <v>93.507750081561198</v>
      </c>
      <c r="H47" s="14">
        <v>1.4490569203444701</v>
      </c>
      <c r="I47" s="15">
        <v>2370</v>
      </c>
      <c r="J47" s="15">
        <v>2535</v>
      </c>
      <c r="K47" s="14">
        <v>5.5404799288079198</v>
      </c>
      <c r="L47" s="15">
        <v>457.541590723789</v>
      </c>
      <c r="M47" s="15">
        <v>1215</v>
      </c>
      <c r="ZA47" s="9"/>
    </row>
    <row r="48" spans="2:677" x14ac:dyDescent="0.3">
      <c r="B48" s="19"/>
      <c r="C48" s="16" t="s">
        <v>284</v>
      </c>
      <c r="D48" s="14">
        <v>91.039776668030896</v>
      </c>
      <c r="E48" s="14">
        <v>1.0233162274933001</v>
      </c>
      <c r="F48" s="14">
        <v>88.8197758059992</v>
      </c>
      <c r="G48" s="14">
        <v>92.854426758493304</v>
      </c>
      <c r="H48" s="14">
        <v>1.1240320055097901</v>
      </c>
      <c r="I48" s="15">
        <v>2251</v>
      </c>
      <c r="J48" s="15">
        <v>2414</v>
      </c>
      <c r="K48" s="14">
        <v>3.0976120579976798</v>
      </c>
      <c r="L48" s="15">
        <v>779.30998291646199</v>
      </c>
      <c r="M48" s="15">
        <v>1334</v>
      </c>
      <c r="ZA48" s="9"/>
    </row>
    <row r="49" spans="2:677" x14ac:dyDescent="0.3">
      <c r="B49" s="19"/>
      <c r="C49" s="16" t="s">
        <v>285</v>
      </c>
      <c r="D49" s="14">
        <v>95.3557067292883</v>
      </c>
      <c r="E49" s="14">
        <v>0.64723048744254397</v>
      </c>
      <c r="F49" s="14">
        <v>93.908039050119996</v>
      </c>
      <c r="G49" s="14">
        <v>96.472280077650794</v>
      </c>
      <c r="H49" s="14">
        <v>0.67875380471984703</v>
      </c>
      <c r="I49" s="15">
        <v>2333</v>
      </c>
      <c r="J49" s="15">
        <v>2441</v>
      </c>
      <c r="K49" s="14">
        <v>2.3080299187989501</v>
      </c>
      <c r="L49" s="15">
        <v>1057.61194000043</v>
      </c>
      <c r="M49" s="15">
        <v>1428</v>
      </c>
      <c r="ZA49" s="9"/>
    </row>
    <row r="50" spans="2:677" x14ac:dyDescent="0.3">
      <c r="B50" s="19"/>
      <c r="C50" s="16" t="s">
        <v>286</v>
      </c>
      <c r="D50" s="14">
        <v>95.314115055675202</v>
      </c>
      <c r="E50" s="14">
        <v>0.629595220095297</v>
      </c>
      <c r="F50" s="14">
        <v>93.912723912551101</v>
      </c>
      <c r="G50" s="14">
        <v>96.405232187180204</v>
      </c>
      <c r="H50" s="14">
        <v>0.66054772656446104</v>
      </c>
      <c r="I50" s="15">
        <v>2697</v>
      </c>
      <c r="J50" s="15">
        <v>2818</v>
      </c>
      <c r="K50" s="14">
        <v>2.50011998110622</v>
      </c>
      <c r="L50" s="15">
        <v>1127.1459055149501</v>
      </c>
      <c r="M50" s="15">
        <v>1561</v>
      </c>
      <c r="ZA50" s="9"/>
    </row>
    <row r="51" spans="2:677" x14ac:dyDescent="0.3">
      <c r="B51" s="19"/>
      <c r="C51" s="16" t="s">
        <v>287</v>
      </c>
      <c r="D51" s="14">
        <v>96.162792428297294</v>
      </c>
      <c r="E51" s="14">
        <v>0.58361578457514396</v>
      </c>
      <c r="F51" s="14">
        <v>94.839294635128695</v>
      </c>
      <c r="G51" s="14">
        <v>97.157044901728199</v>
      </c>
      <c r="H51" s="14">
        <v>0.60690394885351295</v>
      </c>
      <c r="I51" s="15">
        <v>3463</v>
      </c>
      <c r="J51" s="15">
        <v>3576</v>
      </c>
      <c r="K51" s="14">
        <v>3.2999530140125199</v>
      </c>
      <c r="L51" s="15">
        <v>1083.6517928635101</v>
      </c>
      <c r="M51" s="15">
        <v>1632</v>
      </c>
      <c r="ZA51" s="9"/>
    </row>
    <row r="52" spans="2:677" x14ac:dyDescent="0.3">
      <c r="B52" s="19" t="s">
        <v>297</v>
      </c>
      <c r="C52" s="16" t="s">
        <v>288</v>
      </c>
      <c r="D52" s="14">
        <v>95.123128805916494</v>
      </c>
      <c r="E52" s="14">
        <v>0.37168366040972201</v>
      </c>
      <c r="F52" s="14">
        <v>94.340428259114603</v>
      </c>
      <c r="G52" s="14">
        <v>95.8024006577633</v>
      </c>
      <c r="H52" s="14">
        <v>0.39073952368417503</v>
      </c>
      <c r="I52" s="15">
        <v>9225</v>
      </c>
      <c r="J52" s="15">
        <v>9621</v>
      </c>
      <c r="K52" s="14">
        <v>2.8648019205330799</v>
      </c>
      <c r="L52" s="15">
        <v>3358.3473716080598</v>
      </c>
      <c r="M52" s="15">
        <v>2539</v>
      </c>
      <c r="ZA52" s="9"/>
    </row>
    <row r="53" spans="2:677" x14ac:dyDescent="0.3">
      <c r="B53" s="19"/>
      <c r="C53" s="16" t="s">
        <v>289</v>
      </c>
      <c r="D53" s="14">
        <v>91.304261991090897</v>
      </c>
      <c r="E53" s="14">
        <v>0.90194676054773304</v>
      </c>
      <c r="F53" s="14">
        <v>89.3649914104396</v>
      </c>
      <c r="G53" s="14">
        <v>92.917934905136406</v>
      </c>
      <c r="H53" s="14">
        <v>0.98784738070139799</v>
      </c>
      <c r="I53" s="15">
        <v>3891</v>
      </c>
      <c r="J53" s="15">
        <v>4165</v>
      </c>
      <c r="K53" s="14">
        <v>4.2665322273501003</v>
      </c>
      <c r="L53" s="15">
        <v>976.20263437851497</v>
      </c>
      <c r="M53" s="15">
        <v>1740</v>
      </c>
      <c r="ZA53" s="9"/>
    </row>
    <row r="54" spans="2:677" x14ac:dyDescent="0.3">
      <c r="B54" s="19" t="s">
        <v>291</v>
      </c>
      <c r="C54" s="16" t="s">
        <v>290</v>
      </c>
      <c r="D54" s="14">
        <v>95.387595592008196</v>
      </c>
      <c r="E54" s="14">
        <v>0.41776277939522199</v>
      </c>
      <c r="F54" s="14">
        <v>94.495590334881896</v>
      </c>
      <c r="G54" s="14">
        <v>96.140952128458807</v>
      </c>
      <c r="H54" s="14">
        <v>0.43796342365319402</v>
      </c>
      <c r="I54" s="15">
        <v>8906</v>
      </c>
      <c r="J54" s="15">
        <v>9257</v>
      </c>
      <c r="K54" s="14">
        <v>3.6716692641035502</v>
      </c>
      <c r="L54" s="15">
        <v>2521.1965823016799</v>
      </c>
      <c r="M54" s="15">
        <v>2411</v>
      </c>
      <c r="ZA54" s="9"/>
    </row>
    <row r="55" spans="2:677" x14ac:dyDescent="0.3">
      <c r="B55" s="19"/>
      <c r="C55" s="16" t="s">
        <v>291</v>
      </c>
      <c r="D55" s="14">
        <v>91.424526723500193</v>
      </c>
      <c r="E55" s="14">
        <v>0.76538157774291504</v>
      </c>
      <c r="F55" s="14">
        <v>89.799573801885998</v>
      </c>
      <c r="G55" s="14">
        <v>92.811342899622105</v>
      </c>
      <c r="H55" s="14">
        <v>0.83717313632664103</v>
      </c>
      <c r="I55" s="15">
        <v>4282</v>
      </c>
      <c r="J55" s="15">
        <v>4603</v>
      </c>
      <c r="K55" s="14">
        <v>3.4386011655485098</v>
      </c>
      <c r="L55" s="15">
        <v>1338.62573133449</v>
      </c>
      <c r="M55" s="15">
        <v>1669</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9</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331" priority="1">
      <formula>ZA9 = 3</formula>
    </cfRule>
    <cfRule type="expression" dxfId="330" priority="48">
      <formula>I9 = J9</formula>
    </cfRule>
    <cfRule type="expression" dxfId="329" priority="95">
      <formula>ZA9 = 2</formula>
    </cfRule>
    <cfRule type="expression" dxfId="328" priority="142">
      <formula>ZA9 = 1</formula>
    </cfRule>
  </conditionalFormatting>
  <pageMargins left="0.7" right="0.7" top="0.75" bottom="0.75" header="0.3" footer="0.3"/>
  <pageSetup paperSize="9"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65</v>
      </c>
      <c r="M2" s="12" t="str">
        <f>HYPERLINK("#'INDICE'!A1", "Índice")</f>
        <v>Índice</v>
      </c>
    </row>
    <row r="3" spans="2:677" x14ac:dyDescent="0.3">
      <c r="B3" s="10" t="s">
        <v>7</v>
      </c>
      <c r="C3" s="11" t="s">
        <v>64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90.340023306771499</v>
      </c>
      <c r="E9" s="14">
        <v>0.50708757025378404</v>
      </c>
      <c r="F9" s="14">
        <v>89.298976493377396</v>
      </c>
      <c r="G9" s="14">
        <v>91.289670879962003</v>
      </c>
      <c r="H9" s="14">
        <v>0.56130998387264697</v>
      </c>
      <c r="I9" s="15">
        <v>13364</v>
      </c>
      <c r="J9" s="15">
        <v>14360</v>
      </c>
      <c r="K9" s="14">
        <v>4.2309106042253299</v>
      </c>
      <c r="L9" s="15">
        <v>3394.06840353917</v>
      </c>
      <c r="M9" s="15">
        <v>2665</v>
      </c>
      <c r="ZA9" s="9"/>
    </row>
    <row r="10" spans="2:677" x14ac:dyDescent="0.3">
      <c r="B10" s="19" t="s">
        <v>293</v>
      </c>
      <c r="C10" s="16" t="s">
        <v>253</v>
      </c>
      <c r="D10" s="14">
        <v>89.844371060118206</v>
      </c>
      <c r="E10" s="14">
        <v>0.69020002396374003</v>
      </c>
      <c r="F10" s="14">
        <v>88.408377027633904</v>
      </c>
      <c r="G10" s="14">
        <v>91.120338714933297</v>
      </c>
      <c r="H10" s="14">
        <v>0.76821732493614103</v>
      </c>
      <c r="I10" s="15">
        <v>8164</v>
      </c>
      <c r="J10" s="15">
        <v>8810</v>
      </c>
      <c r="K10" s="14">
        <v>4.59916353945371</v>
      </c>
      <c r="L10" s="15">
        <v>1915.5657163359899</v>
      </c>
      <c r="M10" s="15">
        <v>1682</v>
      </c>
      <c r="ZA10" s="9"/>
    </row>
    <row r="11" spans="2:677" x14ac:dyDescent="0.3">
      <c r="B11" s="19"/>
      <c r="C11" s="16" t="s">
        <v>254</v>
      </c>
      <c r="D11" s="14">
        <v>91.239044561127201</v>
      </c>
      <c r="E11" s="14">
        <v>0.68696839296886303</v>
      </c>
      <c r="F11" s="14">
        <v>89.793868817195801</v>
      </c>
      <c r="G11" s="14">
        <v>92.496684809001096</v>
      </c>
      <c r="H11" s="14">
        <v>0.75293247126082796</v>
      </c>
      <c r="I11" s="15">
        <v>5200</v>
      </c>
      <c r="J11" s="15">
        <v>5550</v>
      </c>
      <c r="K11" s="14">
        <v>3.2760916064591599</v>
      </c>
      <c r="L11" s="15">
        <v>1694.09182241961</v>
      </c>
      <c r="M11" s="15">
        <v>983</v>
      </c>
      <c r="ZA11" s="9"/>
    </row>
    <row r="12" spans="2:677" x14ac:dyDescent="0.3">
      <c r="B12" s="19" t="s">
        <v>294</v>
      </c>
      <c r="C12" s="16" t="s">
        <v>255</v>
      </c>
      <c r="D12" s="14">
        <v>94.115904143972699</v>
      </c>
      <c r="E12" s="14">
        <v>0.47532545101148399</v>
      </c>
      <c r="F12" s="14">
        <v>93.111207804571094</v>
      </c>
      <c r="G12" s="14">
        <v>94.981967407428399</v>
      </c>
      <c r="H12" s="14">
        <v>0.50504264431690604</v>
      </c>
      <c r="I12" s="15">
        <v>6885</v>
      </c>
      <c r="J12" s="15">
        <v>7275</v>
      </c>
      <c r="K12" s="14">
        <v>2.9676499809241799</v>
      </c>
      <c r="L12" s="15">
        <v>2451.4346525914898</v>
      </c>
      <c r="M12" s="15">
        <v>1375</v>
      </c>
      <c r="ZA12" s="9"/>
    </row>
    <row r="13" spans="2:677" x14ac:dyDescent="0.3">
      <c r="B13" s="19"/>
      <c r="C13" s="16" t="s">
        <v>256</v>
      </c>
      <c r="D13" s="14">
        <v>87.541695177985403</v>
      </c>
      <c r="E13" s="14">
        <v>0.84696257925468199</v>
      </c>
      <c r="F13" s="14">
        <v>85.781815156160803</v>
      </c>
      <c r="G13" s="14">
        <v>89.111393304549495</v>
      </c>
      <c r="H13" s="14">
        <v>0.96749620570252803</v>
      </c>
      <c r="I13" s="15">
        <v>3814</v>
      </c>
      <c r="J13" s="15">
        <v>4241</v>
      </c>
      <c r="K13" s="14">
        <v>2.7888194635692298</v>
      </c>
      <c r="L13" s="15">
        <v>1520.7151468213799</v>
      </c>
      <c r="M13" s="15">
        <v>782</v>
      </c>
      <c r="ZA13" s="9"/>
    </row>
    <row r="14" spans="2:677" x14ac:dyDescent="0.3">
      <c r="B14" s="19"/>
      <c r="C14" s="16" t="s">
        <v>257</v>
      </c>
      <c r="D14" s="14">
        <v>90.812151869362793</v>
      </c>
      <c r="E14" s="14">
        <v>0.84583844837129596</v>
      </c>
      <c r="F14" s="14">
        <v>89.009843759283896</v>
      </c>
      <c r="G14" s="14">
        <v>92.344315603528301</v>
      </c>
      <c r="H14" s="14">
        <v>0.93141548896239301</v>
      </c>
      <c r="I14" s="15">
        <v>2665</v>
      </c>
      <c r="J14" s="15">
        <v>2844</v>
      </c>
      <c r="K14" s="14">
        <v>2.4377767533344201</v>
      </c>
      <c r="L14" s="15">
        <v>1166.6367710291599</v>
      </c>
      <c r="M14" s="15">
        <v>508</v>
      </c>
      <c r="ZA14" s="9"/>
    </row>
    <row r="15" spans="2:677" x14ac:dyDescent="0.3">
      <c r="B15" s="19" t="s">
        <v>295</v>
      </c>
      <c r="C15" s="16" t="s">
        <v>258</v>
      </c>
      <c r="D15" s="14">
        <v>95.423078024205907</v>
      </c>
      <c r="E15" s="14">
        <v>0.87568009643998201</v>
      </c>
      <c r="F15" s="14">
        <v>93.343769986905897</v>
      </c>
      <c r="G15" s="14">
        <v>96.874589501092899</v>
      </c>
      <c r="H15" s="14">
        <v>0.91768167048420801</v>
      </c>
      <c r="I15" s="15">
        <v>656</v>
      </c>
      <c r="J15" s="15">
        <v>687</v>
      </c>
      <c r="K15" s="14">
        <v>1.2044482563974299</v>
      </c>
      <c r="L15" s="15">
        <v>570.38564865779801</v>
      </c>
      <c r="M15" s="15">
        <v>133</v>
      </c>
      <c r="ZA15" s="9"/>
    </row>
    <row r="16" spans="2:677" x14ac:dyDescent="0.3">
      <c r="B16" s="19"/>
      <c r="C16" s="16" t="s">
        <v>259</v>
      </c>
      <c r="D16" s="14">
        <v>96.760442761242601</v>
      </c>
      <c r="E16" s="14">
        <v>0.92744882949094898</v>
      </c>
      <c r="F16" s="14">
        <v>94.320672951357494</v>
      </c>
      <c r="G16" s="14">
        <v>98.172425231620096</v>
      </c>
      <c r="H16" s="14">
        <v>0.95849998514314205</v>
      </c>
      <c r="I16" s="15">
        <v>531</v>
      </c>
      <c r="J16" s="15">
        <v>546</v>
      </c>
      <c r="K16" s="14">
        <v>1.4955223660380299</v>
      </c>
      <c r="L16" s="15">
        <v>365.08982573525498</v>
      </c>
      <c r="M16" s="15">
        <v>101</v>
      </c>
      <c r="ZA16" s="9"/>
    </row>
    <row r="17" spans="2:677" x14ac:dyDescent="0.3">
      <c r="B17" s="19"/>
      <c r="C17" s="16" t="s">
        <v>260</v>
      </c>
      <c r="D17" s="14">
        <v>95.567738701096204</v>
      </c>
      <c r="E17" s="14">
        <v>1.4315908675039299</v>
      </c>
      <c r="F17" s="14">
        <v>91.686978086447795</v>
      </c>
      <c r="G17" s="14">
        <v>97.6826363121029</v>
      </c>
      <c r="H17" s="14">
        <v>1.4979854990411201</v>
      </c>
      <c r="I17" s="15">
        <v>477</v>
      </c>
      <c r="J17" s="15">
        <v>497</v>
      </c>
      <c r="K17" s="14">
        <v>2.39984314810197</v>
      </c>
      <c r="L17" s="15">
        <v>207.096868140352</v>
      </c>
      <c r="M17" s="15">
        <v>102</v>
      </c>
      <c r="ZA17" s="9"/>
    </row>
    <row r="18" spans="2:677" x14ac:dyDescent="0.3">
      <c r="B18" s="19"/>
      <c r="C18" s="16" t="s">
        <v>261</v>
      </c>
      <c r="D18" s="14">
        <v>96.060333689228102</v>
      </c>
      <c r="E18" s="14">
        <v>1.07942389453896</v>
      </c>
      <c r="F18" s="14">
        <v>93.251877655918605</v>
      </c>
      <c r="G18" s="14">
        <v>97.728429333243696</v>
      </c>
      <c r="H18" s="14">
        <v>1.12369367571748</v>
      </c>
      <c r="I18" s="15">
        <v>424</v>
      </c>
      <c r="J18" s="15">
        <v>439</v>
      </c>
      <c r="K18" s="14">
        <v>1.3485114426395799</v>
      </c>
      <c r="L18" s="15">
        <v>325.54414157635898</v>
      </c>
      <c r="M18" s="15">
        <v>78</v>
      </c>
      <c r="ZA18" s="9"/>
    </row>
    <row r="19" spans="2:677" x14ac:dyDescent="0.3">
      <c r="B19" s="19"/>
      <c r="C19" s="16" t="s">
        <v>262</v>
      </c>
      <c r="D19" s="14">
        <v>93.2882353245583</v>
      </c>
      <c r="E19" s="14">
        <v>1.7966433038466101</v>
      </c>
      <c r="F19" s="14">
        <v>88.684668418866593</v>
      </c>
      <c r="G19" s="14">
        <v>96.1012103412084</v>
      </c>
      <c r="H19" s="14">
        <v>1.9259055523946</v>
      </c>
      <c r="I19" s="15">
        <v>329</v>
      </c>
      <c r="J19" s="15">
        <v>348</v>
      </c>
      <c r="K19" s="14">
        <v>1.7889145734590399</v>
      </c>
      <c r="L19" s="15">
        <v>194.531368441539</v>
      </c>
      <c r="M19" s="15">
        <v>66</v>
      </c>
      <c r="ZA19" s="9"/>
    </row>
    <row r="20" spans="2:677" x14ac:dyDescent="0.3">
      <c r="B20" s="19"/>
      <c r="C20" s="16" t="s">
        <v>263</v>
      </c>
      <c r="D20" s="14">
        <v>94.387263228916396</v>
      </c>
      <c r="E20" s="14">
        <v>1.4648556764470899</v>
      </c>
      <c r="F20" s="14">
        <v>90.668814411992997</v>
      </c>
      <c r="G20" s="14">
        <v>96.678209265068105</v>
      </c>
      <c r="H20" s="14">
        <v>1.5519632907401899</v>
      </c>
      <c r="I20" s="15">
        <v>462</v>
      </c>
      <c r="J20" s="15">
        <v>486</v>
      </c>
      <c r="K20" s="14">
        <v>1.96446070726665</v>
      </c>
      <c r="L20" s="15">
        <v>247.39614195502</v>
      </c>
      <c r="M20" s="15">
        <v>100</v>
      </c>
      <c r="ZA20" s="9"/>
    </row>
    <row r="21" spans="2:677" x14ac:dyDescent="0.3">
      <c r="B21" s="19"/>
      <c r="C21" s="16" t="s">
        <v>264</v>
      </c>
      <c r="D21" s="14">
        <v>92.951603636009693</v>
      </c>
      <c r="E21" s="14">
        <v>1.00822854236329</v>
      </c>
      <c r="F21" s="14">
        <v>90.683840784360996</v>
      </c>
      <c r="G21" s="14">
        <v>94.699607323907998</v>
      </c>
      <c r="H21" s="14">
        <v>1.0846811705491599</v>
      </c>
      <c r="I21" s="15">
        <v>849</v>
      </c>
      <c r="J21" s="15">
        <v>913</v>
      </c>
      <c r="K21" s="14">
        <v>1.4150298743752501</v>
      </c>
      <c r="L21" s="15">
        <v>645.21605976912599</v>
      </c>
      <c r="M21" s="15">
        <v>178</v>
      </c>
      <c r="ZA21" s="9"/>
    </row>
    <row r="22" spans="2:677" x14ac:dyDescent="0.3">
      <c r="B22" s="19"/>
      <c r="C22" s="16" t="s">
        <v>265</v>
      </c>
      <c r="D22" s="14">
        <v>84.940746897700706</v>
      </c>
      <c r="E22" s="14">
        <v>1.5996550259600999</v>
      </c>
      <c r="F22" s="14">
        <v>81.497065922163699</v>
      </c>
      <c r="G22" s="14">
        <v>87.839143137214094</v>
      </c>
      <c r="H22" s="14">
        <v>1.8832599010303701</v>
      </c>
      <c r="I22" s="15">
        <v>618</v>
      </c>
      <c r="J22" s="15">
        <v>707</v>
      </c>
      <c r="K22" s="14">
        <v>1.4123354618998301</v>
      </c>
      <c r="L22" s="15">
        <v>500.58928567081898</v>
      </c>
      <c r="M22" s="15">
        <v>134</v>
      </c>
      <c r="ZA22" s="9"/>
    </row>
    <row r="23" spans="2:677" x14ac:dyDescent="0.3">
      <c r="B23" s="19"/>
      <c r="C23" s="16" t="s">
        <v>266</v>
      </c>
      <c r="D23" s="14">
        <v>85.734255696169001</v>
      </c>
      <c r="E23" s="14">
        <v>1.59644020888728</v>
      </c>
      <c r="F23" s="14">
        <v>82.279617643323903</v>
      </c>
      <c r="G23" s="14">
        <v>88.608645170447502</v>
      </c>
      <c r="H23" s="14">
        <v>1.8620797438830701</v>
      </c>
      <c r="I23" s="15">
        <v>654</v>
      </c>
      <c r="J23" s="15">
        <v>750</v>
      </c>
      <c r="K23" s="14">
        <v>1.5607678687442701</v>
      </c>
      <c r="L23" s="15">
        <v>480.532701255196</v>
      </c>
      <c r="M23" s="15">
        <v>143</v>
      </c>
      <c r="ZA23" s="9"/>
    </row>
    <row r="24" spans="2:677" x14ac:dyDescent="0.3">
      <c r="B24" s="19"/>
      <c r="C24" s="16" t="s">
        <v>267</v>
      </c>
      <c r="D24" s="14">
        <v>95.262072863172904</v>
      </c>
      <c r="E24" s="14">
        <v>1.2579904495558001</v>
      </c>
      <c r="F24" s="14">
        <v>92.027887218053806</v>
      </c>
      <c r="G24" s="14">
        <v>97.2237716623696</v>
      </c>
      <c r="H24" s="14">
        <v>1.32055750179055</v>
      </c>
      <c r="I24" s="15">
        <v>424</v>
      </c>
      <c r="J24" s="15">
        <v>444</v>
      </c>
      <c r="K24" s="14">
        <v>1.5532809335845199</v>
      </c>
      <c r="L24" s="15">
        <v>285.84655254563597</v>
      </c>
      <c r="M24" s="15">
        <v>78</v>
      </c>
      <c r="ZA24" s="9"/>
    </row>
    <row r="25" spans="2:677" x14ac:dyDescent="0.3">
      <c r="B25" s="19"/>
      <c r="C25" s="16" t="s">
        <v>268</v>
      </c>
      <c r="D25" s="14">
        <v>95.452135809835298</v>
      </c>
      <c r="E25" s="14">
        <v>1.10273903929144</v>
      </c>
      <c r="F25" s="14">
        <v>92.684604530084002</v>
      </c>
      <c r="G25" s="14">
        <v>97.204247586611103</v>
      </c>
      <c r="H25" s="14">
        <v>1.15527958587368</v>
      </c>
      <c r="I25" s="15">
        <v>495</v>
      </c>
      <c r="J25" s="15">
        <v>517</v>
      </c>
      <c r="K25" s="14">
        <v>1.44544665479255</v>
      </c>
      <c r="L25" s="15">
        <v>357.67490850376703</v>
      </c>
      <c r="M25" s="15">
        <v>89</v>
      </c>
      <c r="ZA25" s="9"/>
    </row>
    <row r="26" spans="2:677" x14ac:dyDescent="0.3">
      <c r="B26" s="19"/>
      <c r="C26" s="16" t="s">
        <v>269</v>
      </c>
      <c r="D26" s="14">
        <v>84.288452949691504</v>
      </c>
      <c r="E26" s="14">
        <v>1.94175806069334</v>
      </c>
      <c r="F26" s="14">
        <v>80.042441898377405</v>
      </c>
      <c r="G26" s="14">
        <v>87.769152108843102</v>
      </c>
      <c r="H26" s="14">
        <v>2.30370589652689</v>
      </c>
      <c r="I26" s="15">
        <v>461</v>
      </c>
      <c r="J26" s="15">
        <v>536</v>
      </c>
      <c r="K26" s="14">
        <v>1.52320017987576</v>
      </c>
      <c r="L26" s="15">
        <v>351.89071474749898</v>
      </c>
      <c r="M26" s="15">
        <v>100</v>
      </c>
      <c r="ZA26" s="9"/>
    </row>
    <row r="27" spans="2:677" x14ac:dyDescent="0.3">
      <c r="B27" s="19"/>
      <c r="C27" s="16" t="s">
        <v>270</v>
      </c>
      <c r="D27" s="14">
        <v>90.993405328240996</v>
      </c>
      <c r="E27" s="14">
        <v>1.34421933948191</v>
      </c>
      <c r="F27" s="14">
        <v>87.960406511306999</v>
      </c>
      <c r="G27" s="14">
        <v>93.320357799797705</v>
      </c>
      <c r="H27" s="14">
        <v>1.4772711655673301</v>
      </c>
      <c r="I27" s="15">
        <v>767</v>
      </c>
      <c r="J27" s="15">
        <v>837</v>
      </c>
      <c r="K27" s="14">
        <v>1.84321514305069</v>
      </c>
      <c r="L27" s="15">
        <v>454.097831799868</v>
      </c>
      <c r="M27" s="15">
        <v>147</v>
      </c>
      <c r="ZA27" s="9"/>
    </row>
    <row r="28" spans="2:677" x14ac:dyDescent="0.3">
      <c r="B28" s="19"/>
      <c r="C28" s="16" t="s">
        <v>271</v>
      </c>
      <c r="D28" s="14">
        <v>85.693498138098704</v>
      </c>
      <c r="E28" s="14">
        <v>2.60661319369787</v>
      </c>
      <c r="F28" s="14">
        <v>79.669990499468895</v>
      </c>
      <c r="G28" s="14">
        <v>90.152906032538795</v>
      </c>
      <c r="H28" s="14">
        <v>3.0417864252632101</v>
      </c>
      <c r="I28" s="15">
        <v>292</v>
      </c>
      <c r="J28" s="15">
        <v>330</v>
      </c>
      <c r="K28" s="14">
        <v>1.82334037941258</v>
      </c>
      <c r="L28" s="15">
        <v>180.986503521803</v>
      </c>
      <c r="M28" s="15">
        <v>68</v>
      </c>
      <c r="ZA28" s="9"/>
    </row>
    <row r="29" spans="2:677" x14ac:dyDescent="0.3">
      <c r="B29" s="19"/>
      <c r="C29" s="16" t="s">
        <v>272</v>
      </c>
      <c r="D29" s="14">
        <v>94.396740968994393</v>
      </c>
      <c r="E29" s="14">
        <v>0.99486072411212001</v>
      </c>
      <c r="F29" s="14">
        <v>92.060503442135797</v>
      </c>
      <c r="G29" s="14">
        <v>96.074839265989795</v>
      </c>
      <c r="H29" s="14">
        <v>1.0539142706620499</v>
      </c>
      <c r="I29" s="15">
        <v>513</v>
      </c>
      <c r="J29" s="15">
        <v>537</v>
      </c>
      <c r="K29" s="14">
        <v>1.0029785865024501</v>
      </c>
      <c r="L29" s="15">
        <v>535.40524915153401</v>
      </c>
      <c r="M29" s="15">
        <v>92</v>
      </c>
      <c r="ZA29" s="9"/>
    </row>
    <row r="30" spans="2:677" x14ac:dyDescent="0.3">
      <c r="B30" s="19"/>
      <c r="C30" s="16" t="s">
        <v>273</v>
      </c>
      <c r="D30" s="14">
        <v>92.365670297163106</v>
      </c>
      <c r="E30" s="14">
        <v>2.17290602127022</v>
      </c>
      <c r="F30" s="14">
        <v>86.7475334150176</v>
      </c>
      <c r="G30" s="14">
        <v>95.7196227560799</v>
      </c>
      <c r="H30" s="14">
        <v>2.35250392735683</v>
      </c>
      <c r="I30" s="15">
        <v>402</v>
      </c>
      <c r="J30" s="15">
        <v>420</v>
      </c>
      <c r="K30" s="14">
        <v>2.8055267350554902</v>
      </c>
      <c r="L30" s="15">
        <v>149.70450815956801</v>
      </c>
      <c r="M30" s="15">
        <v>72</v>
      </c>
      <c r="ZA30" s="9"/>
    </row>
    <row r="31" spans="2:677" x14ac:dyDescent="0.3">
      <c r="B31" s="19"/>
      <c r="C31" s="16" t="s">
        <v>274</v>
      </c>
      <c r="D31" s="14">
        <v>93.863507456405202</v>
      </c>
      <c r="E31" s="14">
        <v>1.01680240039256</v>
      </c>
      <c r="F31" s="14">
        <v>91.530371065527007</v>
      </c>
      <c r="G31" s="14">
        <v>95.584934505712098</v>
      </c>
      <c r="H31" s="14">
        <v>1.0832776527819501</v>
      </c>
      <c r="I31" s="15">
        <v>1471</v>
      </c>
      <c r="J31" s="15">
        <v>1566</v>
      </c>
      <c r="K31" s="14">
        <v>2.80912120385215</v>
      </c>
      <c r="L31" s="15">
        <v>557.46971609930699</v>
      </c>
      <c r="M31" s="15">
        <v>297</v>
      </c>
      <c r="ZA31" s="9"/>
    </row>
    <row r="32" spans="2:677" x14ac:dyDescent="0.3">
      <c r="B32" s="19"/>
      <c r="C32" s="16" t="s">
        <v>275</v>
      </c>
      <c r="D32" s="14">
        <v>96.536917971406396</v>
      </c>
      <c r="E32" s="14">
        <v>0.79875895940029396</v>
      </c>
      <c r="F32" s="14">
        <v>94.563452461654293</v>
      </c>
      <c r="G32" s="14">
        <v>97.810601788278703</v>
      </c>
      <c r="H32" s="14">
        <v>0.82741294852284497</v>
      </c>
      <c r="I32" s="15">
        <v>879</v>
      </c>
      <c r="J32" s="15">
        <v>908</v>
      </c>
      <c r="K32" s="14">
        <v>1.73094219187343</v>
      </c>
      <c r="L32" s="15">
        <v>524.56980034512503</v>
      </c>
      <c r="M32" s="15">
        <v>170</v>
      </c>
      <c r="ZA32" s="9"/>
    </row>
    <row r="33" spans="2:677" x14ac:dyDescent="0.3">
      <c r="B33" s="19"/>
      <c r="C33" s="16" t="s">
        <v>276</v>
      </c>
      <c r="D33" s="14">
        <v>95.923302198796705</v>
      </c>
      <c r="E33" s="14">
        <v>0.94588417643570999</v>
      </c>
      <c r="F33" s="14">
        <v>93.574526589222103</v>
      </c>
      <c r="G33" s="14">
        <v>97.437019541529594</v>
      </c>
      <c r="H33" s="14">
        <v>0.98608383443202097</v>
      </c>
      <c r="I33" s="15">
        <v>518</v>
      </c>
      <c r="J33" s="15">
        <v>540</v>
      </c>
      <c r="K33" s="14">
        <v>1.2331958243146399</v>
      </c>
      <c r="L33" s="15">
        <v>437.88665948501</v>
      </c>
      <c r="M33" s="15">
        <v>101</v>
      </c>
      <c r="ZA33" s="9"/>
    </row>
    <row r="34" spans="2:677" x14ac:dyDescent="0.3">
      <c r="B34" s="19"/>
      <c r="C34" s="16" t="s">
        <v>277</v>
      </c>
      <c r="D34" s="14">
        <v>94.9471680754678</v>
      </c>
      <c r="E34" s="14">
        <v>0.98184597446079702</v>
      </c>
      <c r="F34" s="14">
        <v>92.606994624990506</v>
      </c>
      <c r="G34" s="14">
        <v>96.573990078197298</v>
      </c>
      <c r="H34" s="14">
        <v>1.0340971662055101</v>
      </c>
      <c r="I34" s="15">
        <v>604</v>
      </c>
      <c r="J34" s="15">
        <v>635</v>
      </c>
      <c r="K34" s="14">
        <v>1.27396975644068</v>
      </c>
      <c r="L34" s="15">
        <v>498.44197382998601</v>
      </c>
      <c r="M34" s="15">
        <v>111</v>
      </c>
      <c r="ZA34" s="9"/>
    </row>
    <row r="35" spans="2:677" x14ac:dyDescent="0.3">
      <c r="B35" s="19"/>
      <c r="C35" s="16" t="s">
        <v>278</v>
      </c>
      <c r="D35" s="14">
        <v>84.801581896722396</v>
      </c>
      <c r="E35" s="14">
        <v>2.4467819488735199</v>
      </c>
      <c r="F35" s="14">
        <v>79.246844822556</v>
      </c>
      <c r="G35" s="14">
        <v>89.074527197749902</v>
      </c>
      <c r="H35" s="14">
        <v>2.8853022480799799</v>
      </c>
      <c r="I35" s="15">
        <v>336</v>
      </c>
      <c r="J35" s="15">
        <v>382</v>
      </c>
      <c r="K35" s="14">
        <v>1.7697550896979299</v>
      </c>
      <c r="L35" s="15">
        <v>215.84907551541599</v>
      </c>
      <c r="M35" s="15">
        <v>64</v>
      </c>
      <c r="ZA35" s="9"/>
    </row>
    <row r="36" spans="2:677" x14ac:dyDescent="0.3">
      <c r="B36" s="19"/>
      <c r="C36" s="16" t="s">
        <v>279</v>
      </c>
      <c r="D36" s="14">
        <v>87.207788656078307</v>
      </c>
      <c r="E36" s="14">
        <v>1.3171103105919699</v>
      </c>
      <c r="F36" s="14">
        <v>84.373713720781097</v>
      </c>
      <c r="G36" s="14">
        <v>89.591269100565299</v>
      </c>
      <c r="H36" s="14">
        <v>1.5103127035891999</v>
      </c>
      <c r="I36" s="15">
        <v>737</v>
      </c>
      <c r="J36" s="15">
        <v>837</v>
      </c>
      <c r="K36" s="14">
        <v>1.3000189304337</v>
      </c>
      <c r="L36" s="15">
        <v>643.83677837735104</v>
      </c>
      <c r="M36" s="15">
        <v>161</v>
      </c>
      <c r="ZA36" s="9"/>
    </row>
    <row r="37" spans="2:677" x14ac:dyDescent="0.3">
      <c r="B37" s="19"/>
      <c r="C37" s="16" t="s">
        <v>280</v>
      </c>
      <c r="D37" s="14">
        <v>93.511098375856804</v>
      </c>
      <c r="E37" s="14">
        <v>1.27919360075307</v>
      </c>
      <c r="F37" s="14">
        <v>90.451685731791997</v>
      </c>
      <c r="G37" s="14">
        <v>95.637511537341894</v>
      </c>
      <c r="H37" s="14">
        <v>1.3679591224685499</v>
      </c>
      <c r="I37" s="15">
        <v>465</v>
      </c>
      <c r="J37" s="15">
        <v>498</v>
      </c>
      <c r="K37" s="14">
        <v>1.34027709849236</v>
      </c>
      <c r="L37" s="15">
        <v>371.56495515754602</v>
      </c>
      <c r="M37" s="15">
        <v>80</v>
      </c>
      <c r="ZA37" s="9"/>
    </row>
    <row r="38" spans="2:677" x14ac:dyDescent="0.3">
      <c r="B38" s="19" t="s">
        <v>296</v>
      </c>
      <c r="C38" s="16" t="s">
        <v>281</v>
      </c>
      <c r="D38" s="14">
        <v>89.854190585916598</v>
      </c>
      <c r="E38" s="14">
        <v>0.67181519974795401</v>
      </c>
      <c r="F38" s="14">
        <v>88.458206589169095</v>
      </c>
      <c r="G38" s="14">
        <v>91.098320920024904</v>
      </c>
      <c r="H38" s="14">
        <v>0.74767264093885499</v>
      </c>
      <c r="I38" s="15">
        <v>6748</v>
      </c>
      <c r="J38" s="15">
        <v>7274</v>
      </c>
      <c r="K38" s="14">
        <v>3.60071047544232</v>
      </c>
      <c r="L38" s="15">
        <v>2020.1568689319399</v>
      </c>
      <c r="M38" s="15">
        <v>1276</v>
      </c>
      <c r="ZA38" s="9"/>
    </row>
    <row r="39" spans="2:677" x14ac:dyDescent="0.3">
      <c r="B39" s="19"/>
      <c r="C39" s="16" t="s">
        <v>282</v>
      </c>
      <c r="D39" s="14">
        <v>90.754957272483907</v>
      </c>
      <c r="E39" s="14">
        <v>0.74663537730455998</v>
      </c>
      <c r="F39" s="14">
        <v>89.182310924369602</v>
      </c>
      <c r="G39" s="14">
        <v>92.119179761097996</v>
      </c>
      <c r="H39" s="14">
        <v>0.82269376763943802</v>
      </c>
      <c r="I39" s="15">
        <v>6616</v>
      </c>
      <c r="J39" s="15">
        <v>7086</v>
      </c>
      <c r="K39" s="14">
        <v>4.7073631491604599</v>
      </c>
      <c r="L39" s="15">
        <v>1505.30132804047</v>
      </c>
      <c r="M39" s="15">
        <v>1288</v>
      </c>
      <c r="ZA39" s="9"/>
    </row>
    <row r="40" spans="2:677" x14ac:dyDescent="0.3">
      <c r="B40" s="19" t="s">
        <v>321</v>
      </c>
      <c r="C40" s="16" t="s">
        <v>314</v>
      </c>
      <c r="D40" s="14">
        <v>89.610931302401397</v>
      </c>
      <c r="E40" s="14">
        <v>0.75591215577398696</v>
      </c>
      <c r="F40" s="14">
        <v>88.032479171539904</v>
      </c>
      <c r="G40" s="14">
        <v>91.002472417159794</v>
      </c>
      <c r="H40" s="14">
        <v>0.84354904562154698</v>
      </c>
      <c r="I40" s="15">
        <v>6825</v>
      </c>
      <c r="J40" s="15">
        <v>7360</v>
      </c>
      <c r="K40" s="14">
        <v>4.5167271124820898</v>
      </c>
      <c r="L40" s="15">
        <v>1629.4984878897001</v>
      </c>
      <c r="M40" s="15">
        <v>2523</v>
      </c>
      <c r="ZA40" s="9"/>
    </row>
    <row r="41" spans="2:677" x14ac:dyDescent="0.3">
      <c r="B41" s="19"/>
      <c r="C41" s="16" t="s">
        <v>315</v>
      </c>
      <c r="D41" s="14">
        <v>91.103399702969696</v>
      </c>
      <c r="E41" s="14">
        <v>0.58198432804384403</v>
      </c>
      <c r="F41" s="14">
        <v>89.894227473437397</v>
      </c>
      <c r="G41" s="14">
        <v>92.180477553832802</v>
      </c>
      <c r="H41" s="14">
        <v>0.63881735472147605</v>
      </c>
      <c r="I41" s="15">
        <v>6539</v>
      </c>
      <c r="J41" s="15">
        <v>7000</v>
      </c>
      <c r="K41" s="14">
        <v>2.9248251650062702</v>
      </c>
      <c r="L41" s="15">
        <v>2393.30544736509</v>
      </c>
      <c r="M41" s="15">
        <v>2491</v>
      </c>
      <c r="ZA41" s="9"/>
    </row>
    <row r="42" spans="2:677" x14ac:dyDescent="0.3">
      <c r="B42" s="19" t="s">
        <v>322</v>
      </c>
      <c r="C42" s="16" t="s">
        <v>316</v>
      </c>
      <c r="D42" s="14">
        <v>87.932806241903094</v>
      </c>
      <c r="E42" s="14">
        <v>1.72195843046302</v>
      </c>
      <c r="F42" s="14">
        <v>84.123082022565796</v>
      </c>
      <c r="G42" s="14">
        <v>90.926969004743299</v>
      </c>
      <c r="H42" s="14">
        <v>1.9582662080929301</v>
      </c>
      <c r="I42" s="15">
        <v>1455</v>
      </c>
      <c r="J42" s="15">
        <v>1611</v>
      </c>
      <c r="K42" s="14">
        <v>4.4989792034126497</v>
      </c>
      <c r="L42" s="15">
        <v>358.08122846577999</v>
      </c>
      <c r="M42" s="15">
        <v>511</v>
      </c>
      <c r="ZA42" s="9"/>
    </row>
    <row r="43" spans="2:677" x14ac:dyDescent="0.3">
      <c r="B43" s="19"/>
      <c r="C43" s="16" t="s">
        <v>317</v>
      </c>
      <c r="D43" s="14">
        <v>88.102275884099697</v>
      </c>
      <c r="E43" s="14">
        <v>2.0740092238979502</v>
      </c>
      <c r="F43" s="14">
        <v>83.381007233722002</v>
      </c>
      <c r="G43" s="14">
        <v>91.617131347931704</v>
      </c>
      <c r="H43" s="14">
        <v>2.35409267591039</v>
      </c>
      <c r="I43" s="15">
        <v>455</v>
      </c>
      <c r="J43" s="15">
        <v>513</v>
      </c>
      <c r="K43" s="14">
        <v>2.10106895790353</v>
      </c>
      <c r="L43" s="15">
        <v>244.16142938586799</v>
      </c>
      <c r="M43" s="15">
        <v>246</v>
      </c>
      <c r="ZA43" s="9"/>
    </row>
    <row r="44" spans="2:677" x14ac:dyDescent="0.3">
      <c r="B44" s="19"/>
      <c r="C44" s="16" t="s">
        <v>318</v>
      </c>
      <c r="D44" s="14">
        <v>86.986274866708101</v>
      </c>
      <c r="E44" s="14">
        <v>2.5602426662638602</v>
      </c>
      <c r="F44" s="14">
        <v>81.064565925951797</v>
      </c>
      <c r="G44" s="14">
        <v>91.255837038269703</v>
      </c>
      <c r="H44" s="14">
        <v>2.9432719934116101</v>
      </c>
      <c r="I44" s="15">
        <v>397</v>
      </c>
      <c r="J44" s="15">
        <v>440</v>
      </c>
      <c r="K44" s="14">
        <v>2.5419934198781902</v>
      </c>
      <c r="L44" s="15">
        <v>173.092501561662</v>
      </c>
      <c r="M44" s="15">
        <v>191</v>
      </c>
      <c r="ZA44" s="9"/>
    </row>
    <row r="45" spans="2:677" x14ac:dyDescent="0.3">
      <c r="B45" s="19"/>
      <c r="C45" s="16" t="s">
        <v>319</v>
      </c>
      <c r="D45" s="14">
        <v>91.019230686048402</v>
      </c>
      <c r="E45" s="14">
        <v>0.57421059096277505</v>
      </c>
      <c r="F45" s="14">
        <v>89.827834915180404</v>
      </c>
      <c r="G45" s="14">
        <v>92.083384257795103</v>
      </c>
      <c r="H45" s="14">
        <v>0.63086733060114897</v>
      </c>
      <c r="I45" s="15">
        <v>10904</v>
      </c>
      <c r="J45" s="15">
        <v>11624</v>
      </c>
      <c r="K45" s="14">
        <v>4.6882842343079103</v>
      </c>
      <c r="L45" s="15">
        <v>2479.37185952548</v>
      </c>
      <c r="M45" s="15">
        <v>2519</v>
      </c>
      <c r="ZA45" s="9"/>
    </row>
    <row r="46" spans="2:677" x14ac:dyDescent="0.3">
      <c r="B46" s="19"/>
      <c r="C46" s="16" t="s">
        <v>320</v>
      </c>
      <c r="D46" s="14">
        <v>88.601508717973601</v>
      </c>
      <c r="E46" s="14">
        <v>3.8026788229884798</v>
      </c>
      <c r="F46" s="14">
        <v>78.696337643613504</v>
      </c>
      <c r="G46" s="14">
        <v>94.2384305079878</v>
      </c>
      <c r="H46" s="14">
        <v>4.2918894700684396</v>
      </c>
      <c r="I46" s="15">
        <v>153</v>
      </c>
      <c r="J46" s="15">
        <v>172</v>
      </c>
      <c r="K46" s="14">
        <v>2.4484256134434701</v>
      </c>
      <c r="L46" s="15">
        <v>70.249224258889598</v>
      </c>
      <c r="M46" s="15">
        <v>83</v>
      </c>
      <c r="ZA46" s="9"/>
    </row>
    <row r="47" spans="2:677" x14ac:dyDescent="0.3">
      <c r="B47" s="19" t="s">
        <v>298</v>
      </c>
      <c r="C47" s="16" t="s">
        <v>283</v>
      </c>
      <c r="D47" s="14">
        <v>84.923622734275497</v>
      </c>
      <c r="E47" s="14">
        <v>1.54120289500923</v>
      </c>
      <c r="F47" s="14">
        <v>81.645414392775706</v>
      </c>
      <c r="G47" s="14">
        <v>87.7045033508698</v>
      </c>
      <c r="H47" s="14">
        <v>1.8148105855441801</v>
      </c>
      <c r="I47" s="15">
        <v>2389</v>
      </c>
      <c r="J47" s="15">
        <v>2663</v>
      </c>
      <c r="K47" s="14">
        <v>4.9385809251192301</v>
      </c>
      <c r="L47" s="15">
        <v>539.22372446204395</v>
      </c>
      <c r="M47" s="15">
        <v>1249</v>
      </c>
      <c r="ZA47" s="9"/>
    </row>
    <row r="48" spans="2:677" x14ac:dyDescent="0.3">
      <c r="B48" s="19"/>
      <c r="C48" s="16" t="s">
        <v>284</v>
      </c>
      <c r="D48" s="14">
        <v>86.222966591356894</v>
      </c>
      <c r="E48" s="14">
        <v>1.31154844632473</v>
      </c>
      <c r="F48" s="14">
        <v>83.443461537368506</v>
      </c>
      <c r="G48" s="14">
        <v>88.599601346919798</v>
      </c>
      <c r="H48" s="14">
        <v>1.5211126433872899</v>
      </c>
      <c r="I48" s="15">
        <v>2290</v>
      </c>
      <c r="J48" s="15">
        <v>2533</v>
      </c>
      <c r="K48" s="14">
        <v>3.6665170027271898</v>
      </c>
      <c r="L48" s="15">
        <v>690.84638039750803</v>
      </c>
      <c r="M48" s="15">
        <v>1385</v>
      </c>
      <c r="ZA48" s="9"/>
    </row>
    <row r="49" spans="2:677" x14ac:dyDescent="0.3">
      <c r="B49" s="19"/>
      <c r="C49" s="16" t="s">
        <v>285</v>
      </c>
      <c r="D49" s="14">
        <v>91.403723387797797</v>
      </c>
      <c r="E49" s="14">
        <v>0.97864001354305796</v>
      </c>
      <c r="F49" s="14">
        <v>89.280165677669601</v>
      </c>
      <c r="G49" s="14">
        <v>93.138940339372198</v>
      </c>
      <c r="H49" s="14">
        <v>1.0706784989392499</v>
      </c>
      <c r="I49" s="15">
        <v>2369</v>
      </c>
      <c r="J49" s="15">
        <v>2553</v>
      </c>
      <c r="K49" s="14">
        <v>3.11065853302958</v>
      </c>
      <c r="L49" s="15">
        <v>820.72653519881601</v>
      </c>
      <c r="M49" s="15">
        <v>1471</v>
      </c>
      <c r="ZA49" s="9"/>
    </row>
    <row r="50" spans="2:677" x14ac:dyDescent="0.3">
      <c r="B50" s="19"/>
      <c r="C50" s="16" t="s">
        <v>286</v>
      </c>
      <c r="D50" s="14">
        <v>93.104636585493395</v>
      </c>
      <c r="E50" s="14">
        <v>0.75163457074854501</v>
      </c>
      <c r="F50" s="14">
        <v>91.476559344375502</v>
      </c>
      <c r="G50" s="14">
        <v>94.440631475153197</v>
      </c>
      <c r="H50" s="14">
        <v>0.80730090177448499</v>
      </c>
      <c r="I50" s="15">
        <v>2739</v>
      </c>
      <c r="J50" s="15">
        <v>2907</v>
      </c>
      <c r="K50" s="14">
        <v>2.5572938498419799</v>
      </c>
      <c r="L50" s="15">
        <v>1136.7485203859601</v>
      </c>
      <c r="M50" s="15">
        <v>1587</v>
      </c>
      <c r="ZA50" s="9"/>
    </row>
    <row r="51" spans="2:677" x14ac:dyDescent="0.3">
      <c r="B51" s="19"/>
      <c r="C51" s="16" t="s">
        <v>287</v>
      </c>
      <c r="D51" s="14">
        <v>95.607271717688505</v>
      </c>
      <c r="E51" s="14">
        <v>0.60328204822355203</v>
      </c>
      <c r="F51" s="14">
        <v>94.259907829347497</v>
      </c>
      <c r="G51" s="14">
        <v>96.649612110121794</v>
      </c>
      <c r="H51" s="14">
        <v>0.63100017120553198</v>
      </c>
      <c r="I51" s="15">
        <v>3503</v>
      </c>
      <c r="J51" s="15">
        <v>3626</v>
      </c>
      <c r="K51" s="14">
        <v>3.1414022543148499</v>
      </c>
      <c r="L51" s="15">
        <v>1154.26160244825</v>
      </c>
      <c r="M51" s="15">
        <v>1639</v>
      </c>
      <c r="ZA51" s="9"/>
    </row>
    <row r="52" spans="2:677" x14ac:dyDescent="0.3">
      <c r="B52" s="19" t="s">
        <v>297</v>
      </c>
      <c r="C52" s="16" t="s">
        <v>288</v>
      </c>
      <c r="D52" s="14">
        <v>92.768202798644893</v>
      </c>
      <c r="E52" s="14">
        <v>0.482280576089757</v>
      </c>
      <c r="F52" s="14">
        <v>91.763612848128204</v>
      </c>
      <c r="G52" s="14">
        <v>93.658730512520904</v>
      </c>
      <c r="H52" s="14">
        <v>0.519877028486319</v>
      </c>
      <c r="I52" s="15">
        <v>9364</v>
      </c>
      <c r="J52" s="15">
        <v>9913</v>
      </c>
      <c r="K52" s="14">
        <v>3.43649291950641</v>
      </c>
      <c r="L52" s="15">
        <v>2884.6269240746301</v>
      </c>
      <c r="M52" s="15">
        <v>2548</v>
      </c>
      <c r="ZA52" s="9"/>
    </row>
    <row r="53" spans="2:677" x14ac:dyDescent="0.3">
      <c r="B53" s="19"/>
      <c r="C53" s="16" t="s">
        <v>289</v>
      </c>
      <c r="D53" s="14">
        <v>85.317625054289607</v>
      </c>
      <c r="E53" s="14">
        <v>1.2088674867428499</v>
      </c>
      <c r="F53" s="14">
        <v>82.785164746301206</v>
      </c>
      <c r="G53" s="14">
        <v>87.533638076839594</v>
      </c>
      <c r="H53" s="14">
        <v>1.4169024113993101</v>
      </c>
      <c r="I53" s="15">
        <v>3928</v>
      </c>
      <c r="J53" s="15">
        <v>4371</v>
      </c>
      <c r="K53" s="14">
        <v>5.0980461556114696</v>
      </c>
      <c r="L53" s="15">
        <v>857.38729438312203</v>
      </c>
      <c r="M53" s="15">
        <v>1776</v>
      </c>
      <c r="ZA53" s="9"/>
    </row>
    <row r="54" spans="2:677" x14ac:dyDescent="0.3">
      <c r="B54" s="19" t="s">
        <v>291</v>
      </c>
      <c r="C54" s="16" t="s">
        <v>290</v>
      </c>
      <c r="D54" s="14">
        <v>92.992276157393107</v>
      </c>
      <c r="E54" s="14">
        <v>0.51069241251679998</v>
      </c>
      <c r="F54" s="14">
        <v>91.922263512050094</v>
      </c>
      <c r="G54" s="14">
        <v>93.929909916423298</v>
      </c>
      <c r="H54" s="14">
        <v>0.54917723666902496</v>
      </c>
      <c r="I54" s="15">
        <v>9035</v>
      </c>
      <c r="J54" s="15">
        <v>9514</v>
      </c>
      <c r="K54" s="14">
        <v>3.8072592518448798</v>
      </c>
      <c r="L54" s="15">
        <v>2498.9104683086098</v>
      </c>
      <c r="M54" s="15">
        <v>2418</v>
      </c>
      <c r="ZA54" s="9"/>
    </row>
    <row r="55" spans="2:677" x14ac:dyDescent="0.3">
      <c r="B55" s="19"/>
      <c r="C55" s="16" t="s">
        <v>291</v>
      </c>
      <c r="D55" s="14">
        <v>86.342631751133496</v>
      </c>
      <c r="E55" s="14">
        <v>0.93492447888913499</v>
      </c>
      <c r="F55" s="14">
        <v>84.403415082522599</v>
      </c>
      <c r="G55" s="14">
        <v>88.074800614689707</v>
      </c>
      <c r="H55" s="14">
        <v>1.08280748446941</v>
      </c>
      <c r="I55" s="15">
        <v>4329</v>
      </c>
      <c r="J55" s="15">
        <v>4846</v>
      </c>
      <c r="K55" s="14">
        <v>3.59132361874991</v>
      </c>
      <c r="L55" s="15">
        <v>1349.3632193711401</v>
      </c>
      <c r="M55" s="15">
        <v>1710</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9</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327" priority="1">
      <formula>ZA9 = 3</formula>
    </cfRule>
    <cfRule type="expression" dxfId="326" priority="48">
      <formula>I9 = J9</formula>
    </cfRule>
    <cfRule type="expression" dxfId="325" priority="95">
      <formula>ZA9 = 2</formula>
    </cfRule>
    <cfRule type="expression" dxfId="324" priority="142">
      <formula>ZA9 = 1</formula>
    </cfRule>
  </conditionalFormatting>
  <pageMargins left="0.7" right="0.7" top="0.75" bottom="0.75" header="0.3" footer="0.3"/>
  <pageSetup paperSize="9"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67</v>
      </c>
      <c r="M2" s="12" t="str">
        <f>HYPERLINK("#'INDICE'!A1", "Índice")</f>
        <v>Índice</v>
      </c>
    </row>
    <row r="3" spans="2:677" x14ac:dyDescent="0.3">
      <c r="B3" s="10" t="s">
        <v>7</v>
      </c>
      <c r="C3" s="11" t="s">
        <v>66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89.545438164675105</v>
      </c>
      <c r="E9" s="14">
        <v>0.52771407089405298</v>
      </c>
      <c r="F9" s="14">
        <v>88.4645217898629</v>
      </c>
      <c r="G9" s="14">
        <v>90.535904473235703</v>
      </c>
      <c r="H9" s="14">
        <v>0.58932546616565795</v>
      </c>
      <c r="I9" s="15">
        <v>13158</v>
      </c>
      <c r="J9" s="15">
        <v>14347</v>
      </c>
      <c r="K9" s="14">
        <v>4.2675525094696898</v>
      </c>
      <c r="L9" s="15">
        <v>3361.8801334404302</v>
      </c>
      <c r="M9" s="15">
        <v>2665</v>
      </c>
      <c r="ZA9" s="9"/>
    </row>
    <row r="10" spans="2:677" x14ac:dyDescent="0.3">
      <c r="B10" s="19" t="s">
        <v>293</v>
      </c>
      <c r="C10" s="16" t="s">
        <v>253</v>
      </c>
      <c r="D10" s="14">
        <v>89.287822453228699</v>
      </c>
      <c r="E10" s="14">
        <v>0.68533616577946199</v>
      </c>
      <c r="F10" s="14">
        <v>87.8675421827554</v>
      </c>
      <c r="G10" s="14">
        <v>90.559701394363898</v>
      </c>
      <c r="H10" s="14">
        <v>0.76755838248654695</v>
      </c>
      <c r="I10" s="15">
        <v>8051</v>
      </c>
      <c r="J10" s="15">
        <v>8804</v>
      </c>
      <c r="K10" s="14">
        <v>4.32282853075586</v>
      </c>
      <c r="L10" s="15">
        <v>2036.62947474361</v>
      </c>
      <c r="M10" s="15">
        <v>1682</v>
      </c>
      <c r="ZA10" s="9"/>
    </row>
    <row r="11" spans="2:677" x14ac:dyDescent="0.3">
      <c r="B11" s="19"/>
      <c r="C11" s="16" t="s">
        <v>254</v>
      </c>
      <c r="D11" s="14">
        <v>90.013655890972103</v>
      </c>
      <c r="E11" s="14">
        <v>0.81273983032947195</v>
      </c>
      <c r="F11" s="14">
        <v>88.301706537581495</v>
      </c>
      <c r="G11" s="14">
        <v>91.499193991420697</v>
      </c>
      <c r="H11" s="14">
        <v>0.90290725588780996</v>
      </c>
      <c r="I11" s="15">
        <v>5107</v>
      </c>
      <c r="J11" s="15">
        <v>5543</v>
      </c>
      <c r="K11" s="14">
        <v>4.0724398792857599</v>
      </c>
      <c r="L11" s="15">
        <v>1361.1005108250099</v>
      </c>
      <c r="M11" s="15">
        <v>983</v>
      </c>
      <c r="ZA11" s="9"/>
    </row>
    <row r="12" spans="2:677" x14ac:dyDescent="0.3">
      <c r="B12" s="19" t="s">
        <v>294</v>
      </c>
      <c r="C12" s="16" t="s">
        <v>255</v>
      </c>
      <c r="D12" s="14">
        <v>93.003510901631103</v>
      </c>
      <c r="E12" s="14">
        <v>0.48771966995411298</v>
      </c>
      <c r="F12" s="14">
        <v>91.9841382998369</v>
      </c>
      <c r="G12" s="14">
        <v>93.901844582418803</v>
      </c>
      <c r="H12" s="14">
        <v>0.52440995530799905</v>
      </c>
      <c r="I12" s="15">
        <v>6797</v>
      </c>
      <c r="J12" s="15">
        <v>7275</v>
      </c>
      <c r="K12" s="14">
        <v>2.6590979416907299</v>
      </c>
      <c r="L12" s="15">
        <v>2735.89020018358</v>
      </c>
      <c r="M12" s="15">
        <v>1375</v>
      </c>
      <c r="ZA12" s="9"/>
    </row>
    <row r="13" spans="2:677" x14ac:dyDescent="0.3">
      <c r="B13" s="19"/>
      <c r="C13" s="16" t="s">
        <v>256</v>
      </c>
      <c r="D13" s="14">
        <v>87.095335999529496</v>
      </c>
      <c r="E13" s="14">
        <v>0.88292320565322502</v>
      </c>
      <c r="F13" s="14">
        <v>85.260873829037095</v>
      </c>
      <c r="G13" s="14">
        <v>88.731652830294607</v>
      </c>
      <c r="H13" s="14">
        <v>1.01374338306473</v>
      </c>
      <c r="I13" s="15">
        <v>3754</v>
      </c>
      <c r="J13" s="15">
        <v>4231</v>
      </c>
      <c r="K13" s="14">
        <v>2.9338954257349301</v>
      </c>
      <c r="L13" s="15">
        <v>1442.1100230387899</v>
      </c>
      <c r="M13" s="15">
        <v>782</v>
      </c>
      <c r="ZA13" s="9"/>
    </row>
    <row r="14" spans="2:677" x14ac:dyDescent="0.3">
      <c r="B14" s="19"/>
      <c r="C14" s="16" t="s">
        <v>257</v>
      </c>
      <c r="D14" s="14">
        <v>89.072804997921295</v>
      </c>
      <c r="E14" s="14">
        <v>1.00357933943402</v>
      </c>
      <c r="F14" s="14">
        <v>86.939581141958897</v>
      </c>
      <c r="G14" s="14">
        <v>90.894092677264695</v>
      </c>
      <c r="H14" s="14">
        <v>1.12669556039853</v>
      </c>
      <c r="I14" s="15">
        <v>2607</v>
      </c>
      <c r="J14" s="15">
        <v>2841</v>
      </c>
      <c r="K14" s="14">
        <v>2.9387858607463602</v>
      </c>
      <c r="L14" s="15">
        <v>966.72576180098804</v>
      </c>
      <c r="M14" s="15">
        <v>508</v>
      </c>
      <c r="ZA14" s="9"/>
    </row>
    <row r="15" spans="2:677" x14ac:dyDescent="0.3">
      <c r="B15" s="19" t="s">
        <v>295</v>
      </c>
      <c r="C15" s="16" t="s">
        <v>258</v>
      </c>
      <c r="D15" s="14">
        <v>95.514264249415504</v>
      </c>
      <c r="E15" s="14">
        <v>0.84952017220734799</v>
      </c>
      <c r="F15" s="14">
        <v>93.500346184045</v>
      </c>
      <c r="G15" s="14">
        <v>96.924694006028801</v>
      </c>
      <c r="H15" s="14">
        <v>0.88941707176742102</v>
      </c>
      <c r="I15" s="15">
        <v>652</v>
      </c>
      <c r="J15" s="15">
        <v>686</v>
      </c>
      <c r="K15" s="14">
        <v>1.1538146522366599</v>
      </c>
      <c r="L15" s="15">
        <v>594.54956536580096</v>
      </c>
      <c r="M15" s="15">
        <v>133</v>
      </c>
      <c r="ZA15" s="9"/>
    </row>
    <row r="16" spans="2:677" x14ac:dyDescent="0.3">
      <c r="B16" s="19"/>
      <c r="C16" s="16" t="s">
        <v>259</v>
      </c>
      <c r="D16" s="14">
        <v>96.517547577442002</v>
      </c>
      <c r="E16" s="14">
        <v>0.94203938895330197</v>
      </c>
      <c r="F16" s="14">
        <v>94.081099838929902</v>
      </c>
      <c r="G16" s="14">
        <v>97.972671394751202</v>
      </c>
      <c r="H16" s="14">
        <v>0.97602913936188196</v>
      </c>
      <c r="I16" s="15">
        <v>530</v>
      </c>
      <c r="J16" s="15">
        <v>546</v>
      </c>
      <c r="K16" s="14">
        <v>1.4389415602884801</v>
      </c>
      <c r="L16" s="15">
        <v>379.44556962448002</v>
      </c>
      <c r="M16" s="15">
        <v>101</v>
      </c>
      <c r="ZA16" s="9"/>
    </row>
    <row r="17" spans="2:677" x14ac:dyDescent="0.3">
      <c r="B17" s="19"/>
      <c r="C17" s="16" t="s">
        <v>260</v>
      </c>
      <c r="D17" s="14">
        <v>96.470012018204997</v>
      </c>
      <c r="E17" s="14">
        <v>1.05686209495919</v>
      </c>
      <c r="F17" s="14">
        <v>93.657423072163994</v>
      </c>
      <c r="G17" s="14">
        <v>98.061189311159296</v>
      </c>
      <c r="H17" s="14">
        <v>1.09553432496696</v>
      </c>
      <c r="I17" s="15">
        <v>479</v>
      </c>
      <c r="J17" s="15">
        <v>497</v>
      </c>
      <c r="K17" s="14">
        <v>1.6268696637121001</v>
      </c>
      <c r="L17" s="15">
        <v>305.49466320859102</v>
      </c>
      <c r="M17" s="15">
        <v>102</v>
      </c>
      <c r="ZA17" s="9"/>
    </row>
    <row r="18" spans="2:677" x14ac:dyDescent="0.3">
      <c r="B18" s="19"/>
      <c r="C18" s="16" t="s">
        <v>261</v>
      </c>
      <c r="D18" s="14">
        <v>89.817628787069395</v>
      </c>
      <c r="E18" s="14">
        <v>1.9166998380154201</v>
      </c>
      <c r="F18" s="14">
        <v>85.319558514811305</v>
      </c>
      <c r="G18" s="14">
        <v>93.049765660766298</v>
      </c>
      <c r="H18" s="14">
        <v>2.1339906919156602</v>
      </c>
      <c r="I18" s="15">
        <v>398</v>
      </c>
      <c r="J18" s="15">
        <v>439</v>
      </c>
      <c r="K18" s="14">
        <v>1.7594292691590401</v>
      </c>
      <c r="L18" s="15">
        <v>249.512729892138</v>
      </c>
      <c r="M18" s="15">
        <v>78</v>
      </c>
      <c r="ZA18" s="9"/>
    </row>
    <row r="19" spans="2:677" x14ac:dyDescent="0.3">
      <c r="B19" s="19"/>
      <c r="C19" s="16" t="s">
        <v>262</v>
      </c>
      <c r="D19" s="14">
        <v>94.006948428776099</v>
      </c>
      <c r="E19" s="14">
        <v>1.46640211651786</v>
      </c>
      <c r="F19" s="14">
        <v>90.318251340695397</v>
      </c>
      <c r="G19" s="14">
        <v>96.347110537760898</v>
      </c>
      <c r="H19" s="14">
        <v>1.5598869456217701</v>
      </c>
      <c r="I19" s="15">
        <v>325</v>
      </c>
      <c r="J19" s="15">
        <v>347</v>
      </c>
      <c r="K19" s="14">
        <v>1.32060910220792</v>
      </c>
      <c r="L19" s="15">
        <v>262.757540758922</v>
      </c>
      <c r="M19" s="15">
        <v>66</v>
      </c>
      <c r="ZA19" s="9"/>
    </row>
    <row r="20" spans="2:677" x14ac:dyDescent="0.3">
      <c r="B20" s="19"/>
      <c r="C20" s="16" t="s">
        <v>263</v>
      </c>
      <c r="D20" s="14">
        <v>93.2144253985727</v>
      </c>
      <c r="E20" s="14">
        <v>1.49518053600042</v>
      </c>
      <c r="F20" s="14">
        <v>89.577852317365</v>
      </c>
      <c r="G20" s="14">
        <v>95.643805369124706</v>
      </c>
      <c r="H20" s="14">
        <v>1.6040226924182801</v>
      </c>
      <c r="I20" s="15">
        <v>456</v>
      </c>
      <c r="J20" s="15">
        <v>486</v>
      </c>
      <c r="K20" s="14">
        <v>1.71419116315749</v>
      </c>
      <c r="L20" s="15">
        <v>283.51563725530099</v>
      </c>
      <c r="M20" s="15">
        <v>100</v>
      </c>
      <c r="ZA20" s="9"/>
    </row>
    <row r="21" spans="2:677" x14ac:dyDescent="0.3">
      <c r="B21" s="19"/>
      <c r="C21" s="16" t="s">
        <v>264</v>
      </c>
      <c r="D21" s="14">
        <v>91.158000427615605</v>
      </c>
      <c r="E21" s="14">
        <v>1.03750486454729</v>
      </c>
      <c r="F21" s="14">
        <v>88.885486852970402</v>
      </c>
      <c r="G21" s="14">
        <v>93.002447161910098</v>
      </c>
      <c r="H21" s="14">
        <v>1.1381391207359</v>
      </c>
      <c r="I21" s="15">
        <v>827</v>
      </c>
      <c r="J21" s="15">
        <v>909</v>
      </c>
      <c r="K21" s="14">
        <v>1.2126091808561299</v>
      </c>
      <c r="L21" s="15">
        <v>749.62322102676399</v>
      </c>
      <c r="M21" s="15">
        <v>178</v>
      </c>
      <c r="ZA21" s="9"/>
    </row>
    <row r="22" spans="2:677" x14ac:dyDescent="0.3">
      <c r="B22" s="19"/>
      <c r="C22" s="16" t="s">
        <v>265</v>
      </c>
      <c r="D22" s="14">
        <v>80.437917962996593</v>
      </c>
      <c r="E22" s="14">
        <v>1.79303710705742</v>
      </c>
      <c r="F22" s="14">
        <v>76.647895425665794</v>
      </c>
      <c r="G22" s="14">
        <v>83.743287550449196</v>
      </c>
      <c r="H22" s="14">
        <v>2.2290943779552501</v>
      </c>
      <c r="I22" s="15">
        <v>589</v>
      </c>
      <c r="J22" s="15">
        <v>706</v>
      </c>
      <c r="K22" s="14">
        <v>1.44042873029504</v>
      </c>
      <c r="L22" s="15">
        <v>490.13185112975998</v>
      </c>
      <c r="M22" s="15">
        <v>134</v>
      </c>
      <c r="ZA22" s="9"/>
    </row>
    <row r="23" spans="2:677" x14ac:dyDescent="0.3">
      <c r="B23" s="19"/>
      <c r="C23" s="16" t="s">
        <v>266</v>
      </c>
      <c r="D23" s="14">
        <v>86.799144149378705</v>
      </c>
      <c r="E23" s="14">
        <v>1.6281686013656</v>
      </c>
      <c r="F23" s="14">
        <v>83.236305424920602</v>
      </c>
      <c r="G23" s="14">
        <v>89.6984774343872</v>
      </c>
      <c r="H23" s="14">
        <v>1.8757887734049301</v>
      </c>
      <c r="I23" s="15">
        <v>662</v>
      </c>
      <c r="J23" s="15">
        <v>749</v>
      </c>
      <c r="K23" s="14">
        <v>1.7305446921595899</v>
      </c>
      <c r="L23" s="15">
        <v>432.81170569787599</v>
      </c>
      <c r="M23" s="15">
        <v>143</v>
      </c>
      <c r="ZA23" s="9"/>
    </row>
    <row r="24" spans="2:677" x14ac:dyDescent="0.3">
      <c r="B24" s="19"/>
      <c r="C24" s="16" t="s">
        <v>267</v>
      </c>
      <c r="D24" s="14">
        <v>92.201372473953498</v>
      </c>
      <c r="E24" s="14">
        <v>1.5631889849461</v>
      </c>
      <c r="F24" s="14">
        <v>88.464995989241501</v>
      </c>
      <c r="G24" s="14">
        <v>94.798634429816403</v>
      </c>
      <c r="H24" s="14">
        <v>1.69540750099755</v>
      </c>
      <c r="I24" s="15">
        <v>410</v>
      </c>
      <c r="J24" s="15">
        <v>444</v>
      </c>
      <c r="K24" s="14">
        <v>1.5054666330895401</v>
      </c>
      <c r="L24" s="15">
        <v>294.92516821101299</v>
      </c>
      <c r="M24" s="15">
        <v>78</v>
      </c>
      <c r="ZA24" s="9"/>
    </row>
    <row r="25" spans="2:677" x14ac:dyDescent="0.3">
      <c r="B25" s="19"/>
      <c r="C25" s="16" t="s">
        <v>268</v>
      </c>
      <c r="D25" s="14">
        <v>94.159935105506406</v>
      </c>
      <c r="E25" s="14">
        <v>1.1452522972461501</v>
      </c>
      <c r="F25" s="14">
        <v>91.423163510864299</v>
      </c>
      <c r="G25" s="14">
        <v>96.061058531714096</v>
      </c>
      <c r="H25" s="14">
        <v>1.21628407662228</v>
      </c>
      <c r="I25" s="15">
        <v>488</v>
      </c>
      <c r="J25" s="15">
        <v>517</v>
      </c>
      <c r="K25" s="14">
        <v>1.2307454003142599</v>
      </c>
      <c r="L25" s="15">
        <v>420.070633510383</v>
      </c>
      <c r="M25" s="15">
        <v>89</v>
      </c>
      <c r="ZA25" s="9"/>
    </row>
    <row r="26" spans="2:677" x14ac:dyDescent="0.3">
      <c r="B26" s="19"/>
      <c r="C26" s="16" t="s">
        <v>269</v>
      </c>
      <c r="D26" s="14">
        <v>85.801632015228407</v>
      </c>
      <c r="E26" s="14">
        <v>2.0722662764944801</v>
      </c>
      <c r="F26" s="14">
        <v>81.175156656104306</v>
      </c>
      <c r="G26" s="14">
        <v>89.439012717966307</v>
      </c>
      <c r="H26" s="14">
        <v>2.41518282091265</v>
      </c>
      <c r="I26" s="15">
        <v>463</v>
      </c>
      <c r="J26" s="15">
        <v>532</v>
      </c>
      <c r="K26" s="14">
        <v>1.8717664718784199</v>
      </c>
      <c r="L26" s="15">
        <v>284.22349047961501</v>
      </c>
      <c r="M26" s="15">
        <v>100</v>
      </c>
      <c r="ZA26" s="9"/>
    </row>
    <row r="27" spans="2:677" x14ac:dyDescent="0.3">
      <c r="B27" s="19"/>
      <c r="C27" s="16" t="s">
        <v>270</v>
      </c>
      <c r="D27" s="14">
        <v>88.444350571981204</v>
      </c>
      <c r="E27" s="14">
        <v>1.65503362337482</v>
      </c>
      <c r="F27" s="14">
        <v>84.750650199929893</v>
      </c>
      <c r="G27" s="14">
        <v>91.334837828302895</v>
      </c>
      <c r="H27" s="14">
        <v>1.87127115827241</v>
      </c>
      <c r="I27" s="15">
        <v>755</v>
      </c>
      <c r="J27" s="15">
        <v>837</v>
      </c>
      <c r="K27" s="14">
        <v>2.2405542545626802</v>
      </c>
      <c r="L27" s="15">
        <v>373.56828039112497</v>
      </c>
      <c r="M27" s="15">
        <v>147</v>
      </c>
      <c r="ZA27" s="9"/>
    </row>
    <row r="28" spans="2:677" x14ac:dyDescent="0.3">
      <c r="B28" s="19"/>
      <c r="C28" s="16" t="s">
        <v>271</v>
      </c>
      <c r="D28" s="14">
        <v>84.255914310816607</v>
      </c>
      <c r="E28" s="14">
        <v>3.2071445490249699</v>
      </c>
      <c r="F28" s="14">
        <v>76.762544239372602</v>
      </c>
      <c r="G28" s="14">
        <v>89.658439894122495</v>
      </c>
      <c r="H28" s="14">
        <v>3.80643255165915</v>
      </c>
      <c r="I28" s="15">
        <v>290</v>
      </c>
      <c r="J28" s="15">
        <v>329</v>
      </c>
      <c r="K28" s="14">
        <v>2.5432735347712501</v>
      </c>
      <c r="L28" s="15">
        <v>129.360839682387</v>
      </c>
      <c r="M28" s="15">
        <v>68</v>
      </c>
      <c r="ZA28" s="9"/>
    </row>
    <row r="29" spans="2:677" x14ac:dyDescent="0.3">
      <c r="B29" s="19"/>
      <c r="C29" s="16" t="s">
        <v>272</v>
      </c>
      <c r="D29" s="14">
        <v>94.647139786256702</v>
      </c>
      <c r="E29" s="14">
        <v>1.07739963649174</v>
      </c>
      <c r="F29" s="14">
        <v>92.057357611266994</v>
      </c>
      <c r="G29" s="14">
        <v>96.425286427453997</v>
      </c>
      <c r="H29" s="14">
        <v>1.13833301135656</v>
      </c>
      <c r="I29" s="15">
        <v>511</v>
      </c>
      <c r="J29" s="15">
        <v>536</v>
      </c>
      <c r="K29" s="14">
        <v>1.2257842453657699</v>
      </c>
      <c r="L29" s="15">
        <v>437.27107933261101</v>
      </c>
      <c r="M29" s="15">
        <v>92</v>
      </c>
      <c r="ZA29" s="9"/>
    </row>
    <row r="30" spans="2:677" x14ac:dyDescent="0.3">
      <c r="B30" s="19"/>
      <c r="C30" s="16" t="s">
        <v>273</v>
      </c>
      <c r="D30" s="14">
        <v>93.297589079435497</v>
      </c>
      <c r="E30" s="14">
        <v>1.9382806426782699</v>
      </c>
      <c r="F30" s="14">
        <v>88.240653752024301</v>
      </c>
      <c r="G30" s="14">
        <v>96.271744730709898</v>
      </c>
      <c r="H30" s="14">
        <v>2.0775248983422099</v>
      </c>
      <c r="I30" s="15">
        <v>402</v>
      </c>
      <c r="J30" s="15">
        <v>421</v>
      </c>
      <c r="K30" s="14">
        <v>2.5233711630100899</v>
      </c>
      <c r="L30" s="15">
        <v>166.84029926766499</v>
      </c>
      <c r="M30" s="15">
        <v>72</v>
      </c>
      <c r="ZA30" s="9"/>
    </row>
    <row r="31" spans="2:677" x14ac:dyDescent="0.3">
      <c r="B31" s="19"/>
      <c r="C31" s="16" t="s">
        <v>274</v>
      </c>
      <c r="D31" s="14">
        <v>92.380895760328102</v>
      </c>
      <c r="E31" s="14">
        <v>1.0423608976199901</v>
      </c>
      <c r="F31" s="14">
        <v>90.059224695375093</v>
      </c>
      <c r="G31" s="14">
        <v>94.195288751255802</v>
      </c>
      <c r="H31" s="14">
        <v>1.1283294982593299</v>
      </c>
      <c r="I31" s="15">
        <v>1450</v>
      </c>
      <c r="J31" s="15">
        <v>1566</v>
      </c>
      <c r="K31" s="14">
        <v>2.4158194857097102</v>
      </c>
      <c r="L31" s="15">
        <v>648.22724101008203</v>
      </c>
      <c r="M31" s="15">
        <v>297</v>
      </c>
      <c r="ZA31" s="9"/>
    </row>
    <row r="32" spans="2:677" x14ac:dyDescent="0.3">
      <c r="B32" s="19"/>
      <c r="C32" s="16" t="s">
        <v>275</v>
      </c>
      <c r="D32" s="14">
        <v>95.771965063874006</v>
      </c>
      <c r="E32" s="14">
        <v>0.82706218622578198</v>
      </c>
      <c r="F32" s="14">
        <v>93.802471162561702</v>
      </c>
      <c r="G32" s="14">
        <v>97.134697664356395</v>
      </c>
      <c r="H32" s="14">
        <v>0.863574414155732</v>
      </c>
      <c r="I32" s="15">
        <v>870</v>
      </c>
      <c r="J32" s="15">
        <v>908</v>
      </c>
      <c r="K32" s="14">
        <v>1.53216897185221</v>
      </c>
      <c r="L32" s="15">
        <v>592.62393161658804</v>
      </c>
      <c r="M32" s="15">
        <v>170</v>
      </c>
      <c r="ZA32" s="9"/>
    </row>
    <row r="33" spans="2:677" x14ac:dyDescent="0.3">
      <c r="B33" s="19"/>
      <c r="C33" s="16" t="s">
        <v>276</v>
      </c>
      <c r="D33" s="14">
        <v>92.233390522155801</v>
      </c>
      <c r="E33" s="14">
        <v>1.37480098756196</v>
      </c>
      <c r="F33" s="14">
        <v>89.0300685500616</v>
      </c>
      <c r="G33" s="14">
        <v>94.558484310305104</v>
      </c>
      <c r="H33" s="14">
        <v>1.4905675480201599</v>
      </c>
      <c r="I33" s="15">
        <v>500</v>
      </c>
      <c r="J33" s="15">
        <v>540</v>
      </c>
      <c r="K33" s="14">
        <v>1.4221610954158901</v>
      </c>
      <c r="L33" s="15">
        <v>379.70381958879699</v>
      </c>
      <c r="M33" s="15">
        <v>101</v>
      </c>
      <c r="ZA33" s="9"/>
    </row>
    <row r="34" spans="2:677" x14ac:dyDescent="0.3">
      <c r="B34" s="19"/>
      <c r="C34" s="16" t="s">
        <v>277</v>
      </c>
      <c r="D34" s="14">
        <v>88.815430195853494</v>
      </c>
      <c r="E34" s="14">
        <v>1.50322492480615</v>
      </c>
      <c r="F34" s="14">
        <v>85.472618503577294</v>
      </c>
      <c r="G34" s="14">
        <v>91.465848355695897</v>
      </c>
      <c r="H34" s="14">
        <v>1.6925267619503499</v>
      </c>
      <c r="I34" s="15">
        <v>567</v>
      </c>
      <c r="J34" s="15">
        <v>633</v>
      </c>
      <c r="K34" s="14">
        <v>1.4376636975872199</v>
      </c>
      <c r="L34" s="15">
        <v>440.297686491175</v>
      </c>
      <c r="M34" s="15">
        <v>111</v>
      </c>
      <c r="ZA34" s="9"/>
    </row>
    <row r="35" spans="2:677" x14ac:dyDescent="0.3">
      <c r="B35" s="19"/>
      <c r="C35" s="16" t="s">
        <v>278</v>
      </c>
      <c r="D35" s="14">
        <v>86.020751358401398</v>
      </c>
      <c r="E35" s="14">
        <v>2.9014419948797099</v>
      </c>
      <c r="F35" s="14">
        <v>79.166587198202194</v>
      </c>
      <c r="G35" s="14">
        <v>90.879691211726694</v>
      </c>
      <c r="H35" s="14">
        <v>3.3729558845527698</v>
      </c>
      <c r="I35" s="15">
        <v>337</v>
      </c>
      <c r="J35" s="15">
        <v>382</v>
      </c>
      <c r="K35" s="14">
        <v>2.6672621359918498</v>
      </c>
      <c r="L35" s="15">
        <v>143.21801927351601</v>
      </c>
      <c r="M35" s="15">
        <v>64</v>
      </c>
      <c r="ZA35" s="9"/>
    </row>
    <row r="36" spans="2:677" x14ac:dyDescent="0.3">
      <c r="B36" s="19"/>
      <c r="C36" s="16" t="s">
        <v>279</v>
      </c>
      <c r="D36" s="14">
        <v>87.598877885331504</v>
      </c>
      <c r="E36" s="14">
        <v>1.4009760488695899</v>
      </c>
      <c r="F36" s="14">
        <v>84.557397777350999</v>
      </c>
      <c r="G36" s="14">
        <v>90.111380841092696</v>
      </c>
      <c r="H36" s="14">
        <v>1.59930821340371</v>
      </c>
      <c r="I36" s="15">
        <v>739</v>
      </c>
      <c r="J36" s="15">
        <v>839</v>
      </c>
      <c r="K36" s="14">
        <v>1.51406985521064</v>
      </c>
      <c r="L36" s="15">
        <v>554.13559494140895</v>
      </c>
      <c r="M36" s="15">
        <v>161</v>
      </c>
      <c r="ZA36" s="9"/>
    </row>
    <row r="37" spans="2:677" x14ac:dyDescent="0.3">
      <c r="B37" s="19"/>
      <c r="C37" s="16" t="s">
        <v>280</v>
      </c>
      <c r="D37" s="14">
        <v>92.497872750522205</v>
      </c>
      <c r="E37" s="14">
        <v>1.32061090288353</v>
      </c>
      <c r="F37" s="14">
        <v>89.409528660510702</v>
      </c>
      <c r="G37" s="14">
        <v>94.738605499017794</v>
      </c>
      <c r="H37" s="14">
        <v>1.4277202962768401</v>
      </c>
      <c r="I37" s="15">
        <v>458</v>
      </c>
      <c r="J37" s="15">
        <v>498</v>
      </c>
      <c r="K37" s="14">
        <v>1.2490791939880399</v>
      </c>
      <c r="L37" s="15">
        <v>398.69369564150202</v>
      </c>
      <c r="M37" s="15">
        <v>80</v>
      </c>
      <c r="ZA37" s="9"/>
    </row>
    <row r="38" spans="2:677" x14ac:dyDescent="0.3">
      <c r="B38" s="19" t="s">
        <v>296</v>
      </c>
      <c r="C38" s="16" t="s">
        <v>281</v>
      </c>
      <c r="D38" s="14">
        <v>89.096625851417897</v>
      </c>
      <c r="E38" s="14">
        <v>0.73732614834407195</v>
      </c>
      <c r="F38" s="14">
        <v>87.563716966445597</v>
      </c>
      <c r="G38" s="14">
        <v>90.461170034652298</v>
      </c>
      <c r="H38" s="14">
        <v>0.82755788033283695</v>
      </c>
      <c r="I38" s="15">
        <v>6644</v>
      </c>
      <c r="J38" s="15">
        <v>7270</v>
      </c>
      <c r="K38" s="14">
        <v>4.06791404931628</v>
      </c>
      <c r="L38" s="15">
        <v>1787.1567373017399</v>
      </c>
      <c r="M38" s="15">
        <v>1276</v>
      </c>
      <c r="ZA38" s="9"/>
    </row>
    <row r="39" spans="2:677" x14ac:dyDescent="0.3">
      <c r="B39" s="19"/>
      <c r="C39" s="16" t="s">
        <v>282</v>
      </c>
      <c r="D39" s="14">
        <v>89.928718604155307</v>
      </c>
      <c r="E39" s="14">
        <v>0.74634714141914305</v>
      </c>
      <c r="F39" s="14">
        <v>88.367135728405401</v>
      </c>
      <c r="G39" s="14">
        <v>91.301311408660894</v>
      </c>
      <c r="H39" s="14">
        <v>0.82993192052961895</v>
      </c>
      <c r="I39" s="15">
        <v>6514</v>
      </c>
      <c r="J39" s="15">
        <v>7077</v>
      </c>
      <c r="K39" s="14">
        <v>4.3519754428613</v>
      </c>
      <c r="L39" s="15">
        <v>1626.15807302145</v>
      </c>
      <c r="M39" s="15">
        <v>1288</v>
      </c>
      <c r="ZA39" s="9"/>
    </row>
    <row r="40" spans="2:677" x14ac:dyDescent="0.3">
      <c r="B40" s="19" t="s">
        <v>321</v>
      </c>
      <c r="C40" s="16" t="s">
        <v>314</v>
      </c>
      <c r="D40" s="14">
        <v>88.838697745306604</v>
      </c>
      <c r="E40" s="14">
        <v>0.85581891845373803</v>
      </c>
      <c r="F40" s="14">
        <v>87.047063079099004</v>
      </c>
      <c r="G40" s="14">
        <v>90.409818218534198</v>
      </c>
      <c r="H40" s="14">
        <v>0.96334023367530897</v>
      </c>
      <c r="I40" s="15">
        <v>6720</v>
      </c>
      <c r="J40" s="15">
        <v>7348</v>
      </c>
      <c r="K40" s="14">
        <v>5.4269616436111496</v>
      </c>
      <c r="L40" s="15">
        <v>1353.98045583211</v>
      </c>
      <c r="M40" s="15">
        <v>2523</v>
      </c>
      <c r="ZA40" s="9"/>
    </row>
    <row r="41" spans="2:677" x14ac:dyDescent="0.3">
      <c r="B41" s="19"/>
      <c r="C41" s="16" t="s">
        <v>315</v>
      </c>
      <c r="D41" s="14">
        <v>90.283309619484697</v>
      </c>
      <c r="E41" s="14">
        <v>0.58893060115397</v>
      </c>
      <c r="F41" s="14">
        <v>89.065687414737994</v>
      </c>
      <c r="G41" s="14">
        <v>91.378465215796595</v>
      </c>
      <c r="H41" s="14">
        <v>0.65231392561496104</v>
      </c>
      <c r="I41" s="15">
        <v>6438</v>
      </c>
      <c r="J41" s="15">
        <v>6999</v>
      </c>
      <c r="K41" s="14">
        <v>2.7667909403241899</v>
      </c>
      <c r="L41" s="15">
        <v>2529.64540905281</v>
      </c>
      <c r="M41" s="15">
        <v>2491</v>
      </c>
      <c r="ZA41" s="9"/>
    </row>
    <row r="42" spans="2:677" x14ac:dyDescent="0.3">
      <c r="B42" s="19" t="s">
        <v>322</v>
      </c>
      <c r="C42" s="16" t="s">
        <v>316</v>
      </c>
      <c r="D42" s="14">
        <v>86.835666707148206</v>
      </c>
      <c r="E42" s="14">
        <v>1.79730770942067</v>
      </c>
      <c r="F42" s="14">
        <v>82.888740570938694</v>
      </c>
      <c r="G42" s="14">
        <v>89.982215204018601</v>
      </c>
      <c r="H42" s="14">
        <v>2.0697805148224</v>
      </c>
      <c r="I42" s="15">
        <v>1434</v>
      </c>
      <c r="J42" s="15">
        <v>1612</v>
      </c>
      <c r="K42" s="14">
        <v>4.5524313773770704</v>
      </c>
      <c r="L42" s="15">
        <v>354.09649621753698</v>
      </c>
      <c r="M42" s="15">
        <v>511</v>
      </c>
      <c r="ZA42" s="9"/>
    </row>
    <row r="43" spans="2:677" x14ac:dyDescent="0.3">
      <c r="B43" s="19"/>
      <c r="C43" s="16" t="s">
        <v>317</v>
      </c>
      <c r="D43" s="14">
        <v>85.898385450198901</v>
      </c>
      <c r="E43" s="14">
        <v>2.35950721732647</v>
      </c>
      <c r="F43" s="14">
        <v>80.590836359762207</v>
      </c>
      <c r="G43" s="14">
        <v>89.935802873315197</v>
      </c>
      <c r="H43" s="14">
        <v>2.7468586341409602</v>
      </c>
      <c r="I43" s="15">
        <v>444</v>
      </c>
      <c r="J43" s="15">
        <v>515</v>
      </c>
      <c r="K43" s="14">
        <v>2.3623916518079802</v>
      </c>
      <c r="L43" s="15">
        <v>217.99941580637599</v>
      </c>
      <c r="M43" s="15">
        <v>247</v>
      </c>
      <c r="ZA43" s="9"/>
    </row>
    <row r="44" spans="2:677" x14ac:dyDescent="0.3">
      <c r="B44" s="19"/>
      <c r="C44" s="16" t="s">
        <v>318</v>
      </c>
      <c r="D44" s="14">
        <v>87.262054062835006</v>
      </c>
      <c r="E44" s="14">
        <v>2.92887684242171</v>
      </c>
      <c r="F44" s="14">
        <v>80.301668395681801</v>
      </c>
      <c r="G44" s="14">
        <v>92.007776857023003</v>
      </c>
      <c r="H44" s="14">
        <v>3.3564151954441899</v>
      </c>
      <c r="I44" s="15">
        <v>394</v>
      </c>
      <c r="J44" s="15">
        <v>438</v>
      </c>
      <c r="K44" s="14">
        <v>3.3725533193670501</v>
      </c>
      <c r="L44" s="15">
        <v>129.871927445821</v>
      </c>
      <c r="M44" s="15">
        <v>191</v>
      </c>
      <c r="ZA44" s="9"/>
    </row>
    <row r="45" spans="2:677" x14ac:dyDescent="0.3">
      <c r="B45" s="19"/>
      <c r="C45" s="16" t="s">
        <v>319</v>
      </c>
      <c r="D45" s="14">
        <v>90.438107125600496</v>
      </c>
      <c r="E45" s="14">
        <v>0.532505919758128</v>
      </c>
      <c r="F45" s="14">
        <v>89.341719685334695</v>
      </c>
      <c r="G45" s="14">
        <v>91.432527581036794</v>
      </c>
      <c r="H45" s="14">
        <v>0.58880701585072204</v>
      </c>
      <c r="I45" s="15">
        <v>10741</v>
      </c>
      <c r="J45" s="15">
        <v>11611</v>
      </c>
      <c r="K45" s="14">
        <v>3.80702529302296</v>
      </c>
      <c r="L45" s="15">
        <v>3049.88780118671</v>
      </c>
      <c r="M45" s="15">
        <v>2519</v>
      </c>
      <c r="ZA45" s="9"/>
    </row>
    <row r="46" spans="2:677" x14ac:dyDescent="0.3">
      <c r="B46" s="19"/>
      <c r="C46" s="16" t="s">
        <v>320</v>
      </c>
      <c r="D46" s="14">
        <v>77.137679071373597</v>
      </c>
      <c r="E46" s="14">
        <v>8.5865418597313994</v>
      </c>
      <c r="F46" s="14">
        <v>56.3186307886712</v>
      </c>
      <c r="G46" s="14">
        <v>89.826554038605295</v>
      </c>
      <c r="H46" s="14">
        <v>11.1314495887107</v>
      </c>
      <c r="I46" s="15">
        <v>145</v>
      </c>
      <c r="J46" s="15">
        <v>171</v>
      </c>
      <c r="K46" s="14">
        <v>7.1072013579589397</v>
      </c>
      <c r="L46" s="15">
        <v>24.060103462315301</v>
      </c>
      <c r="M46" s="15">
        <v>82</v>
      </c>
      <c r="ZA46" s="9">
        <v>1</v>
      </c>
    </row>
    <row r="47" spans="2:677" x14ac:dyDescent="0.3">
      <c r="B47" s="19" t="s">
        <v>298</v>
      </c>
      <c r="C47" s="16" t="s">
        <v>283</v>
      </c>
      <c r="D47" s="14">
        <v>84.141137362722105</v>
      </c>
      <c r="E47" s="14">
        <v>1.5426516366318599</v>
      </c>
      <c r="F47" s="14">
        <v>80.876414539153501</v>
      </c>
      <c r="G47" s="14">
        <v>86.938526797375204</v>
      </c>
      <c r="H47" s="14">
        <v>1.8334095366237699</v>
      </c>
      <c r="I47" s="15">
        <v>2327</v>
      </c>
      <c r="J47" s="15">
        <v>2656</v>
      </c>
      <c r="K47" s="14">
        <v>4.7349984191510597</v>
      </c>
      <c r="L47" s="15">
        <v>560.92943753848101</v>
      </c>
      <c r="M47" s="15">
        <v>1246</v>
      </c>
      <c r="ZA47" s="9"/>
    </row>
    <row r="48" spans="2:677" x14ac:dyDescent="0.3">
      <c r="B48" s="19"/>
      <c r="C48" s="16" t="s">
        <v>284</v>
      </c>
      <c r="D48" s="14">
        <v>84.532643069779695</v>
      </c>
      <c r="E48" s="14">
        <v>1.70470196429739</v>
      </c>
      <c r="F48" s="14">
        <v>80.887146955799807</v>
      </c>
      <c r="G48" s="14">
        <v>87.589497904257797</v>
      </c>
      <c r="H48" s="14">
        <v>2.01661973693429</v>
      </c>
      <c r="I48" s="15">
        <v>2246</v>
      </c>
      <c r="J48" s="15">
        <v>2533</v>
      </c>
      <c r="K48" s="14">
        <v>5.6275591562976199</v>
      </c>
      <c r="L48" s="15">
        <v>450.10633023117998</v>
      </c>
      <c r="M48" s="15">
        <v>1388</v>
      </c>
      <c r="ZA48" s="9"/>
    </row>
    <row r="49" spans="2:677" x14ac:dyDescent="0.3">
      <c r="B49" s="19"/>
      <c r="C49" s="16" t="s">
        <v>285</v>
      </c>
      <c r="D49" s="14">
        <v>91.723477502903407</v>
      </c>
      <c r="E49" s="14">
        <v>0.91480248407938602</v>
      </c>
      <c r="F49" s="14">
        <v>89.743292151378199</v>
      </c>
      <c r="G49" s="14">
        <v>93.349693171472197</v>
      </c>
      <c r="H49" s="14">
        <v>0.99734823513470605</v>
      </c>
      <c r="I49" s="15">
        <v>2352</v>
      </c>
      <c r="J49" s="15">
        <v>2551</v>
      </c>
      <c r="K49" s="14">
        <v>2.8110362508630198</v>
      </c>
      <c r="L49" s="15">
        <v>907.49452242631696</v>
      </c>
      <c r="M49" s="15">
        <v>1470</v>
      </c>
      <c r="ZA49" s="9"/>
    </row>
    <row r="50" spans="2:677" x14ac:dyDescent="0.3">
      <c r="B50" s="19"/>
      <c r="C50" s="16" t="s">
        <v>286</v>
      </c>
      <c r="D50" s="14">
        <v>93.038920780520698</v>
      </c>
      <c r="E50" s="14">
        <v>0.71038877153205704</v>
      </c>
      <c r="F50" s="14">
        <v>91.510068425371401</v>
      </c>
      <c r="G50" s="14">
        <v>94.309579963122999</v>
      </c>
      <c r="H50" s="14">
        <v>0.763539350599162</v>
      </c>
      <c r="I50" s="15">
        <v>2716</v>
      </c>
      <c r="J50" s="15">
        <v>2903</v>
      </c>
      <c r="K50" s="14">
        <v>2.2612487743204199</v>
      </c>
      <c r="L50" s="15">
        <v>1283.80390205958</v>
      </c>
      <c r="M50" s="15">
        <v>1585</v>
      </c>
      <c r="ZA50" s="9"/>
    </row>
    <row r="51" spans="2:677" x14ac:dyDescent="0.3">
      <c r="B51" s="19"/>
      <c r="C51" s="16" t="s">
        <v>287</v>
      </c>
      <c r="D51" s="14">
        <v>93.874498613825097</v>
      </c>
      <c r="E51" s="14">
        <v>0.72517191411984305</v>
      </c>
      <c r="F51" s="14">
        <v>92.288249593646199</v>
      </c>
      <c r="G51" s="14">
        <v>95.151609338497096</v>
      </c>
      <c r="H51" s="14">
        <v>0.77249085196503597</v>
      </c>
      <c r="I51" s="15">
        <v>3448</v>
      </c>
      <c r="J51" s="15">
        <v>3626</v>
      </c>
      <c r="K51" s="14">
        <v>3.3151309580385799</v>
      </c>
      <c r="L51" s="15">
        <v>1093.7727787819699</v>
      </c>
      <c r="M51" s="15">
        <v>1639</v>
      </c>
      <c r="ZA51" s="9"/>
    </row>
    <row r="52" spans="2:677" x14ac:dyDescent="0.3">
      <c r="B52" s="19" t="s">
        <v>297</v>
      </c>
      <c r="C52" s="16" t="s">
        <v>288</v>
      </c>
      <c r="D52" s="14">
        <v>92.232114699126797</v>
      </c>
      <c r="E52" s="14">
        <v>0.496275755629774</v>
      </c>
      <c r="F52" s="14">
        <v>91.201444972026096</v>
      </c>
      <c r="G52" s="14">
        <v>93.151117580935804</v>
      </c>
      <c r="H52" s="14">
        <v>0.53807261955197505</v>
      </c>
      <c r="I52" s="15">
        <v>9255</v>
      </c>
      <c r="J52" s="15">
        <v>9905</v>
      </c>
      <c r="K52" s="14">
        <v>3.4046445668030398</v>
      </c>
      <c r="L52" s="15">
        <v>2909.26110072653</v>
      </c>
      <c r="M52" s="15">
        <v>2548</v>
      </c>
      <c r="ZA52" s="9"/>
    </row>
    <row r="53" spans="2:677" x14ac:dyDescent="0.3">
      <c r="B53" s="19"/>
      <c r="C53" s="16" t="s">
        <v>289</v>
      </c>
      <c r="D53" s="14">
        <v>83.996483713845805</v>
      </c>
      <c r="E53" s="14">
        <v>1.2131665395562701</v>
      </c>
      <c r="F53" s="14">
        <v>81.4719963456877</v>
      </c>
      <c r="G53" s="14">
        <v>86.235117447011504</v>
      </c>
      <c r="H53" s="14">
        <v>1.4443063398811</v>
      </c>
      <c r="I53" s="15">
        <v>3836</v>
      </c>
      <c r="J53" s="15">
        <v>4366</v>
      </c>
      <c r="K53" s="14">
        <v>4.7791270186069497</v>
      </c>
      <c r="L53" s="15">
        <v>913.55596597485396</v>
      </c>
      <c r="M53" s="15">
        <v>1774</v>
      </c>
      <c r="ZA53" s="9"/>
    </row>
    <row r="54" spans="2:677" x14ac:dyDescent="0.3">
      <c r="B54" s="19" t="s">
        <v>291</v>
      </c>
      <c r="C54" s="16" t="s">
        <v>290</v>
      </c>
      <c r="D54" s="14">
        <v>91.950122977595598</v>
      </c>
      <c r="E54" s="14">
        <v>0.54412271691020597</v>
      </c>
      <c r="F54" s="14">
        <v>90.816558385270199</v>
      </c>
      <c r="G54" s="14">
        <v>92.9546201405592</v>
      </c>
      <c r="H54" s="14">
        <v>0.59175855266967503</v>
      </c>
      <c r="I54" s="15">
        <v>8901</v>
      </c>
      <c r="J54" s="15">
        <v>9508</v>
      </c>
      <c r="K54" s="14">
        <v>3.8027314542384199</v>
      </c>
      <c r="L54" s="15">
        <v>2500.3080323756899</v>
      </c>
      <c r="M54" s="15">
        <v>2418</v>
      </c>
      <c r="ZA54" s="9"/>
    </row>
    <row r="55" spans="2:677" x14ac:dyDescent="0.3">
      <c r="B55" s="19"/>
      <c r="C55" s="16" t="s">
        <v>291</v>
      </c>
      <c r="D55" s="14">
        <v>85.911043624735598</v>
      </c>
      <c r="E55" s="14">
        <v>0.96520645128240601</v>
      </c>
      <c r="F55" s="14">
        <v>83.909801560611797</v>
      </c>
      <c r="G55" s="14">
        <v>87.699865004955896</v>
      </c>
      <c r="H55" s="14">
        <v>1.12349519987033</v>
      </c>
      <c r="I55" s="15">
        <v>4257</v>
      </c>
      <c r="J55" s="15">
        <v>4839</v>
      </c>
      <c r="K55" s="14">
        <v>3.7237325141587698</v>
      </c>
      <c r="L55" s="15">
        <v>1299.50257748123</v>
      </c>
      <c r="M55" s="15">
        <v>1709</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9</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323" priority="1">
      <formula>ZA9 = 3</formula>
    </cfRule>
    <cfRule type="expression" dxfId="322" priority="48">
      <formula>I9 = J9</formula>
    </cfRule>
    <cfRule type="expression" dxfId="321" priority="95">
      <formula>ZA9 = 2</formula>
    </cfRule>
    <cfRule type="expression" dxfId="320" priority="142">
      <formula>ZA9 = 1</formula>
    </cfRule>
  </conditionalFormatting>
  <pageMargins left="0.7" right="0.7" top="0.75" bottom="0.75" header="0.3" footer="0.3"/>
  <pageSetup paperSize="9"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69</v>
      </c>
      <c r="M2" s="12" t="str">
        <f>HYPERLINK("#'INDICE'!A1", "Índice")</f>
        <v>Índice</v>
      </c>
    </row>
    <row r="3" spans="2:677" x14ac:dyDescent="0.3">
      <c r="B3" s="10" t="s">
        <v>7</v>
      </c>
      <c r="C3" s="11" t="s">
        <v>68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89.979445887627506</v>
      </c>
      <c r="E9" s="14">
        <v>0.53125626423125905</v>
      </c>
      <c r="F9" s="14">
        <v>88.888556109219394</v>
      </c>
      <c r="G9" s="14">
        <v>90.974110381887797</v>
      </c>
      <c r="H9" s="14">
        <v>0.59041957748298202</v>
      </c>
      <c r="I9" s="15">
        <v>13181</v>
      </c>
      <c r="J9" s="15">
        <v>14279</v>
      </c>
      <c r="K9" s="14">
        <v>4.4693097369787296</v>
      </c>
      <c r="L9" s="15">
        <v>3194.90051939265</v>
      </c>
      <c r="M9" s="15">
        <v>2665</v>
      </c>
      <c r="ZA9" s="9"/>
    </row>
    <row r="10" spans="2:677" x14ac:dyDescent="0.3">
      <c r="B10" s="19" t="s">
        <v>293</v>
      </c>
      <c r="C10" s="16" t="s">
        <v>253</v>
      </c>
      <c r="D10" s="14">
        <v>89.492068943242202</v>
      </c>
      <c r="E10" s="14">
        <v>0.70685527229749001</v>
      </c>
      <c r="F10" s="14">
        <v>88.022777726528801</v>
      </c>
      <c r="G10" s="14">
        <v>90.799955497336995</v>
      </c>
      <c r="H10" s="14">
        <v>0.78985242004606404</v>
      </c>
      <c r="I10" s="15">
        <v>8021</v>
      </c>
      <c r="J10" s="15">
        <v>8749</v>
      </c>
      <c r="K10" s="14">
        <v>4.6480202820910996</v>
      </c>
      <c r="L10" s="15">
        <v>1882.3067605169499</v>
      </c>
      <c r="M10" s="15">
        <v>1682</v>
      </c>
      <c r="ZA10" s="9"/>
    </row>
    <row r="11" spans="2:677" x14ac:dyDescent="0.3">
      <c r="B11" s="19"/>
      <c r="C11" s="16" t="s">
        <v>254</v>
      </c>
      <c r="D11" s="14">
        <v>90.863580822383895</v>
      </c>
      <c r="E11" s="14">
        <v>0.77197555261846595</v>
      </c>
      <c r="F11" s="14">
        <v>89.231501650633703</v>
      </c>
      <c r="G11" s="14">
        <v>92.269730322562594</v>
      </c>
      <c r="H11" s="14">
        <v>0.84959842615876002</v>
      </c>
      <c r="I11" s="15">
        <v>5160</v>
      </c>
      <c r="J11" s="15">
        <v>5530</v>
      </c>
      <c r="K11" s="14">
        <v>3.96906142110128</v>
      </c>
      <c r="L11" s="15">
        <v>1393.27649872085</v>
      </c>
      <c r="M11" s="15">
        <v>983</v>
      </c>
      <c r="ZA11" s="9"/>
    </row>
    <row r="12" spans="2:677" x14ac:dyDescent="0.3">
      <c r="B12" s="19" t="s">
        <v>294</v>
      </c>
      <c r="C12" s="16" t="s">
        <v>255</v>
      </c>
      <c r="D12" s="14">
        <v>93.775418132344598</v>
      </c>
      <c r="E12" s="14">
        <v>0.46856348273439902</v>
      </c>
      <c r="F12" s="14">
        <v>92.790375639345598</v>
      </c>
      <c r="G12" s="14">
        <v>94.633658887494306</v>
      </c>
      <c r="H12" s="14">
        <v>0.49966557554893298</v>
      </c>
      <c r="I12" s="15">
        <v>6809</v>
      </c>
      <c r="J12" s="15">
        <v>7234</v>
      </c>
      <c r="K12" s="14">
        <v>2.7205464830253101</v>
      </c>
      <c r="L12" s="15">
        <v>2659.0245912488899</v>
      </c>
      <c r="M12" s="15">
        <v>1375</v>
      </c>
      <c r="ZA12" s="9"/>
    </row>
    <row r="13" spans="2:677" x14ac:dyDescent="0.3">
      <c r="B13" s="19"/>
      <c r="C13" s="16" t="s">
        <v>256</v>
      </c>
      <c r="D13" s="14">
        <v>87.204710353238696</v>
      </c>
      <c r="E13" s="14">
        <v>0.89828479829924701</v>
      </c>
      <c r="F13" s="14">
        <v>85.335378153497302</v>
      </c>
      <c r="G13" s="14">
        <v>88.866842486438401</v>
      </c>
      <c r="H13" s="14">
        <v>1.03008747424374</v>
      </c>
      <c r="I13" s="15">
        <v>3745</v>
      </c>
      <c r="J13" s="15">
        <v>4216</v>
      </c>
      <c r="K13" s="14">
        <v>3.0481449777201899</v>
      </c>
      <c r="L13" s="15">
        <v>1383.1363110403299</v>
      </c>
      <c r="M13" s="15">
        <v>782</v>
      </c>
      <c r="ZA13" s="9"/>
    </row>
    <row r="14" spans="2:677" x14ac:dyDescent="0.3">
      <c r="B14" s="19"/>
      <c r="C14" s="16" t="s">
        <v>257</v>
      </c>
      <c r="D14" s="14">
        <v>90.198848560416707</v>
      </c>
      <c r="E14" s="14">
        <v>0.99750437980937401</v>
      </c>
      <c r="F14" s="14">
        <v>88.057018606490203</v>
      </c>
      <c r="G14" s="14">
        <v>91.991500777018402</v>
      </c>
      <c r="H14" s="14">
        <v>1.1058948043457899</v>
      </c>
      <c r="I14" s="15">
        <v>2627</v>
      </c>
      <c r="J14" s="15">
        <v>2829</v>
      </c>
      <c r="K14" s="14">
        <v>3.18295819536961</v>
      </c>
      <c r="L14" s="15">
        <v>888.795839076829</v>
      </c>
      <c r="M14" s="15">
        <v>508</v>
      </c>
      <c r="ZA14" s="9"/>
    </row>
    <row r="15" spans="2:677" x14ac:dyDescent="0.3">
      <c r="B15" s="19" t="s">
        <v>295</v>
      </c>
      <c r="C15" s="16" t="s">
        <v>258</v>
      </c>
      <c r="D15" s="14">
        <v>94.044090876265003</v>
      </c>
      <c r="E15" s="14">
        <v>0.93876050496309105</v>
      </c>
      <c r="F15" s="14">
        <v>91.892987842326804</v>
      </c>
      <c r="G15" s="14">
        <v>95.651433349894901</v>
      </c>
      <c r="H15" s="14">
        <v>0.99821317449730096</v>
      </c>
      <c r="I15" s="15">
        <v>643</v>
      </c>
      <c r="J15" s="15">
        <v>685</v>
      </c>
      <c r="K15" s="14">
        <v>1.0761830473068199</v>
      </c>
      <c r="L15" s="15">
        <v>636.508818564124</v>
      </c>
      <c r="M15" s="15">
        <v>133</v>
      </c>
      <c r="ZA15" s="9"/>
    </row>
    <row r="16" spans="2:677" x14ac:dyDescent="0.3">
      <c r="B16" s="19"/>
      <c r="C16" s="16" t="s">
        <v>259</v>
      </c>
      <c r="D16" s="14">
        <v>96.791568354358901</v>
      </c>
      <c r="E16" s="14">
        <v>0.80756911389061004</v>
      </c>
      <c r="F16" s="14">
        <v>94.739561522947596</v>
      </c>
      <c r="G16" s="14">
        <v>98.059517610659299</v>
      </c>
      <c r="H16" s="14">
        <v>0.83433828753973405</v>
      </c>
      <c r="I16" s="15">
        <v>530</v>
      </c>
      <c r="J16" s="15">
        <v>545</v>
      </c>
      <c r="K16" s="14">
        <v>1.1424257483036699</v>
      </c>
      <c r="L16" s="15">
        <v>477.055074090586</v>
      </c>
      <c r="M16" s="15">
        <v>101</v>
      </c>
      <c r="ZA16" s="9"/>
    </row>
    <row r="17" spans="2:677" x14ac:dyDescent="0.3">
      <c r="B17" s="19"/>
      <c r="C17" s="16" t="s">
        <v>260</v>
      </c>
      <c r="D17" s="14">
        <v>96.445478638611107</v>
      </c>
      <c r="E17" s="14">
        <v>0.82890346603947895</v>
      </c>
      <c r="F17" s="14">
        <v>94.380889500150005</v>
      </c>
      <c r="G17" s="14">
        <v>97.7694187948929</v>
      </c>
      <c r="H17" s="14">
        <v>0.85945290307018596</v>
      </c>
      <c r="I17" s="15">
        <v>477</v>
      </c>
      <c r="J17" s="15">
        <v>496</v>
      </c>
      <c r="K17" s="14">
        <v>0.99208779979665596</v>
      </c>
      <c r="L17" s="15">
        <v>496</v>
      </c>
      <c r="M17" s="15">
        <v>102</v>
      </c>
      <c r="ZA17" s="9"/>
    </row>
    <row r="18" spans="2:677" x14ac:dyDescent="0.3">
      <c r="B18" s="19"/>
      <c r="C18" s="16" t="s">
        <v>261</v>
      </c>
      <c r="D18" s="14">
        <v>93.687553770036999</v>
      </c>
      <c r="E18" s="14">
        <v>1.17340612745007</v>
      </c>
      <c r="F18" s="14">
        <v>90.907836952351303</v>
      </c>
      <c r="G18" s="14">
        <v>95.658027054224803</v>
      </c>
      <c r="H18" s="14">
        <v>1.2524674625727601</v>
      </c>
      <c r="I18" s="15">
        <v>407</v>
      </c>
      <c r="J18" s="15">
        <v>432</v>
      </c>
      <c r="K18" s="14">
        <v>1.0034468695492</v>
      </c>
      <c r="L18" s="15">
        <v>430.51606727726301</v>
      </c>
      <c r="M18" s="15">
        <v>78</v>
      </c>
      <c r="ZA18" s="9"/>
    </row>
    <row r="19" spans="2:677" x14ac:dyDescent="0.3">
      <c r="B19" s="19"/>
      <c r="C19" s="16" t="s">
        <v>262</v>
      </c>
      <c r="D19" s="14">
        <v>95.293832108379306</v>
      </c>
      <c r="E19" s="14">
        <v>1.35795981787538</v>
      </c>
      <c r="F19" s="14">
        <v>91.709631828965101</v>
      </c>
      <c r="G19" s="14">
        <v>97.372853575485706</v>
      </c>
      <c r="H19" s="14">
        <v>1.42502383190021</v>
      </c>
      <c r="I19" s="15">
        <v>329</v>
      </c>
      <c r="J19" s="15">
        <v>348</v>
      </c>
      <c r="K19" s="14">
        <v>1.4268263077180201</v>
      </c>
      <c r="L19" s="15">
        <v>243.89794196924399</v>
      </c>
      <c r="M19" s="15">
        <v>66</v>
      </c>
      <c r="ZA19" s="9"/>
    </row>
    <row r="20" spans="2:677" x14ac:dyDescent="0.3">
      <c r="B20" s="19"/>
      <c r="C20" s="16" t="s">
        <v>263</v>
      </c>
      <c r="D20" s="14">
        <v>94.483464378238594</v>
      </c>
      <c r="E20" s="14">
        <v>1.4838054552561299</v>
      </c>
      <c r="F20" s="14">
        <v>90.686547252219</v>
      </c>
      <c r="G20" s="14">
        <v>96.787288622616103</v>
      </c>
      <c r="H20" s="14">
        <v>1.5704392985804601</v>
      </c>
      <c r="I20" s="15">
        <v>459</v>
      </c>
      <c r="J20" s="15">
        <v>482</v>
      </c>
      <c r="K20" s="14">
        <v>2.0317804048889698</v>
      </c>
      <c r="L20" s="15">
        <v>237.23036152932099</v>
      </c>
      <c r="M20" s="15">
        <v>100</v>
      </c>
      <c r="ZA20" s="9"/>
    </row>
    <row r="21" spans="2:677" x14ac:dyDescent="0.3">
      <c r="B21" s="19"/>
      <c r="C21" s="16" t="s">
        <v>264</v>
      </c>
      <c r="D21" s="14">
        <v>90.233450024541995</v>
      </c>
      <c r="E21" s="14">
        <v>0.996210005911637</v>
      </c>
      <c r="F21" s="14">
        <v>88.083761090593597</v>
      </c>
      <c r="G21" s="14">
        <v>92.030422600573999</v>
      </c>
      <c r="H21" s="14">
        <v>1.1040362588825801</v>
      </c>
      <c r="I21" s="15">
        <v>818</v>
      </c>
      <c r="J21" s="15">
        <v>906</v>
      </c>
      <c r="K21" s="14">
        <v>1.01915829068396</v>
      </c>
      <c r="L21" s="15">
        <v>888.96887586714502</v>
      </c>
      <c r="M21" s="15">
        <v>178</v>
      </c>
      <c r="ZA21" s="9"/>
    </row>
    <row r="22" spans="2:677" x14ac:dyDescent="0.3">
      <c r="B22" s="19"/>
      <c r="C22" s="16" t="s">
        <v>265</v>
      </c>
      <c r="D22" s="14">
        <v>85.511068096835899</v>
      </c>
      <c r="E22" s="14">
        <v>1.60801997220902</v>
      </c>
      <c r="F22" s="14">
        <v>82.032944811758</v>
      </c>
      <c r="G22" s="14">
        <v>88.411004233609503</v>
      </c>
      <c r="H22" s="14">
        <v>1.88048168266129</v>
      </c>
      <c r="I22" s="15">
        <v>611</v>
      </c>
      <c r="J22" s="15">
        <v>699</v>
      </c>
      <c r="K22" s="14">
        <v>1.4567317881527699</v>
      </c>
      <c r="L22" s="15">
        <v>479.84124852961099</v>
      </c>
      <c r="M22" s="15">
        <v>134</v>
      </c>
      <c r="ZA22" s="9"/>
    </row>
    <row r="23" spans="2:677" x14ac:dyDescent="0.3">
      <c r="B23" s="19"/>
      <c r="C23" s="16" t="s">
        <v>266</v>
      </c>
      <c r="D23" s="14">
        <v>86.003453135271499</v>
      </c>
      <c r="E23" s="14">
        <v>1.7330085922443299</v>
      </c>
      <c r="F23" s="14">
        <v>82.215714281092701</v>
      </c>
      <c r="G23" s="14">
        <v>89.091507394633695</v>
      </c>
      <c r="H23" s="14">
        <v>2.0150453604677301</v>
      </c>
      <c r="I23" s="15">
        <v>647</v>
      </c>
      <c r="J23" s="15">
        <v>748</v>
      </c>
      <c r="K23" s="14">
        <v>1.8637396389879399</v>
      </c>
      <c r="L23" s="15">
        <v>401.343612783911</v>
      </c>
      <c r="M23" s="15">
        <v>143</v>
      </c>
      <c r="ZA23" s="9"/>
    </row>
    <row r="24" spans="2:677" x14ac:dyDescent="0.3">
      <c r="B24" s="19"/>
      <c r="C24" s="16" t="s">
        <v>267</v>
      </c>
      <c r="D24" s="14">
        <v>92.336762205613795</v>
      </c>
      <c r="E24" s="14">
        <v>1.6847798984515201</v>
      </c>
      <c r="F24" s="14">
        <v>88.236202588923305</v>
      </c>
      <c r="G24" s="14">
        <v>95.087548844277407</v>
      </c>
      <c r="H24" s="14">
        <v>1.8246036120476901</v>
      </c>
      <c r="I24" s="15">
        <v>409</v>
      </c>
      <c r="J24" s="15">
        <v>440</v>
      </c>
      <c r="K24" s="14">
        <v>1.76101850880482</v>
      </c>
      <c r="L24" s="15">
        <v>249.85540912833599</v>
      </c>
      <c r="M24" s="15">
        <v>78</v>
      </c>
      <c r="ZA24" s="9"/>
    </row>
    <row r="25" spans="2:677" x14ac:dyDescent="0.3">
      <c r="B25" s="19"/>
      <c r="C25" s="16" t="s">
        <v>268</v>
      </c>
      <c r="D25" s="14">
        <v>95.525990207272102</v>
      </c>
      <c r="E25" s="14">
        <v>1.1063569502417501</v>
      </c>
      <c r="F25" s="14">
        <v>92.735487136981703</v>
      </c>
      <c r="G25" s="14">
        <v>97.276068178248195</v>
      </c>
      <c r="H25" s="14">
        <v>1.1581737575723401</v>
      </c>
      <c r="I25" s="15">
        <v>493</v>
      </c>
      <c r="J25" s="15">
        <v>517</v>
      </c>
      <c r="K25" s="14">
        <v>1.47782077237785</v>
      </c>
      <c r="L25" s="15">
        <v>349.839445799732</v>
      </c>
      <c r="M25" s="15">
        <v>89</v>
      </c>
      <c r="ZA25" s="9"/>
    </row>
    <row r="26" spans="2:677" x14ac:dyDescent="0.3">
      <c r="B26" s="19"/>
      <c r="C26" s="16" t="s">
        <v>269</v>
      </c>
      <c r="D26" s="14">
        <v>84.2040075286518</v>
      </c>
      <c r="E26" s="14">
        <v>1.7919652960888801</v>
      </c>
      <c r="F26" s="14">
        <v>80.316504228439598</v>
      </c>
      <c r="G26" s="14">
        <v>87.443757597681895</v>
      </c>
      <c r="H26" s="14">
        <v>2.1281235284189299</v>
      </c>
      <c r="I26" s="15">
        <v>456</v>
      </c>
      <c r="J26" s="15">
        <v>534</v>
      </c>
      <c r="K26" s="14">
        <v>1.28678716062509</v>
      </c>
      <c r="L26" s="15">
        <v>414.98704396506201</v>
      </c>
      <c r="M26" s="15">
        <v>100</v>
      </c>
      <c r="ZA26" s="9"/>
    </row>
    <row r="27" spans="2:677" x14ac:dyDescent="0.3">
      <c r="B27" s="19"/>
      <c r="C27" s="16" t="s">
        <v>270</v>
      </c>
      <c r="D27" s="14">
        <v>90.355066875305099</v>
      </c>
      <c r="E27" s="14">
        <v>1.41836166433766</v>
      </c>
      <c r="F27" s="14">
        <v>87.165501145193602</v>
      </c>
      <c r="G27" s="14">
        <v>92.817294823676406</v>
      </c>
      <c r="H27" s="14">
        <v>1.56976438996507</v>
      </c>
      <c r="I27" s="15">
        <v>768</v>
      </c>
      <c r="J27" s="15">
        <v>835</v>
      </c>
      <c r="K27" s="14">
        <v>1.9252551293417399</v>
      </c>
      <c r="L27" s="15">
        <v>433.70875229689301</v>
      </c>
      <c r="M27" s="15">
        <v>147</v>
      </c>
      <c r="ZA27" s="9"/>
    </row>
    <row r="28" spans="2:677" x14ac:dyDescent="0.3">
      <c r="B28" s="19"/>
      <c r="C28" s="16" t="s">
        <v>271</v>
      </c>
      <c r="D28" s="14">
        <v>81.911876951584503</v>
      </c>
      <c r="E28" s="14">
        <v>3.3473564563406901</v>
      </c>
      <c r="F28" s="14">
        <v>74.260739887463998</v>
      </c>
      <c r="G28" s="14">
        <v>87.666405506904397</v>
      </c>
      <c r="H28" s="14">
        <v>4.0865337005025602</v>
      </c>
      <c r="I28" s="15">
        <v>283</v>
      </c>
      <c r="J28" s="15">
        <v>328</v>
      </c>
      <c r="K28" s="14">
        <v>2.47292699861337</v>
      </c>
      <c r="L28" s="15">
        <v>132.6363455872</v>
      </c>
      <c r="M28" s="15">
        <v>68</v>
      </c>
      <c r="ZA28" s="9"/>
    </row>
    <row r="29" spans="2:677" x14ac:dyDescent="0.3">
      <c r="B29" s="19"/>
      <c r="C29" s="16" t="s">
        <v>272</v>
      </c>
      <c r="D29" s="14">
        <v>95.435095925323694</v>
      </c>
      <c r="E29" s="14">
        <v>1.0245263585878901</v>
      </c>
      <c r="F29" s="14">
        <v>92.910220506680503</v>
      </c>
      <c r="G29" s="14">
        <v>97.088963111873795</v>
      </c>
      <c r="H29" s="14">
        <v>1.0735320676887801</v>
      </c>
      <c r="I29" s="15">
        <v>516</v>
      </c>
      <c r="J29" s="15">
        <v>535</v>
      </c>
      <c r="K29" s="14">
        <v>1.28661248986893</v>
      </c>
      <c r="L29" s="15">
        <v>415.82061748405903</v>
      </c>
      <c r="M29" s="15">
        <v>92</v>
      </c>
      <c r="ZA29" s="9"/>
    </row>
    <row r="30" spans="2:677" x14ac:dyDescent="0.3">
      <c r="B30" s="19"/>
      <c r="C30" s="16" t="s">
        <v>273</v>
      </c>
      <c r="D30" s="14">
        <v>95.025983065096696</v>
      </c>
      <c r="E30" s="14">
        <v>1.7896234598188501</v>
      </c>
      <c r="F30" s="14">
        <v>89.981247429972797</v>
      </c>
      <c r="G30" s="14">
        <v>97.598345173636204</v>
      </c>
      <c r="H30" s="14">
        <v>1.88329907473084</v>
      </c>
      <c r="I30" s="15">
        <v>403</v>
      </c>
      <c r="J30" s="15">
        <v>418</v>
      </c>
      <c r="K30" s="14">
        <v>2.8255939564961099</v>
      </c>
      <c r="L30" s="15">
        <v>147.93349873891401</v>
      </c>
      <c r="M30" s="15">
        <v>72</v>
      </c>
      <c r="ZA30" s="9"/>
    </row>
    <row r="31" spans="2:677" x14ac:dyDescent="0.3">
      <c r="B31" s="19"/>
      <c r="C31" s="16" t="s">
        <v>274</v>
      </c>
      <c r="D31" s="14">
        <v>93.448359975557494</v>
      </c>
      <c r="E31" s="14">
        <v>0.99411426286887306</v>
      </c>
      <c r="F31" s="14">
        <v>91.198770640134398</v>
      </c>
      <c r="G31" s="14">
        <v>95.153511865483793</v>
      </c>
      <c r="H31" s="14">
        <v>1.0638113532745701</v>
      </c>
      <c r="I31" s="15">
        <v>1450</v>
      </c>
      <c r="J31" s="15">
        <v>1550</v>
      </c>
      <c r="K31" s="14">
        <v>2.5003586960818498</v>
      </c>
      <c r="L31" s="15">
        <v>619.91105613322702</v>
      </c>
      <c r="M31" s="15">
        <v>297</v>
      </c>
      <c r="ZA31" s="9"/>
    </row>
    <row r="32" spans="2:677" x14ac:dyDescent="0.3">
      <c r="B32" s="19"/>
      <c r="C32" s="16" t="s">
        <v>275</v>
      </c>
      <c r="D32" s="14">
        <v>96.758987412340204</v>
      </c>
      <c r="E32" s="14">
        <v>0.71791117567848095</v>
      </c>
      <c r="F32" s="14">
        <v>94.999957149260396</v>
      </c>
      <c r="G32" s="14">
        <v>97.912781679998005</v>
      </c>
      <c r="H32" s="14">
        <v>0.74195813213618</v>
      </c>
      <c r="I32" s="15">
        <v>875</v>
      </c>
      <c r="J32" s="15">
        <v>904</v>
      </c>
      <c r="K32" s="14">
        <v>1.48407943057031</v>
      </c>
      <c r="L32" s="15">
        <v>609.131816922094</v>
      </c>
      <c r="M32" s="15">
        <v>170</v>
      </c>
      <c r="ZA32" s="9"/>
    </row>
    <row r="33" spans="2:677" x14ac:dyDescent="0.3">
      <c r="B33" s="19"/>
      <c r="C33" s="16" t="s">
        <v>276</v>
      </c>
      <c r="D33" s="14">
        <v>95.661599414971505</v>
      </c>
      <c r="E33" s="14">
        <v>0.967392362345039</v>
      </c>
      <c r="F33" s="14">
        <v>93.282809252825501</v>
      </c>
      <c r="G33" s="14">
        <v>97.223055340066395</v>
      </c>
      <c r="H33" s="14">
        <v>1.0112650930584799</v>
      </c>
      <c r="I33" s="15">
        <v>514</v>
      </c>
      <c r="J33" s="15">
        <v>537</v>
      </c>
      <c r="K33" s="14">
        <v>1.2086562979942601</v>
      </c>
      <c r="L33" s="15">
        <v>444.29504143662598</v>
      </c>
      <c r="M33" s="15">
        <v>101</v>
      </c>
      <c r="ZA33" s="9"/>
    </row>
    <row r="34" spans="2:677" x14ac:dyDescent="0.3">
      <c r="B34" s="19"/>
      <c r="C34" s="16" t="s">
        <v>277</v>
      </c>
      <c r="D34" s="14">
        <v>91.133118081906801</v>
      </c>
      <c r="E34" s="14">
        <v>1.43495229406353</v>
      </c>
      <c r="F34" s="14">
        <v>87.848002089496205</v>
      </c>
      <c r="G34" s="14">
        <v>93.594901889763705</v>
      </c>
      <c r="H34" s="14">
        <v>1.5745673189562699</v>
      </c>
      <c r="I34" s="15">
        <v>571</v>
      </c>
      <c r="J34" s="15">
        <v>632</v>
      </c>
      <c r="K34" s="14">
        <v>1.60789294776596</v>
      </c>
      <c r="L34" s="15">
        <v>393.06099381685499</v>
      </c>
      <c r="M34" s="15">
        <v>111</v>
      </c>
      <c r="ZA34" s="9"/>
    </row>
    <row r="35" spans="2:677" x14ac:dyDescent="0.3">
      <c r="B35" s="19"/>
      <c r="C35" s="16" t="s">
        <v>278</v>
      </c>
      <c r="D35" s="14">
        <v>87.679078241835597</v>
      </c>
      <c r="E35" s="14">
        <v>2.6940678150344599</v>
      </c>
      <c r="F35" s="14">
        <v>81.217144487335901</v>
      </c>
      <c r="G35" s="14">
        <v>92.133223479594193</v>
      </c>
      <c r="H35" s="14">
        <v>3.0726461421089701</v>
      </c>
      <c r="I35" s="15">
        <v>340</v>
      </c>
      <c r="J35" s="15">
        <v>379</v>
      </c>
      <c r="K35" s="14">
        <v>2.5396254574703798</v>
      </c>
      <c r="L35" s="15">
        <v>149.23460421502699</v>
      </c>
      <c r="M35" s="15">
        <v>64</v>
      </c>
      <c r="ZA35" s="9"/>
    </row>
    <row r="36" spans="2:677" x14ac:dyDescent="0.3">
      <c r="B36" s="19"/>
      <c r="C36" s="16" t="s">
        <v>279</v>
      </c>
      <c r="D36" s="14">
        <v>87.8114803441985</v>
      </c>
      <c r="E36" s="14">
        <v>1.3839207172282499</v>
      </c>
      <c r="F36" s="14">
        <v>84.804495605471502</v>
      </c>
      <c r="G36" s="14">
        <v>90.291544108234405</v>
      </c>
      <c r="H36" s="14">
        <v>1.5760134230781999</v>
      </c>
      <c r="I36" s="15">
        <v>737</v>
      </c>
      <c r="J36" s="15">
        <v>835</v>
      </c>
      <c r="K36" s="14">
        <v>1.49240333703421</v>
      </c>
      <c r="L36" s="15">
        <v>559.50022308269604</v>
      </c>
      <c r="M36" s="15">
        <v>161</v>
      </c>
      <c r="ZA36" s="9"/>
    </row>
    <row r="37" spans="2:677" x14ac:dyDescent="0.3">
      <c r="B37" s="19"/>
      <c r="C37" s="16" t="s">
        <v>280</v>
      </c>
      <c r="D37" s="14">
        <v>90.288029983535793</v>
      </c>
      <c r="E37" s="14">
        <v>1.8302723516189501</v>
      </c>
      <c r="F37" s="14">
        <v>85.9876690903656</v>
      </c>
      <c r="G37" s="14">
        <v>93.370371540945101</v>
      </c>
      <c r="H37" s="14">
        <v>2.0271483960306802</v>
      </c>
      <c r="I37" s="15">
        <v>445</v>
      </c>
      <c r="J37" s="15">
        <v>494</v>
      </c>
      <c r="K37" s="14">
        <v>1.8833925612529401</v>
      </c>
      <c r="L37" s="15">
        <v>262.29263625813701</v>
      </c>
      <c r="M37" s="15">
        <v>80</v>
      </c>
      <c r="ZA37" s="9"/>
    </row>
    <row r="38" spans="2:677" x14ac:dyDescent="0.3">
      <c r="B38" s="19" t="s">
        <v>296</v>
      </c>
      <c r="C38" s="16" t="s">
        <v>281</v>
      </c>
      <c r="D38" s="14">
        <v>90.411053705581296</v>
      </c>
      <c r="E38" s="14">
        <v>0.74496436484249795</v>
      </c>
      <c r="F38" s="14">
        <v>88.846699700692099</v>
      </c>
      <c r="G38" s="14">
        <v>91.776301712617496</v>
      </c>
      <c r="H38" s="14">
        <v>0.82397487288272797</v>
      </c>
      <c r="I38" s="15">
        <v>6697</v>
      </c>
      <c r="J38" s="15">
        <v>7246</v>
      </c>
      <c r="K38" s="14">
        <v>4.6378529073458798</v>
      </c>
      <c r="L38" s="15">
        <v>1562.3608908603101</v>
      </c>
      <c r="M38" s="15">
        <v>1276</v>
      </c>
      <c r="ZA38" s="9"/>
    </row>
    <row r="39" spans="2:677" x14ac:dyDescent="0.3">
      <c r="B39" s="19"/>
      <c r="C39" s="16" t="s">
        <v>282</v>
      </c>
      <c r="D39" s="14">
        <v>89.610275532411507</v>
      </c>
      <c r="E39" s="14">
        <v>0.75027558386444204</v>
      </c>
      <c r="F39" s="14">
        <v>88.043537639059707</v>
      </c>
      <c r="G39" s="14">
        <v>90.992716175005199</v>
      </c>
      <c r="H39" s="14">
        <v>0.83726512323140001</v>
      </c>
      <c r="I39" s="15">
        <v>6484</v>
      </c>
      <c r="J39" s="15">
        <v>7033</v>
      </c>
      <c r="K39" s="14">
        <v>4.2516611625143303</v>
      </c>
      <c r="L39" s="15">
        <v>1654.1769748746501</v>
      </c>
      <c r="M39" s="15">
        <v>1288</v>
      </c>
      <c r="ZA39" s="9"/>
    </row>
    <row r="40" spans="2:677" x14ac:dyDescent="0.3">
      <c r="B40" s="19" t="s">
        <v>321</v>
      </c>
      <c r="C40" s="16" t="s">
        <v>314</v>
      </c>
      <c r="D40" s="14">
        <v>88.925708011564296</v>
      </c>
      <c r="E40" s="14">
        <v>0.78978451806236605</v>
      </c>
      <c r="F40" s="14">
        <v>87.279682139533705</v>
      </c>
      <c r="G40" s="14">
        <v>90.382207294455199</v>
      </c>
      <c r="H40" s="14">
        <v>0.88813970191798597</v>
      </c>
      <c r="I40" s="15">
        <v>6734</v>
      </c>
      <c r="J40" s="15">
        <v>7309</v>
      </c>
      <c r="K40" s="14">
        <v>4.6288431970237003</v>
      </c>
      <c r="L40" s="15">
        <v>1579.01222592712</v>
      </c>
      <c r="M40" s="15">
        <v>2520</v>
      </c>
      <c r="ZA40" s="9"/>
    </row>
    <row r="41" spans="2:677" x14ac:dyDescent="0.3">
      <c r="B41" s="19"/>
      <c r="C41" s="16" t="s">
        <v>315</v>
      </c>
      <c r="D41" s="14">
        <v>91.079993448618595</v>
      </c>
      <c r="E41" s="14">
        <v>0.60885220034655396</v>
      </c>
      <c r="F41" s="14">
        <v>89.811845470936802</v>
      </c>
      <c r="G41" s="14">
        <v>92.203993481530006</v>
      </c>
      <c r="H41" s="14">
        <v>0.66848072479279197</v>
      </c>
      <c r="I41" s="15">
        <v>6447</v>
      </c>
      <c r="J41" s="15">
        <v>6970</v>
      </c>
      <c r="K41" s="14">
        <v>3.1798458051998</v>
      </c>
      <c r="L41" s="15">
        <v>2191.9301837222401</v>
      </c>
      <c r="M41" s="15">
        <v>2488</v>
      </c>
      <c r="ZA41" s="9"/>
    </row>
    <row r="42" spans="2:677" x14ac:dyDescent="0.3">
      <c r="B42" s="19" t="s">
        <v>322</v>
      </c>
      <c r="C42" s="16" t="s">
        <v>316</v>
      </c>
      <c r="D42" s="14">
        <v>88.918567341278901</v>
      </c>
      <c r="E42" s="14">
        <v>1.5545750720898199</v>
      </c>
      <c r="F42" s="14">
        <v>85.478561599444504</v>
      </c>
      <c r="G42" s="14">
        <v>91.623521857021302</v>
      </c>
      <c r="H42" s="14">
        <v>1.7483132247545099</v>
      </c>
      <c r="I42" s="15">
        <v>1449</v>
      </c>
      <c r="J42" s="15">
        <v>1600</v>
      </c>
      <c r="K42" s="14">
        <v>3.92178240986977</v>
      </c>
      <c r="L42" s="15">
        <v>407.97775928958998</v>
      </c>
      <c r="M42" s="15">
        <v>510</v>
      </c>
      <c r="ZA42" s="9"/>
    </row>
    <row r="43" spans="2:677" x14ac:dyDescent="0.3">
      <c r="B43" s="19"/>
      <c r="C43" s="16" t="s">
        <v>317</v>
      </c>
      <c r="D43" s="14">
        <v>86.457037145390103</v>
      </c>
      <c r="E43" s="14">
        <v>2.1935889229493499</v>
      </c>
      <c r="F43" s="14">
        <v>81.535573718472406</v>
      </c>
      <c r="G43" s="14">
        <v>90.224022833516202</v>
      </c>
      <c r="H43" s="14">
        <v>2.5372011294586798</v>
      </c>
      <c r="I43" s="15">
        <v>445</v>
      </c>
      <c r="J43" s="15">
        <v>510</v>
      </c>
      <c r="K43" s="14">
        <v>2.0917714760870298</v>
      </c>
      <c r="L43" s="15">
        <v>243.812484217459</v>
      </c>
      <c r="M43" s="15">
        <v>245</v>
      </c>
      <c r="ZA43" s="9"/>
    </row>
    <row r="44" spans="2:677" x14ac:dyDescent="0.3">
      <c r="B44" s="19"/>
      <c r="C44" s="16" t="s">
        <v>318</v>
      </c>
      <c r="D44" s="14">
        <v>87.374565352132805</v>
      </c>
      <c r="E44" s="14">
        <v>2.5845712979230999</v>
      </c>
      <c r="F44" s="14">
        <v>81.350537402380098</v>
      </c>
      <c r="G44" s="14">
        <v>91.652418748441903</v>
      </c>
      <c r="H44" s="14">
        <v>2.95803622885777</v>
      </c>
      <c r="I44" s="15">
        <v>395</v>
      </c>
      <c r="J44" s="15">
        <v>438</v>
      </c>
      <c r="K44" s="14">
        <v>2.6462270504883598</v>
      </c>
      <c r="L44" s="15">
        <v>165.518676834313</v>
      </c>
      <c r="M44" s="15">
        <v>191</v>
      </c>
      <c r="ZA44" s="9"/>
    </row>
    <row r="45" spans="2:677" x14ac:dyDescent="0.3">
      <c r="B45" s="19"/>
      <c r="C45" s="16" t="s">
        <v>319</v>
      </c>
      <c r="D45" s="14">
        <v>90.562867543283801</v>
      </c>
      <c r="E45" s="14">
        <v>0.59267572087984299</v>
      </c>
      <c r="F45" s="14">
        <v>89.334853862522607</v>
      </c>
      <c r="G45" s="14">
        <v>91.662680503230007</v>
      </c>
      <c r="H45" s="14">
        <v>0.65443568314196598</v>
      </c>
      <c r="I45" s="15">
        <v>10759</v>
      </c>
      <c r="J45" s="15">
        <v>11572</v>
      </c>
      <c r="K45" s="14">
        <v>4.7557054771722802</v>
      </c>
      <c r="L45" s="15">
        <v>2433.2877751884298</v>
      </c>
      <c r="M45" s="15">
        <v>2519</v>
      </c>
      <c r="ZA45" s="9"/>
    </row>
    <row r="46" spans="2:677" x14ac:dyDescent="0.3">
      <c r="B46" s="19"/>
      <c r="C46" s="16" t="s">
        <v>320</v>
      </c>
      <c r="D46" s="14">
        <v>87.210881320134803</v>
      </c>
      <c r="E46" s="14">
        <v>3.9416996865707601</v>
      </c>
      <c r="F46" s="14">
        <v>77.232352902357405</v>
      </c>
      <c r="G46" s="14">
        <v>93.201050628038601</v>
      </c>
      <c r="H46" s="14">
        <v>4.5197338071857303</v>
      </c>
      <c r="I46" s="15">
        <v>133</v>
      </c>
      <c r="J46" s="15">
        <v>159</v>
      </c>
      <c r="K46" s="14">
        <v>2.2009635978722102</v>
      </c>
      <c r="L46" s="15">
        <v>72.241085747040003</v>
      </c>
      <c r="M46" s="15">
        <v>73</v>
      </c>
      <c r="ZA46" s="9"/>
    </row>
    <row r="47" spans="2:677" x14ac:dyDescent="0.3">
      <c r="B47" s="19" t="s">
        <v>298</v>
      </c>
      <c r="C47" s="16" t="s">
        <v>283</v>
      </c>
      <c r="D47" s="14">
        <v>85.142644291974094</v>
      </c>
      <c r="E47" s="14">
        <v>1.4671417423370801</v>
      </c>
      <c r="F47" s="14">
        <v>82.029325791579296</v>
      </c>
      <c r="G47" s="14">
        <v>87.796836918562505</v>
      </c>
      <c r="H47" s="14">
        <v>1.72315736084718</v>
      </c>
      <c r="I47" s="15">
        <v>2343</v>
      </c>
      <c r="J47" s="15">
        <v>2643</v>
      </c>
      <c r="K47" s="14">
        <v>4.4956066533683003</v>
      </c>
      <c r="L47" s="15">
        <v>587.90730679690398</v>
      </c>
      <c r="M47" s="15">
        <v>1243</v>
      </c>
      <c r="ZA47" s="9"/>
    </row>
    <row r="48" spans="2:677" x14ac:dyDescent="0.3">
      <c r="B48" s="19"/>
      <c r="C48" s="16" t="s">
        <v>284</v>
      </c>
      <c r="D48" s="14">
        <v>85.513213685939306</v>
      </c>
      <c r="E48" s="14">
        <v>1.3011884067975299</v>
      </c>
      <c r="F48" s="14">
        <v>82.770215528403696</v>
      </c>
      <c r="G48" s="14">
        <v>87.883449702825104</v>
      </c>
      <c r="H48" s="14">
        <v>1.5216226249856</v>
      </c>
      <c r="I48" s="15">
        <v>2245</v>
      </c>
      <c r="J48" s="15">
        <v>2510</v>
      </c>
      <c r="K48" s="14">
        <v>3.4290652529315802</v>
      </c>
      <c r="L48" s="15">
        <v>731.97790501482802</v>
      </c>
      <c r="M48" s="15">
        <v>1377</v>
      </c>
      <c r="ZA48" s="9"/>
    </row>
    <row r="49" spans="2:677" x14ac:dyDescent="0.3">
      <c r="B49" s="19"/>
      <c r="C49" s="16" t="s">
        <v>285</v>
      </c>
      <c r="D49" s="14">
        <v>91.8996363796184</v>
      </c>
      <c r="E49" s="14">
        <v>0.97046791837391599</v>
      </c>
      <c r="F49" s="14">
        <v>89.780883003677999</v>
      </c>
      <c r="G49" s="14">
        <v>93.610367307939001</v>
      </c>
      <c r="H49" s="14">
        <v>1.0560084420411799</v>
      </c>
      <c r="I49" s="15">
        <v>2354</v>
      </c>
      <c r="J49" s="15">
        <v>2536</v>
      </c>
      <c r="K49" s="14">
        <v>3.2071703631819899</v>
      </c>
      <c r="L49" s="15">
        <v>790.72818491747103</v>
      </c>
      <c r="M49" s="15">
        <v>1466</v>
      </c>
      <c r="ZA49" s="9"/>
    </row>
    <row r="50" spans="2:677" x14ac:dyDescent="0.3">
      <c r="B50" s="19"/>
      <c r="C50" s="16" t="s">
        <v>286</v>
      </c>
      <c r="D50" s="14">
        <v>93.250185655521804</v>
      </c>
      <c r="E50" s="14">
        <v>0.69406549278665297</v>
      </c>
      <c r="F50" s="14">
        <v>91.754972857497094</v>
      </c>
      <c r="G50" s="14">
        <v>94.490527258399794</v>
      </c>
      <c r="H50" s="14">
        <v>0.74430467661546595</v>
      </c>
      <c r="I50" s="15">
        <v>2709</v>
      </c>
      <c r="J50" s="15">
        <v>2892</v>
      </c>
      <c r="K50" s="14">
        <v>2.21262321496671</v>
      </c>
      <c r="L50" s="15">
        <v>1307.04585418693</v>
      </c>
      <c r="M50" s="15">
        <v>1584</v>
      </c>
      <c r="ZA50" s="9"/>
    </row>
    <row r="51" spans="2:677" x14ac:dyDescent="0.3">
      <c r="B51" s="19"/>
      <c r="C51" s="16" t="s">
        <v>287</v>
      </c>
      <c r="D51" s="14">
        <v>93.787837352629793</v>
      </c>
      <c r="E51" s="14">
        <v>0.86278394905825395</v>
      </c>
      <c r="F51" s="14">
        <v>91.864688055928099</v>
      </c>
      <c r="G51" s="14">
        <v>95.279723127034501</v>
      </c>
      <c r="H51" s="14">
        <v>0.91993159604939001</v>
      </c>
      <c r="I51" s="15">
        <v>3458</v>
      </c>
      <c r="J51" s="15">
        <v>3620</v>
      </c>
      <c r="K51" s="14">
        <v>4.6238459619196997</v>
      </c>
      <c r="L51" s="15">
        <v>782.89805279262998</v>
      </c>
      <c r="M51" s="15">
        <v>1637</v>
      </c>
      <c r="ZA51" s="9"/>
    </row>
    <row r="52" spans="2:677" x14ac:dyDescent="0.3">
      <c r="B52" s="19" t="s">
        <v>297</v>
      </c>
      <c r="C52" s="16" t="s">
        <v>288</v>
      </c>
      <c r="D52" s="14">
        <v>92.459186105629399</v>
      </c>
      <c r="E52" s="14">
        <v>0.49489698669550403</v>
      </c>
      <c r="F52" s="14">
        <v>91.429572254186994</v>
      </c>
      <c r="G52" s="14">
        <v>93.374070727770004</v>
      </c>
      <c r="H52" s="14">
        <v>0.53525994283587197</v>
      </c>
      <c r="I52" s="15">
        <v>9268</v>
      </c>
      <c r="J52" s="15">
        <v>9867</v>
      </c>
      <c r="K52" s="14">
        <v>3.4657915727605002</v>
      </c>
      <c r="L52" s="15">
        <v>2846.9686629600001</v>
      </c>
      <c r="M52" s="15">
        <v>2547</v>
      </c>
      <c r="ZA52" s="9"/>
    </row>
    <row r="53" spans="2:677" x14ac:dyDescent="0.3">
      <c r="B53" s="19"/>
      <c r="C53" s="16" t="s">
        <v>289</v>
      </c>
      <c r="D53" s="14">
        <v>84.898701089812604</v>
      </c>
      <c r="E53" s="14">
        <v>1.16861976598798</v>
      </c>
      <c r="F53" s="14">
        <v>82.461322235209806</v>
      </c>
      <c r="G53" s="14">
        <v>87.050545901005506</v>
      </c>
      <c r="H53" s="14">
        <v>1.37648721474752</v>
      </c>
      <c r="I53" s="15">
        <v>3843</v>
      </c>
      <c r="J53" s="15">
        <v>4336</v>
      </c>
      <c r="K53" s="14">
        <v>4.6176414460525903</v>
      </c>
      <c r="L53" s="15">
        <v>939.00751079463998</v>
      </c>
      <c r="M53" s="15">
        <v>1771</v>
      </c>
      <c r="ZA53" s="9"/>
    </row>
    <row r="54" spans="2:677" x14ac:dyDescent="0.3">
      <c r="B54" s="19" t="s">
        <v>291</v>
      </c>
      <c r="C54" s="16" t="s">
        <v>290</v>
      </c>
      <c r="D54" s="14">
        <v>92.2201796030228</v>
      </c>
      <c r="E54" s="14">
        <v>0.56500366752812403</v>
      </c>
      <c r="F54" s="14">
        <v>91.037495462598102</v>
      </c>
      <c r="G54" s="14">
        <v>93.258355023872596</v>
      </c>
      <c r="H54" s="14">
        <v>0.61266814916244705</v>
      </c>
      <c r="I54" s="15">
        <v>8916</v>
      </c>
      <c r="J54" s="15">
        <v>9475</v>
      </c>
      <c r="K54" s="14">
        <v>4.2154154158351496</v>
      </c>
      <c r="L54" s="15">
        <v>2247.7025548673801</v>
      </c>
      <c r="M54" s="15">
        <v>2417</v>
      </c>
      <c r="ZA54" s="9"/>
    </row>
    <row r="55" spans="2:677" x14ac:dyDescent="0.3">
      <c r="B55" s="19"/>
      <c r="C55" s="16" t="s">
        <v>291</v>
      </c>
      <c r="D55" s="14">
        <v>86.589288256763098</v>
      </c>
      <c r="E55" s="14">
        <v>0.88230419156450901</v>
      </c>
      <c r="F55" s="14">
        <v>84.762737200417007</v>
      </c>
      <c r="G55" s="14">
        <v>88.227294212173106</v>
      </c>
      <c r="H55" s="14">
        <v>1.01895304757352</v>
      </c>
      <c r="I55" s="15">
        <v>4265</v>
      </c>
      <c r="J55" s="15">
        <v>4804</v>
      </c>
      <c r="K55" s="14">
        <v>3.21983245762187</v>
      </c>
      <c r="L55" s="15">
        <v>1492.0030974369899</v>
      </c>
      <c r="M55" s="15">
        <v>1701</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9</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319" priority="1">
      <formula>ZA9 = 3</formula>
    </cfRule>
    <cfRule type="expression" dxfId="318" priority="48">
      <formula>I9 = J9</formula>
    </cfRule>
    <cfRule type="expression" dxfId="317" priority="95">
      <formula>ZA9 = 2</formula>
    </cfRule>
    <cfRule type="expression" dxfId="316" priority="142">
      <formula>ZA9 = 1</formula>
    </cfRule>
  </conditionalFormatting>
  <pageMargins left="0.7" right="0.7" top="0.75" bottom="0.75" header="0.3" footer="0.3"/>
  <pageSetup paperSize="9"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73</v>
      </c>
      <c r="M2" s="12" t="str">
        <f>HYPERLINK("#'INDICE'!A1", "Índice")</f>
        <v>Índice</v>
      </c>
    </row>
    <row r="3" spans="2:677" x14ac:dyDescent="0.3">
      <c r="B3" s="10" t="s">
        <v>7</v>
      </c>
      <c r="C3" s="11" t="s">
        <v>72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49.941605509537602</v>
      </c>
      <c r="E9" s="14">
        <v>1.3918866480288199</v>
      </c>
      <c r="F9" s="14">
        <v>47.215198940742397</v>
      </c>
      <c r="G9" s="14">
        <v>52.668359373715397</v>
      </c>
      <c r="H9" s="14">
        <v>2.7870282379348201</v>
      </c>
      <c r="I9" s="15">
        <v>2010</v>
      </c>
      <c r="J9" s="15">
        <v>3660</v>
      </c>
      <c r="K9" s="14">
        <v>2.8355070457273199</v>
      </c>
      <c r="L9" s="15">
        <v>1290.77443327643</v>
      </c>
      <c r="M9" s="15">
        <v>1935</v>
      </c>
      <c r="ZA9" s="9"/>
    </row>
    <row r="10" spans="2:677" x14ac:dyDescent="0.3">
      <c r="B10" s="19" t="s">
        <v>293</v>
      </c>
      <c r="C10" s="16" t="s">
        <v>253</v>
      </c>
      <c r="D10" s="14">
        <v>48.173911952828</v>
      </c>
      <c r="E10" s="14">
        <v>1.7519778649875899</v>
      </c>
      <c r="F10" s="14">
        <v>44.751624925845</v>
      </c>
      <c r="G10" s="14">
        <v>51.613417818273199</v>
      </c>
      <c r="H10" s="14">
        <v>3.6367772388987998</v>
      </c>
      <c r="I10" s="15">
        <v>1136</v>
      </c>
      <c r="J10" s="15">
        <v>2185</v>
      </c>
      <c r="K10" s="14">
        <v>2.68503233837489</v>
      </c>
      <c r="L10" s="15">
        <v>813.77045958503095</v>
      </c>
      <c r="M10" s="15">
        <v>1201</v>
      </c>
      <c r="ZA10" s="9"/>
    </row>
    <row r="11" spans="2:677" x14ac:dyDescent="0.3">
      <c r="B11" s="19"/>
      <c r="C11" s="16" t="s">
        <v>254</v>
      </c>
      <c r="D11" s="14">
        <v>52.8485123893403</v>
      </c>
      <c r="E11" s="14">
        <v>2.2799343877786198</v>
      </c>
      <c r="F11" s="14">
        <v>48.363523896352298</v>
      </c>
      <c r="G11" s="14">
        <v>57.2879798448066</v>
      </c>
      <c r="H11" s="14">
        <v>4.3140937837230204</v>
      </c>
      <c r="I11" s="15">
        <v>874</v>
      </c>
      <c r="J11" s="15">
        <v>1475</v>
      </c>
      <c r="K11" s="14">
        <v>3.0747797724054502</v>
      </c>
      <c r="L11" s="15">
        <v>479.709152908237</v>
      </c>
      <c r="M11" s="15">
        <v>734</v>
      </c>
      <c r="ZA11" s="9"/>
    </row>
    <row r="12" spans="2:677" x14ac:dyDescent="0.3">
      <c r="B12" s="19" t="s">
        <v>294</v>
      </c>
      <c r="C12" s="16" t="s">
        <v>255</v>
      </c>
      <c r="D12" s="14">
        <v>58.509409148502101</v>
      </c>
      <c r="E12" s="14">
        <v>1.6619921420697401</v>
      </c>
      <c r="F12" s="14">
        <v>55.216402762695303</v>
      </c>
      <c r="G12" s="14">
        <v>61.728108980539297</v>
      </c>
      <c r="H12" s="14">
        <v>2.8405553333335698</v>
      </c>
      <c r="I12" s="15">
        <v>1033</v>
      </c>
      <c r="J12" s="15">
        <v>1809</v>
      </c>
      <c r="K12" s="14">
        <v>2.0572213669604</v>
      </c>
      <c r="L12" s="15">
        <v>879.34144037831197</v>
      </c>
      <c r="M12" s="15">
        <v>970</v>
      </c>
      <c r="ZA12" s="9"/>
    </row>
    <row r="13" spans="2:677" x14ac:dyDescent="0.3">
      <c r="B13" s="19"/>
      <c r="C13" s="16" t="s">
        <v>256</v>
      </c>
      <c r="D13" s="14">
        <v>41.558008148436699</v>
      </c>
      <c r="E13" s="14">
        <v>2.2299489389376399</v>
      </c>
      <c r="F13" s="14">
        <v>37.257695747714301</v>
      </c>
      <c r="G13" s="14">
        <v>45.990839002203899</v>
      </c>
      <c r="H13" s="14">
        <v>5.36587059459809</v>
      </c>
      <c r="I13" s="15">
        <v>470</v>
      </c>
      <c r="J13" s="15">
        <v>1100</v>
      </c>
      <c r="K13" s="14">
        <v>2.2501309672593202</v>
      </c>
      <c r="L13" s="15">
        <v>488.86043346170698</v>
      </c>
      <c r="M13" s="15">
        <v>583</v>
      </c>
      <c r="ZA13" s="9"/>
    </row>
    <row r="14" spans="2:677" x14ac:dyDescent="0.3">
      <c r="B14" s="19"/>
      <c r="C14" s="16" t="s">
        <v>257</v>
      </c>
      <c r="D14" s="14">
        <v>67.977084701022704</v>
      </c>
      <c r="E14" s="14">
        <v>2.46803698422148</v>
      </c>
      <c r="F14" s="14">
        <v>62.947650831084601</v>
      </c>
      <c r="G14" s="14">
        <v>72.620767199560603</v>
      </c>
      <c r="H14" s="14">
        <v>3.63068965825236</v>
      </c>
      <c r="I14" s="15">
        <v>507</v>
      </c>
      <c r="J14" s="15">
        <v>751</v>
      </c>
      <c r="K14" s="14">
        <v>2.09865566685562</v>
      </c>
      <c r="L14" s="15">
        <v>357.848127189541</v>
      </c>
      <c r="M14" s="15">
        <v>382</v>
      </c>
      <c r="ZA14" s="9"/>
    </row>
    <row r="15" spans="2:677" x14ac:dyDescent="0.3">
      <c r="B15" s="19" t="s">
        <v>295</v>
      </c>
      <c r="C15" s="16" t="s">
        <v>258</v>
      </c>
      <c r="D15" s="14">
        <v>54.841181532969102</v>
      </c>
      <c r="E15" s="14">
        <v>4.1629706243134796</v>
      </c>
      <c r="F15" s="14">
        <v>46.549768326553398</v>
      </c>
      <c r="G15" s="14">
        <v>62.872258668330602</v>
      </c>
      <c r="H15" s="14">
        <v>7.5909572112534001</v>
      </c>
      <c r="I15" s="15">
        <v>113</v>
      </c>
      <c r="J15" s="15">
        <v>204</v>
      </c>
      <c r="K15" s="14">
        <v>1.42053963978258</v>
      </c>
      <c r="L15" s="15">
        <v>143.607396996836</v>
      </c>
      <c r="M15" s="15">
        <v>96</v>
      </c>
      <c r="ZA15" s="9"/>
    </row>
    <row r="16" spans="2:677" x14ac:dyDescent="0.3">
      <c r="B16" s="19"/>
      <c r="C16" s="16" t="s">
        <v>259</v>
      </c>
      <c r="D16" s="14">
        <v>60.860925844865797</v>
      </c>
      <c r="E16" s="14">
        <v>4.86542247688564</v>
      </c>
      <c r="F16" s="14">
        <v>50.9070063186985</v>
      </c>
      <c r="G16" s="14">
        <v>69.986516409714497</v>
      </c>
      <c r="H16" s="14">
        <v>7.9943287246197503</v>
      </c>
      <c r="I16" s="15">
        <v>85</v>
      </c>
      <c r="J16" s="15">
        <v>143</v>
      </c>
      <c r="K16" s="14">
        <v>1.4111733160701401</v>
      </c>
      <c r="L16" s="15">
        <v>101.334115640897</v>
      </c>
      <c r="M16" s="15">
        <v>73</v>
      </c>
      <c r="ZA16" s="9"/>
    </row>
    <row r="17" spans="2:677" x14ac:dyDescent="0.3">
      <c r="B17" s="19"/>
      <c r="C17" s="16" t="s">
        <v>260</v>
      </c>
      <c r="D17" s="14">
        <v>67.629829452227796</v>
      </c>
      <c r="E17" s="14">
        <v>4.6543067074042597</v>
      </c>
      <c r="F17" s="14">
        <v>57.813267323717398</v>
      </c>
      <c r="G17" s="14">
        <v>76.106207207877404</v>
      </c>
      <c r="H17" s="14">
        <v>6.8820323000990999</v>
      </c>
      <c r="I17" s="15">
        <v>86</v>
      </c>
      <c r="J17" s="15">
        <v>128</v>
      </c>
      <c r="K17" s="14">
        <v>1.2566965963471599</v>
      </c>
      <c r="L17" s="15">
        <v>101.854338089287</v>
      </c>
      <c r="M17" s="15">
        <v>69</v>
      </c>
      <c r="ZA17" s="9"/>
    </row>
    <row r="18" spans="2:677" x14ac:dyDescent="0.3">
      <c r="B18" s="19"/>
      <c r="C18" s="16" t="s">
        <v>261</v>
      </c>
      <c r="D18" s="14">
        <v>62.231029908717701</v>
      </c>
      <c r="E18" s="14">
        <v>6.4681074667609</v>
      </c>
      <c r="F18" s="14">
        <v>48.787777273432802</v>
      </c>
      <c r="G18" s="14">
        <v>74.024266175419299</v>
      </c>
      <c r="H18" s="14">
        <v>10.393701464122501</v>
      </c>
      <c r="I18" s="15">
        <v>60</v>
      </c>
      <c r="J18" s="15">
        <v>97</v>
      </c>
      <c r="K18" s="14">
        <v>1.7087697856070501</v>
      </c>
      <c r="L18" s="15">
        <v>56.7659849893356</v>
      </c>
      <c r="M18" s="15">
        <v>53</v>
      </c>
      <c r="ZA18" s="9"/>
    </row>
    <row r="19" spans="2:677" x14ac:dyDescent="0.3">
      <c r="B19" s="19"/>
      <c r="C19" s="16" t="s">
        <v>262</v>
      </c>
      <c r="D19" s="14">
        <v>54.312657737411399</v>
      </c>
      <c r="E19" s="14">
        <v>5.74362535899522</v>
      </c>
      <c r="F19" s="14">
        <v>42.816653732796901</v>
      </c>
      <c r="G19" s="14">
        <v>65.366933429103597</v>
      </c>
      <c r="H19" s="14">
        <v>10.57511379164</v>
      </c>
      <c r="I19" s="15">
        <v>59</v>
      </c>
      <c r="J19" s="15">
        <v>96</v>
      </c>
      <c r="K19" s="14">
        <v>1.2629869522477699</v>
      </c>
      <c r="L19" s="15">
        <v>76.010286431816795</v>
      </c>
      <c r="M19" s="15">
        <v>51</v>
      </c>
      <c r="ZA19" s="9"/>
    </row>
    <row r="20" spans="2:677" x14ac:dyDescent="0.3">
      <c r="B20" s="19"/>
      <c r="C20" s="16" t="s">
        <v>263</v>
      </c>
      <c r="D20" s="14">
        <v>60.468832400876998</v>
      </c>
      <c r="E20" s="14">
        <v>5.6884345284719204</v>
      </c>
      <c r="F20" s="14">
        <v>48.824489515851198</v>
      </c>
      <c r="G20" s="14">
        <v>71.035450176410905</v>
      </c>
      <c r="H20" s="14">
        <v>9.4072174087314107</v>
      </c>
      <c r="I20" s="15">
        <v>72</v>
      </c>
      <c r="J20" s="15">
        <v>126</v>
      </c>
      <c r="K20" s="14">
        <v>1.6920933397201601</v>
      </c>
      <c r="L20" s="15">
        <v>74.463977277304295</v>
      </c>
      <c r="M20" s="15">
        <v>72</v>
      </c>
      <c r="ZA20" s="9"/>
    </row>
    <row r="21" spans="2:677" x14ac:dyDescent="0.3">
      <c r="B21" s="19"/>
      <c r="C21" s="16" t="s">
        <v>264</v>
      </c>
      <c r="D21" s="14">
        <v>49.3510577967185</v>
      </c>
      <c r="E21" s="14">
        <v>3.8533138811913998</v>
      </c>
      <c r="F21" s="14">
        <v>41.820424900983397</v>
      </c>
      <c r="G21" s="14">
        <v>56.911252680496197</v>
      </c>
      <c r="H21" s="14">
        <v>7.8079661373491698</v>
      </c>
      <c r="I21" s="15">
        <v>115</v>
      </c>
      <c r="J21" s="15">
        <v>235</v>
      </c>
      <c r="K21" s="14">
        <v>1.39000955600592</v>
      </c>
      <c r="L21" s="15">
        <v>169.06358591897299</v>
      </c>
      <c r="M21" s="15">
        <v>130</v>
      </c>
      <c r="ZA21" s="9"/>
    </row>
    <row r="22" spans="2:677" x14ac:dyDescent="0.3">
      <c r="B22" s="19"/>
      <c r="C22" s="16" t="s">
        <v>265</v>
      </c>
      <c r="D22" s="14">
        <v>72.780491127233304</v>
      </c>
      <c r="E22" s="14">
        <v>2.9922739745070599</v>
      </c>
      <c r="F22" s="14">
        <v>66.4807746669252</v>
      </c>
      <c r="G22" s="14">
        <v>78.282986944237507</v>
      </c>
      <c r="H22" s="14">
        <v>4.1113682089284502</v>
      </c>
      <c r="I22" s="15">
        <v>153</v>
      </c>
      <c r="J22" s="15">
        <v>212</v>
      </c>
      <c r="K22" s="14">
        <v>0.95365194552052202</v>
      </c>
      <c r="L22" s="15">
        <v>212</v>
      </c>
      <c r="M22" s="15">
        <v>106</v>
      </c>
      <c r="ZA22" s="9"/>
    </row>
    <row r="23" spans="2:677" x14ac:dyDescent="0.3">
      <c r="B23" s="19"/>
      <c r="C23" s="16" t="s">
        <v>266</v>
      </c>
      <c r="D23" s="14">
        <v>43.064102586427801</v>
      </c>
      <c r="E23" s="14">
        <v>4.0684669810626799</v>
      </c>
      <c r="F23" s="14">
        <v>35.269086143044603</v>
      </c>
      <c r="G23" s="14">
        <v>51.218746728928103</v>
      </c>
      <c r="H23" s="14">
        <v>9.4474672330567007</v>
      </c>
      <c r="I23" s="15">
        <v>75</v>
      </c>
      <c r="J23" s="15">
        <v>201</v>
      </c>
      <c r="K23" s="14">
        <v>1.35017485412289</v>
      </c>
      <c r="L23" s="15">
        <v>148.86960706328301</v>
      </c>
      <c r="M23" s="15">
        <v>111</v>
      </c>
      <c r="ZA23" s="9"/>
    </row>
    <row r="24" spans="2:677" x14ac:dyDescent="0.3">
      <c r="B24" s="19"/>
      <c r="C24" s="16" t="s">
        <v>267</v>
      </c>
      <c r="D24" s="14">
        <v>63.780759320198797</v>
      </c>
      <c r="E24" s="14">
        <v>5.9730645552096</v>
      </c>
      <c r="F24" s="14">
        <v>51.277210843404902</v>
      </c>
      <c r="G24" s="14">
        <v>74.661178793259197</v>
      </c>
      <c r="H24" s="14">
        <v>9.3649944260196101</v>
      </c>
      <c r="I24" s="15">
        <v>70</v>
      </c>
      <c r="J24" s="15">
        <v>115</v>
      </c>
      <c r="K24" s="14">
        <v>1.7606386922011901</v>
      </c>
      <c r="L24" s="15">
        <v>65.317205914760706</v>
      </c>
      <c r="M24" s="15">
        <v>57</v>
      </c>
      <c r="ZA24" s="9"/>
    </row>
    <row r="25" spans="2:677" x14ac:dyDescent="0.3">
      <c r="B25" s="19"/>
      <c r="C25" s="16" t="s">
        <v>268</v>
      </c>
      <c r="D25" s="14">
        <v>54.994190571065701</v>
      </c>
      <c r="E25" s="14">
        <v>7.21573663087137</v>
      </c>
      <c r="F25" s="14">
        <v>40.6383862901938</v>
      </c>
      <c r="G25" s="14">
        <v>68.563843811629994</v>
      </c>
      <c r="H25" s="14">
        <v>13.1209070557133</v>
      </c>
      <c r="I25" s="15">
        <v>54</v>
      </c>
      <c r="J25" s="15">
        <v>107</v>
      </c>
      <c r="K25" s="14">
        <v>2.2298816873944198</v>
      </c>
      <c r="L25" s="15">
        <v>47.984608602722602</v>
      </c>
      <c r="M25" s="15">
        <v>59</v>
      </c>
      <c r="ZA25" s="9"/>
    </row>
    <row r="26" spans="2:677" x14ac:dyDescent="0.3">
      <c r="B26" s="19"/>
      <c r="C26" s="16" t="s">
        <v>269</v>
      </c>
      <c r="D26" s="14">
        <v>31.071656698968901</v>
      </c>
      <c r="E26" s="14">
        <v>5.0909726884614104</v>
      </c>
      <c r="F26" s="14">
        <v>21.953613721157801</v>
      </c>
      <c r="G26" s="14">
        <v>41.941599377247897</v>
      </c>
      <c r="H26" s="14">
        <v>16.384619390540401</v>
      </c>
      <c r="I26" s="15">
        <v>32</v>
      </c>
      <c r="J26" s="15">
        <v>131</v>
      </c>
      <c r="K26" s="14">
        <v>1.5731952863937</v>
      </c>
      <c r="L26" s="15">
        <v>83.270018117265195</v>
      </c>
      <c r="M26" s="15">
        <v>70</v>
      </c>
      <c r="ZA26" s="9"/>
    </row>
    <row r="27" spans="2:677" x14ac:dyDescent="0.3">
      <c r="B27" s="19"/>
      <c r="C27" s="16" t="s">
        <v>270</v>
      </c>
      <c r="D27" s="14">
        <v>25.9300423941269</v>
      </c>
      <c r="E27" s="14">
        <v>3.5239376264432098</v>
      </c>
      <c r="F27" s="14">
        <v>19.588694466128</v>
      </c>
      <c r="G27" s="14">
        <v>33.469779188309197</v>
      </c>
      <c r="H27" s="14">
        <v>13.590173023555799</v>
      </c>
      <c r="I27" s="15">
        <v>52</v>
      </c>
      <c r="J27" s="15">
        <v>184</v>
      </c>
      <c r="K27" s="14">
        <v>1.1832109834622699</v>
      </c>
      <c r="L27" s="15">
        <v>155.50903648779999</v>
      </c>
      <c r="M27" s="15">
        <v>104</v>
      </c>
      <c r="ZA27" s="9"/>
    </row>
    <row r="28" spans="2:677" x14ac:dyDescent="0.3">
      <c r="B28" s="19"/>
      <c r="C28" s="16" t="s">
        <v>271</v>
      </c>
      <c r="D28" s="14">
        <v>75.4814632720324</v>
      </c>
      <c r="E28" s="14">
        <v>4.2690206607726102</v>
      </c>
      <c r="F28" s="14">
        <v>66.016643784799996</v>
      </c>
      <c r="G28" s="14">
        <v>82.989444201447796</v>
      </c>
      <c r="H28" s="14">
        <v>5.6557205911433099</v>
      </c>
      <c r="I28" s="15">
        <v>73</v>
      </c>
      <c r="J28" s="15">
        <v>102</v>
      </c>
      <c r="K28" s="14">
        <v>0.99458757293380695</v>
      </c>
      <c r="L28" s="15">
        <v>102</v>
      </c>
      <c r="M28" s="15">
        <v>52</v>
      </c>
      <c r="ZA28" s="9"/>
    </row>
    <row r="29" spans="2:677" x14ac:dyDescent="0.3">
      <c r="B29" s="19"/>
      <c r="C29" s="16" t="s">
        <v>272</v>
      </c>
      <c r="D29" s="14">
        <v>73.459774486432195</v>
      </c>
      <c r="E29" s="14">
        <v>4.1322860981014999</v>
      </c>
      <c r="F29" s="14">
        <v>64.499776644086893</v>
      </c>
      <c r="G29" s="14">
        <v>80.830441445766695</v>
      </c>
      <c r="H29" s="14">
        <v>5.6252365692529098</v>
      </c>
      <c r="I29" s="15">
        <v>112</v>
      </c>
      <c r="J29" s="15">
        <v>154</v>
      </c>
      <c r="K29" s="14">
        <v>1.3400407204004701</v>
      </c>
      <c r="L29" s="15">
        <v>114.92188084700599</v>
      </c>
      <c r="M29" s="15">
        <v>69</v>
      </c>
      <c r="ZA29" s="9"/>
    </row>
    <row r="30" spans="2:677" x14ac:dyDescent="0.3">
      <c r="B30" s="19"/>
      <c r="C30" s="16" t="s">
        <v>273</v>
      </c>
      <c r="D30" s="14">
        <v>82.336516301841002</v>
      </c>
      <c r="E30" s="14">
        <v>4.1043260671753297</v>
      </c>
      <c r="F30" s="14">
        <v>72.646070872925407</v>
      </c>
      <c r="G30" s="14">
        <v>89.108687759426104</v>
      </c>
      <c r="H30" s="14">
        <v>4.9848187068409704</v>
      </c>
      <c r="I30" s="15">
        <v>89</v>
      </c>
      <c r="J30" s="15">
        <v>113</v>
      </c>
      <c r="K30" s="14">
        <v>1.2972774970968599</v>
      </c>
      <c r="L30" s="15">
        <v>87.105496127759196</v>
      </c>
      <c r="M30" s="15">
        <v>50</v>
      </c>
      <c r="ZA30" s="9"/>
    </row>
    <row r="31" spans="2:677" x14ac:dyDescent="0.3">
      <c r="B31" s="19"/>
      <c r="C31" s="16" t="s">
        <v>274</v>
      </c>
      <c r="D31" s="14">
        <v>62.784145728616899</v>
      </c>
      <c r="E31" s="14">
        <v>3.2960951319102501</v>
      </c>
      <c r="F31" s="14">
        <v>56.103321301307602</v>
      </c>
      <c r="G31" s="14">
        <v>69.009834176731303</v>
      </c>
      <c r="H31" s="14">
        <v>5.2498844949767296</v>
      </c>
      <c r="I31" s="15">
        <v>226</v>
      </c>
      <c r="J31" s="15">
        <v>359</v>
      </c>
      <c r="K31" s="14">
        <v>1.66457941797777</v>
      </c>
      <c r="L31" s="15">
        <v>215.67009427290299</v>
      </c>
      <c r="M31" s="15">
        <v>203</v>
      </c>
      <c r="ZA31" s="9"/>
    </row>
    <row r="32" spans="2:677" x14ac:dyDescent="0.3">
      <c r="B32" s="19"/>
      <c r="C32" s="16" t="s">
        <v>275</v>
      </c>
      <c r="D32" s="14">
        <v>56.086606292214903</v>
      </c>
      <c r="E32" s="14">
        <v>3.7103686325752898</v>
      </c>
      <c r="F32" s="14">
        <v>48.682113104733403</v>
      </c>
      <c r="G32" s="14">
        <v>63.2296848975232</v>
      </c>
      <c r="H32" s="14">
        <v>6.6154272434385204</v>
      </c>
      <c r="I32" s="15">
        <v>136</v>
      </c>
      <c r="J32" s="15">
        <v>252</v>
      </c>
      <c r="K32" s="14">
        <v>1.40298063699132</v>
      </c>
      <c r="L32" s="15">
        <v>179.61758940623099</v>
      </c>
      <c r="M32" s="15">
        <v>126</v>
      </c>
      <c r="ZA32" s="9"/>
    </row>
    <row r="33" spans="2:677" x14ac:dyDescent="0.3">
      <c r="B33" s="19"/>
      <c r="C33" s="16" t="s">
        <v>276</v>
      </c>
      <c r="D33" s="14">
        <v>68.264490554527399</v>
      </c>
      <c r="E33" s="14">
        <v>5.6745390217647103</v>
      </c>
      <c r="F33" s="14">
        <v>56.129282797416103</v>
      </c>
      <c r="G33" s="14">
        <v>78.338393530667901</v>
      </c>
      <c r="H33" s="14">
        <v>8.3125779972415899</v>
      </c>
      <c r="I33" s="15">
        <v>82</v>
      </c>
      <c r="J33" s="15">
        <v>119</v>
      </c>
      <c r="K33" s="14">
        <v>1.75389202405942</v>
      </c>
      <c r="L33" s="15">
        <v>67.849102662872099</v>
      </c>
      <c r="M33" s="15">
        <v>71</v>
      </c>
      <c r="ZA33" s="9"/>
    </row>
    <row r="34" spans="2:677" x14ac:dyDescent="0.3">
      <c r="B34" s="19"/>
      <c r="C34" s="16" t="s">
        <v>277</v>
      </c>
      <c r="D34" s="14">
        <v>66.551553997393697</v>
      </c>
      <c r="E34" s="14">
        <v>4.0493567307704801</v>
      </c>
      <c r="F34" s="14">
        <v>58.115306853617497</v>
      </c>
      <c r="G34" s="14">
        <v>74.047416494384095</v>
      </c>
      <c r="H34" s="14">
        <v>6.0845412128604304</v>
      </c>
      <c r="I34" s="15">
        <v>93</v>
      </c>
      <c r="J34" s="15">
        <v>152</v>
      </c>
      <c r="K34" s="14">
        <v>1.1122819172873</v>
      </c>
      <c r="L34" s="15">
        <v>136.65600207787901</v>
      </c>
      <c r="M34" s="15">
        <v>88</v>
      </c>
      <c r="ZA34" s="9"/>
    </row>
    <row r="35" spans="2:677" x14ac:dyDescent="0.3">
      <c r="B35" s="19"/>
      <c r="C35" s="16" t="s">
        <v>278</v>
      </c>
      <c r="D35" s="14">
        <v>47.773789167327301</v>
      </c>
      <c r="E35" s="14">
        <v>6.8675342652447604</v>
      </c>
      <c r="F35" s="14">
        <v>34.547794305087102</v>
      </c>
      <c r="G35" s="14">
        <v>61.319487861611201</v>
      </c>
      <c r="H35" s="14">
        <v>14.375108997930401</v>
      </c>
      <c r="I35" s="15">
        <v>58</v>
      </c>
      <c r="J35" s="15">
        <v>111</v>
      </c>
      <c r="K35" s="14">
        <v>2.0792951898977501</v>
      </c>
      <c r="L35" s="15">
        <v>53.3834736593885</v>
      </c>
      <c r="M35" s="15">
        <v>52</v>
      </c>
      <c r="ZA35" s="9"/>
    </row>
    <row r="36" spans="2:677" x14ac:dyDescent="0.3">
      <c r="B36" s="19"/>
      <c r="C36" s="16" t="s">
        <v>279</v>
      </c>
      <c r="D36" s="14">
        <v>37.991210383055098</v>
      </c>
      <c r="E36" s="14">
        <v>3.7388303754989698</v>
      </c>
      <c r="F36" s="14">
        <v>30.930843865330299</v>
      </c>
      <c r="G36" s="14">
        <v>45.599211205602003</v>
      </c>
      <c r="H36" s="14">
        <v>9.8413036536645002</v>
      </c>
      <c r="I36" s="15">
        <v>72</v>
      </c>
      <c r="J36" s="15">
        <v>182</v>
      </c>
      <c r="K36" s="14">
        <v>1.0740233299900199</v>
      </c>
      <c r="L36" s="15">
        <v>169.45628173802399</v>
      </c>
      <c r="M36" s="15">
        <v>111</v>
      </c>
      <c r="ZA36" s="9"/>
    </row>
    <row r="37" spans="2:677" x14ac:dyDescent="0.3">
      <c r="B37" s="19"/>
      <c r="C37" s="16" t="s">
        <v>280</v>
      </c>
      <c r="D37" s="14">
        <v>31.7458053668541</v>
      </c>
      <c r="E37" s="14">
        <v>4.6597814139386999</v>
      </c>
      <c r="F37" s="14">
        <v>23.2627325053042</v>
      </c>
      <c r="G37" s="14">
        <v>41.643590784268</v>
      </c>
      <c r="H37" s="14">
        <v>14.678416124871701</v>
      </c>
      <c r="I37" s="15">
        <v>43</v>
      </c>
      <c r="J37" s="15">
        <v>137</v>
      </c>
      <c r="K37" s="14">
        <v>1.3628695932436401</v>
      </c>
      <c r="L37" s="15">
        <v>100.52319068469301</v>
      </c>
      <c r="M37" s="15">
        <v>62</v>
      </c>
      <c r="ZA37" s="9"/>
    </row>
    <row r="38" spans="2:677" x14ac:dyDescent="0.3">
      <c r="B38" s="19" t="s">
        <v>296</v>
      </c>
      <c r="C38" s="16" t="s">
        <v>281</v>
      </c>
      <c r="D38" s="14">
        <v>51.444514691187301</v>
      </c>
      <c r="E38" s="14">
        <v>2.06847020731903</v>
      </c>
      <c r="F38" s="14">
        <v>47.385939303303402</v>
      </c>
      <c r="G38" s="14">
        <v>55.484127911195799</v>
      </c>
      <c r="H38" s="14">
        <v>4.0207789299514403</v>
      </c>
      <c r="I38" s="15">
        <v>1079</v>
      </c>
      <c r="J38" s="15">
        <v>1901</v>
      </c>
      <c r="K38" s="14">
        <v>3.2544287449235698</v>
      </c>
      <c r="L38" s="15">
        <v>584.127092340025</v>
      </c>
      <c r="M38" s="15">
        <v>949</v>
      </c>
      <c r="ZA38" s="9"/>
    </row>
    <row r="39" spans="2:677" x14ac:dyDescent="0.3">
      <c r="B39" s="19"/>
      <c r="C39" s="16" t="s">
        <v>282</v>
      </c>
      <c r="D39" s="14">
        <v>48.519479740317799</v>
      </c>
      <c r="E39" s="14">
        <v>1.8877097033932699</v>
      </c>
      <c r="F39" s="14">
        <v>44.831001885950499</v>
      </c>
      <c r="G39" s="14">
        <v>52.224156392184398</v>
      </c>
      <c r="H39" s="14">
        <v>3.8906223098362198</v>
      </c>
      <c r="I39" s="15">
        <v>931</v>
      </c>
      <c r="J39" s="15">
        <v>1759</v>
      </c>
      <c r="K39" s="14">
        <v>2.5080155484378901</v>
      </c>
      <c r="L39" s="15">
        <v>701.35131382881104</v>
      </c>
      <c r="M39" s="15">
        <v>893</v>
      </c>
      <c r="ZA39" s="9"/>
    </row>
    <row r="40" spans="2:677" x14ac:dyDescent="0.3">
      <c r="B40" s="19" t="s">
        <v>321</v>
      </c>
      <c r="C40" s="16" t="s">
        <v>314</v>
      </c>
      <c r="D40" s="14">
        <v>50.2345758929632</v>
      </c>
      <c r="E40" s="14">
        <v>2.0013802562481899</v>
      </c>
      <c r="F40" s="14">
        <v>46.316581876851998</v>
      </c>
      <c r="G40" s="14">
        <v>54.149691243230798</v>
      </c>
      <c r="H40" s="14">
        <v>3.9840691807821802</v>
      </c>
      <c r="I40" s="15">
        <v>1041</v>
      </c>
      <c r="J40" s="15">
        <v>1887</v>
      </c>
      <c r="K40" s="14">
        <v>3.0218330100390798</v>
      </c>
      <c r="L40" s="15">
        <v>624.45541951889504</v>
      </c>
      <c r="M40" s="15">
        <v>1249</v>
      </c>
      <c r="ZA40" s="9"/>
    </row>
    <row r="41" spans="2:677" x14ac:dyDescent="0.3">
      <c r="B41" s="19"/>
      <c r="C41" s="16" t="s">
        <v>315</v>
      </c>
      <c r="D41" s="14">
        <v>49.668849482671199</v>
      </c>
      <c r="E41" s="14">
        <v>1.9814217142286501</v>
      </c>
      <c r="F41" s="14">
        <v>45.793169369918402</v>
      </c>
      <c r="G41" s="14">
        <v>53.548513202391703</v>
      </c>
      <c r="H41" s="14">
        <v>3.9892643676394002</v>
      </c>
      <c r="I41" s="15">
        <v>969</v>
      </c>
      <c r="J41" s="15">
        <v>1773</v>
      </c>
      <c r="K41" s="14">
        <v>2.7828935579998002</v>
      </c>
      <c r="L41" s="15">
        <v>637.10665285895504</v>
      </c>
      <c r="M41" s="15">
        <v>1195</v>
      </c>
      <c r="ZA41" s="9"/>
    </row>
    <row r="42" spans="2:677" x14ac:dyDescent="0.3">
      <c r="B42" s="19" t="s">
        <v>322</v>
      </c>
      <c r="C42" s="16" t="s">
        <v>316</v>
      </c>
      <c r="D42" s="14">
        <v>69.593430295677607</v>
      </c>
      <c r="E42" s="14">
        <v>3.4640214803761</v>
      </c>
      <c r="F42" s="14">
        <v>62.395900465112</v>
      </c>
      <c r="G42" s="14">
        <v>75.944450729243201</v>
      </c>
      <c r="H42" s="14">
        <v>4.9775121957039801</v>
      </c>
      <c r="I42" s="15">
        <v>330</v>
      </c>
      <c r="J42" s="15">
        <v>454</v>
      </c>
      <c r="K42" s="14">
        <v>2.56876090573583</v>
      </c>
      <c r="L42" s="15">
        <v>176.73890901494801</v>
      </c>
      <c r="M42" s="15">
        <v>231</v>
      </c>
      <c r="ZA42" s="9"/>
    </row>
    <row r="43" spans="2:677" x14ac:dyDescent="0.3">
      <c r="B43" s="19"/>
      <c r="C43" s="16" t="s">
        <v>317</v>
      </c>
      <c r="D43" s="14">
        <v>65.829367072644899</v>
      </c>
      <c r="E43" s="14">
        <v>5.4176540254067502</v>
      </c>
      <c r="F43" s="14">
        <v>54.510572107093701</v>
      </c>
      <c r="G43" s="14">
        <v>75.592824440528005</v>
      </c>
      <c r="H43" s="14">
        <v>8.2298437100696908</v>
      </c>
      <c r="I43" s="15">
        <v>100</v>
      </c>
      <c r="J43" s="15">
        <v>143</v>
      </c>
      <c r="K43" s="14">
        <v>1.8528411024389699</v>
      </c>
      <c r="L43" s="15">
        <v>77.1787714617098</v>
      </c>
      <c r="M43" s="15">
        <v>68</v>
      </c>
      <c r="ZA43" s="9"/>
    </row>
    <row r="44" spans="2:677" x14ac:dyDescent="0.3">
      <c r="B44" s="19"/>
      <c r="C44" s="16" t="s">
        <v>318</v>
      </c>
      <c r="D44" s="14">
        <v>26.779763876294599</v>
      </c>
      <c r="E44" s="14">
        <v>5.73512551894546</v>
      </c>
      <c r="F44" s="14">
        <v>17.036939448757298</v>
      </c>
      <c r="G44" s="14">
        <v>39.4451358426521</v>
      </c>
      <c r="H44" s="14">
        <v>21.415892781721599</v>
      </c>
      <c r="I44" s="15">
        <v>36</v>
      </c>
      <c r="J44" s="15">
        <v>115</v>
      </c>
      <c r="K44" s="14">
        <v>1.9122859644347501</v>
      </c>
      <c r="L44" s="15">
        <v>60.137449178001198</v>
      </c>
      <c r="M44" s="15">
        <v>69</v>
      </c>
      <c r="ZA44" s="9"/>
    </row>
    <row r="45" spans="2:677" x14ac:dyDescent="0.3">
      <c r="B45" s="19"/>
      <c r="C45" s="16" t="s">
        <v>319</v>
      </c>
      <c r="D45" s="14">
        <v>49.129652549133901</v>
      </c>
      <c r="E45" s="14">
        <v>1.5483570734383001</v>
      </c>
      <c r="F45" s="14">
        <v>46.1003849919705</v>
      </c>
      <c r="G45" s="14">
        <v>52.165324924290701</v>
      </c>
      <c r="H45" s="14">
        <v>3.1515734248065601</v>
      </c>
      <c r="I45" s="15">
        <v>1526</v>
      </c>
      <c r="J45" s="15">
        <v>2896</v>
      </c>
      <c r="K45" s="14">
        <v>2.7770417967801699</v>
      </c>
      <c r="L45" s="15">
        <v>1042.8363027728899</v>
      </c>
      <c r="M45" s="15">
        <v>1627</v>
      </c>
      <c r="ZA45" s="9"/>
    </row>
    <row r="46" spans="2:677" x14ac:dyDescent="0.3">
      <c r="B46" s="19"/>
      <c r="C46" s="16" t="s">
        <v>320</v>
      </c>
      <c r="D46" s="14">
        <v>45.225199577733299</v>
      </c>
      <c r="E46" s="14">
        <v>10.5977338736236</v>
      </c>
      <c r="F46" s="14">
        <v>26.0729923223392</v>
      </c>
      <c r="G46" s="14">
        <v>65.904169977727094</v>
      </c>
      <c r="H46" s="14">
        <v>23.433249543560599</v>
      </c>
      <c r="I46" s="15">
        <v>18</v>
      </c>
      <c r="J46" s="15">
        <v>52</v>
      </c>
      <c r="K46" s="14">
        <v>2.3122505910859998</v>
      </c>
      <c r="L46" s="15">
        <v>22.488911971940301</v>
      </c>
      <c r="M46" s="15">
        <v>14</v>
      </c>
      <c r="ZA46" s="9">
        <v>1</v>
      </c>
    </row>
    <row r="47" spans="2:677" x14ac:dyDescent="0.3">
      <c r="B47" s="19" t="s">
        <v>298</v>
      </c>
      <c r="C47" s="16" t="s">
        <v>283</v>
      </c>
      <c r="D47" s="14">
        <v>55.677061302507099</v>
      </c>
      <c r="E47" s="14">
        <v>3.2934530650119398</v>
      </c>
      <c r="F47" s="14">
        <v>49.155827536987303</v>
      </c>
      <c r="G47" s="14">
        <v>62.0083319135572</v>
      </c>
      <c r="H47" s="14">
        <v>5.9152781917095201</v>
      </c>
      <c r="I47" s="15">
        <v>480</v>
      </c>
      <c r="J47" s="15">
        <v>802</v>
      </c>
      <c r="K47" s="14">
        <v>3.5207129812177298</v>
      </c>
      <c r="L47" s="15">
        <v>227.79476892280101</v>
      </c>
      <c r="M47" s="15">
        <v>514</v>
      </c>
      <c r="ZA47" s="9"/>
    </row>
    <row r="48" spans="2:677" x14ac:dyDescent="0.3">
      <c r="B48" s="19"/>
      <c r="C48" s="16" t="s">
        <v>284</v>
      </c>
      <c r="D48" s="14">
        <v>52.240561355245198</v>
      </c>
      <c r="E48" s="14">
        <v>3.1729661256864801</v>
      </c>
      <c r="F48" s="14">
        <v>46.013441742905897</v>
      </c>
      <c r="G48" s="14">
        <v>58.398805603764998</v>
      </c>
      <c r="H48" s="14">
        <v>6.0737596292462097</v>
      </c>
      <c r="I48" s="15">
        <v>402</v>
      </c>
      <c r="J48" s="15">
        <v>683</v>
      </c>
      <c r="K48" s="14">
        <v>2.7519985285234898</v>
      </c>
      <c r="L48" s="15">
        <v>248.183272236866</v>
      </c>
      <c r="M48" s="15">
        <v>464</v>
      </c>
      <c r="ZA48" s="9"/>
    </row>
    <row r="49" spans="2:677" x14ac:dyDescent="0.3">
      <c r="B49" s="19"/>
      <c r="C49" s="16" t="s">
        <v>285</v>
      </c>
      <c r="D49" s="14">
        <v>48.9508933899399</v>
      </c>
      <c r="E49" s="14">
        <v>3.2878394723567599</v>
      </c>
      <c r="F49" s="14">
        <v>42.553975216739701</v>
      </c>
      <c r="G49" s="14">
        <v>55.382356262138799</v>
      </c>
      <c r="H49" s="14">
        <v>6.7166076953203397</v>
      </c>
      <c r="I49" s="15">
        <v>360</v>
      </c>
      <c r="J49" s="15">
        <v>674</v>
      </c>
      <c r="K49" s="14">
        <v>2.9113036572613802</v>
      </c>
      <c r="L49" s="15">
        <v>231.51140497450601</v>
      </c>
      <c r="M49" s="15">
        <v>458</v>
      </c>
      <c r="ZA49" s="9"/>
    </row>
    <row r="50" spans="2:677" x14ac:dyDescent="0.3">
      <c r="B50" s="19"/>
      <c r="C50" s="16" t="s">
        <v>286</v>
      </c>
      <c r="D50" s="14">
        <v>44.9627924248054</v>
      </c>
      <c r="E50" s="14">
        <v>3.4278462202800299</v>
      </c>
      <c r="F50" s="14">
        <v>38.369439814122799</v>
      </c>
      <c r="G50" s="14">
        <v>51.738005991142799</v>
      </c>
      <c r="H50" s="14">
        <v>7.6237396198482896</v>
      </c>
      <c r="I50" s="15">
        <v>349</v>
      </c>
      <c r="J50" s="15">
        <v>672</v>
      </c>
      <c r="K50" s="14">
        <v>3.1860714772058798</v>
      </c>
      <c r="L50" s="15">
        <v>210.91805529401699</v>
      </c>
      <c r="M50" s="15">
        <v>452</v>
      </c>
      <c r="ZA50" s="9"/>
    </row>
    <row r="51" spans="2:677" x14ac:dyDescent="0.3">
      <c r="B51" s="19"/>
      <c r="C51" s="16" t="s">
        <v>287</v>
      </c>
      <c r="D51" s="14">
        <v>46.843859682178802</v>
      </c>
      <c r="E51" s="14">
        <v>2.7101469546519699</v>
      </c>
      <c r="F51" s="14">
        <v>41.5831878100119</v>
      </c>
      <c r="G51" s="14">
        <v>52.175635430619003</v>
      </c>
      <c r="H51" s="14">
        <v>5.7854902927288201</v>
      </c>
      <c r="I51" s="15">
        <v>414</v>
      </c>
      <c r="J51" s="15">
        <v>811</v>
      </c>
      <c r="K51" s="14">
        <v>2.38926647635749</v>
      </c>
      <c r="L51" s="15">
        <v>339.43472108493899</v>
      </c>
      <c r="M51" s="15">
        <v>528</v>
      </c>
      <c r="ZA51" s="9"/>
    </row>
    <row r="52" spans="2:677" x14ac:dyDescent="0.3">
      <c r="B52" s="19" t="s">
        <v>297</v>
      </c>
      <c r="C52" s="16" t="s">
        <v>288</v>
      </c>
      <c r="D52" s="14">
        <v>46.588797750422998</v>
      </c>
      <c r="E52" s="14">
        <v>1.7692578098758101</v>
      </c>
      <c r="F52" s="14">
        <v>43.141413606915499</v>
      </c>
      <c r="G52" s="14">
        <v>50.0690767009174</v>
      </c>
      <c r="H52" s="14">
        <v>3.7976034911949199</v>
      </c>
      <c r="I52" s="15">
        <v>1251</v>
      </c>
      <c r="J52" s="15">
        <v>2391</v>
      </c>
      <c r="K52" s="14">
        <v>3.00653515606996</v>
      </c>
      <c r="L52" s="15">
        <v>795.26760070400701</v>
      </c>
      <c r="M52" s="15">
        <v>1442</v>
      </c>
      <c r="ZA52" s="9"/>
    </row>
    <row r="53" spans="2:677" x14ac:dyDescent="0.3">
      <c r="B53" s="19"/>
      <c r="C53" s="16" t="s">
        <v>289</v>
      </c>
      <c r="D53" s="14">
        <v>56.021827613326799</v>
      </c>
      <c r="E53" s="14">
        <v>2.6139181864440602</v>
      </c>
      <c r="F53" s="14">
        <v>50.848846633072299</v>
      </c>
      <c r="G53" s="14">
        <v>61.067223483298697</v>
      </c>
      <c r="H53" s="14">
        <v>4.66589238124436</v>
      </c>
      <c r="I53" s="15">
        <v>754</v>
      </c>
      <c r="J53" s="15">
        <v>1251</v>
      </c>
      <c r="K53" s="14">
        <v>3.4665665628653102</v>
      </c>
      <c r="L53" s="15">
        <v>360.87580529997899</v>
      </c>
      <c r="M53" s="15">
        <v>797</v>
      </c>
      <c r="ZA53" s="9"/>
    </row>
    <row r="54" spans="2:677" x14ac:dyDescent="0.3">
      <c r="B54" s="19" t="s">
        <v>291</v>
      </c>
      <c r="C54" s="16" t="s">
        <v>290</v>
      </c>
      <c r="D54" s="14">
        <v>49.691180604551803</v>
      </c>
      <c r="E54" s="14">
        <v>1.7795370575170899</v>
      </c>
      <c r="F54" s="14">
        <v>46.208725528712897</v>
      </c>
      <c r="G54" s="14">
        <v>53.176634539020696</v>
      </c>
      <c r="H54" s="14">
        <v>3.5811929518818402</v>
      </c>
      <c r="I54" s="15">
        <v>1264</v>
      </c>
      <c r="J54" s="15">
        <v>2371</v>
      </c>
      <c r="K54" s="14">
        <v>3.0021955549029098</v>
      </c>
      <c r="L54" s="15">
        <v>789.75534959003699</v>
      </c>
      <c r="M54" s="15">
        <v>1404</v>
      </c>
      <c r="ZA54" s="9"/>
    </row>
    <row r="55" spans="2:677" x14ac:dyDescent="0.3">
      <c r="B55" s="19"/>
      <c r="C55" s="16" t="s">
        <v>291</v>
      </c>
      <c r="D55" s="14">
        <v>50.279099468497499</v>
      </c>
      <c r="E55" s="14">
        <v>2.3119502528709099</v>
      </c>
      <c r="F55" s="14">
        <v>45.754620673334998</v>
      </c>
      <c r="G55" s="14">
        <v>54.799011998614603</v>
      </c>
      <c r="H55" s="14">
        <v>4.5982332168050597</v>
      </c>
      <c r="I55" s="15">
        <v>746</v>
      </c>
      <c r="J55" s="15">
        <v>1289</v>
      </c>
      <c r="K55" s="14">
        <v>2.7538885255714498</v>
      </c>
      <c r="L55" s="15">
        <v>468.06542386552201</v>
      </c>
      <c r="M55" s="15">
        <v>784</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338</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315" priority="1">
      <formula>ZA9 = 3</formula>
    </cfRule>
    <cfRule type="expression" dxfId="314" priority="48">
      <formula>I9 = J9</formula>
    </cfRule>
    <cfRule type="expression" dxfId="313" priority="95">
      <formula>ZA9 = 2</formula>
    </cfRule>
    <cfRule type="expression" dxfId="312" priority="142">
      <formula>ZA9 = 1</formula>
    </cfRule>
  </conditionalFormatting>
  <pageMargins left="0.7" right="0.7" top="0.75" bottom="0.75" header="0.3" footer="0.3"/>
  <pageSetup paperSize="9"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75</v>
      </c>
      <c r="M2" s="12" t="str">
        <f>HYPERLINK("#'INDICE'!A1", "Índice")</f>
        <v>Índice</v>
      </c>
    </row>
    <row r="3" spans="2:677" x14ac:dyDescent="0.3">
      <c r="B3" s="10" t="s">
        <v>7</v>
      </c>
      <c r="C3" s="11" t="s">
        <v>74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49.127800906900298</v>
      </c>
      <c r="E9" s="14">
        <v>0.94567793363322405</v>
      </c>
      <c r="F9" s="14">
        <v>47.275512074526297</v>
      </c>
      <c r="G9" s="14">
        <v>50.982487561855699</v>
      </c>
      <c r="H9" s="14">
        <v>1.9249343878129901</v>
      </c>
      <c r="I9" s="15">
        <v>4415</v>
      </c>
      <c r="J9" s="15">
        <v>7979</v>
      </c>
      <c r="K9" s="14">
        <v>2.8547804021527101</v>
      </c>
      <c r="L9" s="15">
        <v>2794.96103937916</v>
      </c>
      <c r="M9" s="15">
        <v>2563</v>
      </c>
      <c r="ZA9" s="9"/>
    </row>
    <row r="10" spans="2:677" x14ac:dyDescent="0.3">
      <c r="B10" s="19" t="s">
        <v>293</v>
      </c>
      <c r="C10" s="16" t="s">
        <v>253</v>
      </c>
      <c r="D10" s="14">
        <v>46.583048015289599</v>
      </c>
      <c r="E10" s="14">
        <v>1.2499179343733799</v>
      </c>
      <c r="F10" s="14">
        <v>44.141680926469697</v>
      </c>
      <c r="G10" s="14">
        <v>49.0408948216227</v>
      </c>
      <c r="H10" s="14">
        <v>2.6832034133170799</v>
      </c>
      <c r="I10" s="15">
        <v>2511</v>
      </c>
      <c r="J10" s="15">
        <v>4832</v>
      </c>
      <c r="K10" s="14">
        <v>3.0331440170073698</v>
      </c>
      <c r="L10" s="15">
        <v>1593.0664593920101</v>
      </c>
      <c r="M10" s="15">
        <v>1613</v>
      </c>
      <c r="ZA10" s="9"/>
    </row>
    <row r="11" spans="2:677" x14ac:dyDescent="0.3">
      <c r="B11" s="19"/>
      <c r="C11" s="16" t="s">
        <v>254</v>
      </c>
      <c r="D11" s="14">
        <v>53.403063690987899</v>
      </c>
      <c r="E11" s="14">
        <v>1.36142809801665</v>
      </c>
      <c r="F11" s="14">
        <v>50.724212686469102</v>
      </c>
      <c r="G11" s="14">
        <v>56.062429570857503</v>
      </c>
      <c r="H11" s="14">
        <v>2.5493445580096998</v>
      </c>
      <c r="I11" s="15">
        <v>1904</v>
      </c>
      <c r="J11" s="15">
        <v>3147</v>
      </c>
      <c r="K11" s="14">
        <v>2.3432822419180801</v>
      </c>
      <c r="L11" s="15">
        <v>1342.98802922863</v>
      </c>
      <c r="M11" s="15">
        <v>950</v>
      </c>
      <c r="ZA11" s="9"/>
    </row>
    <row r="12" spans="2:677" x14ac:dyDescent="0.3">
      <c r="B12" s="19" t="s">
        <v>294</v>
      </c>
      <c r="C12" s="16" t="s">
        <v>255</v>
      </c>
      <c r="D12" s="14">
        <v>59.756656113210298</v>
      </c>
      <c r="E12" s="14">
        <v>1.1262280233787101</v>
      </c>
      <c r="F12" s="14">
        <v>57.528939219628803</v>
      </c>
      <c r="G12" s="14">
        <v>61.944819017088001</v>
      </c>
      <c r="H12" s="14">
        <v>1.8846905041758799</v>
      </c>
      <c r="I12" s="15">
        <v>2290</v>
      </c>
      <c r="J12" s="15">
        <v>3954</v>
      </c>
      <c r="K12" s="14">
        <v>2.0849667162654701</v>
      </c>
      <c r="L12" s="15">
        <v>1896.43315126022</v>
      </c>
      <c r="M12" s="15">
        <v>1317</v>
      </c>
      <c r="ZA12" s="9"/>
    </row>
    <row r="13" spans="2:677" x14ac:dyDescent="0.3">
      <c r="B13" s="19"/>
      <c r="C13" s="16" t="s">
        <v>256</v>
      </c>
      <c r="D13" s="14">
        <v>39.381369667443401</v>
      </c>
      <c r="E13" s="14">
        <v>1.5139020985457901</v>
      </c>
      <c r="F13" s="14">
        <v>36.452091365187599</v>
      </c>
      <c r="G13" s="14">
        <v>42.389025270219797</v>
      </c>
      <c r="H13" s="14">
        <v>3.84420885136795</v>
      </c>
      <c r="I13" s="15">
        <v>1038</v>
      </c>
      <c r="J13" s="15">
        <v>2431</v>
      </c>
      <c r="K13" s="14">
        <v>2.3329472525919099</v>
      </c>
      <c r="L13" s="15">
        <v>1042.0295603765401</v>
      </c>
      <c r="M13" s="15">
        <v>753</v>
      </c>
      <c r="ZA13" s="9"/>
    </row>
    <row r="14" spans="2:677" x14ac:dyDescent="0.3">
      <c r="B14" s="19"/>
      <c r="C14" s="16" t="s">
        <v>257</v>
      </c>
      <c r="D14" s="14">
        <v>68.419352093277297</v>
      </c>
      <c r="E14" s="14">
        <v>1.65029360738848</v>
      </c>
      <c r="F14" s="14">
        <v>65.091371974695207</v>
      </c>
      <c r="G14" s="14">
        <v>71.568643186345199</v>
      </c>
      <c r="H14" s="14">
        <v>2.4120275286129602</v>
      </c>
      <c r="I14" s="15">
        <v>1087</v>
      </c>
      <c r="J14" s="15">
        <v>1594</v>
      </c>
      <c r="K14" s="14">
        <v>2.0078821440194701</v>
      </c>
      <c r="L14" s="15">
        <v>793.87129605578298</v>
      </c>
      <c r="M14" s="15">
        <v>493</v>
      </c>
      <c r="ZA14" s="9"/>
    </row>
    <row r="15" spans="2:677" x14ac:dyDescent="0.3">
      <c r="B15" s="19" t="s">
        <v>295</v>
      </c>
      <c r="C15" s="16" t="s">
        <v>258</v>
      </c>
      <c r="D15" s="14">
        <v>54.246901803050498</v>
      </c>
      <c r="E15" s="14">
        <v>2.4910810704596602</v>
      </c>
      <c r="F15" s="14">
        <v>49.294138420367901</v>
      </c>
      <c r="G15" s="14">
        <v>59.1171179407511</v>
      </c>
      <c r="H15" s="14">
        <v>4.5921167618084704</v>
      </c>
      <c r="I15" s="15">
        <v>235</v>
      </c>
      <c r="J15" s="15">
        <v>435</v>
      </c>
      <c r="K15" s="14">
        <v>1.08510060440691</v>
      </c>
      <c r="L15" s="15">
        <v>400.88448779158102</v>
      </c>
      <c r="M15" s="15">
        <v>129</v>
      </c>
      <c r="ZA15" s="9"/>
    </row>
    <row r="16" spans="2:677" x14ac:dyDescent="0.3">
      <c r="B16" s="19"/>
      <c r="C16" s="16" t="s">
        <v>259</v>
      </c>
      <c r="D16" s="14">
        <v>60.366531559977801</v>
      </c>
      <c r="E16" s="14">
        <v>2.9743950406812298</v>
      </c>
      <c r="F16" s="14">
        <v>54.342627197163502</v>
      </c>
      <c r="G16" s="14">
        <v>66.091579651688804</v>
      </c>
      <c r="H16" s="14">
        <v>4.9272253412902902</v>
      </c>
      <c r="I16" s="15">
        <v>190</v>
      </c>
      <c r="J16" s="15">
        <v>316</v>
      </c>
      <c r="K16" s="14">
        <v>1.1647951306895501</v>
      </c>
      <c r="L16" s="15">
        <v>271.292342897183</v>
      </c>
      <c r="M16" s="15">
        <v>98</v>
      </c>
      <c r="ZA16" s="9"/>
    </row>
    <row r="17" spans="2:677" x14ac:dyDescent="0.3">
      <c r="B17" s="19"/>
      <c r="C17" s="16" t="s">
        <v>260</v>
      </c>
      <c r="D17" s="14">
        <v>67.687503559594404</v>
      </c>
      <c r="E17" s="14">
        <v>3.05440799510782</v>
      </c>
      <c r="F17" s="14">
        <v>61.359472396684602</v>
      </c>
      <c r="G17" s="14">
        <v>73.427997484385102</v>
      </c>
      <c r="H17" s="14">
        <v>4.51251388288921</v>
      </c>
      <c r="I17" s="15">
        <v>200</v>
      </c>
      <c r="J17" s="15">
        <v>294</v>
      </c>
      <c r="K17" s="14">
        <v>1.2498062917098101</v>
      </c>
      <c r="L17" s="15">
        <v>235.23645380100501</v>
      </c>
      <c r="M17" s="15">
        <v>96</v>
      </c>
      <c r="ZA17" s="9"/>
    </row>
    <row r="18" spans="2:677" x14ac:dyDescent="0.3">
      <c r="B18" s="19"/>
      <c r="C18" s="16" t="s">
        <v>261</v>
      </c>
      <c r="D18" s="14">
        <v>64.765677282692295</v>
      </c>
      <c r="E18" s="14">
        <v>3.7926489964230399</v>
      </c>
      <c r="F18" s="14">
        <v>56.902535165834202</v>
      </c>
      <c r="G18" s="14">
        <v>71.902582087888106</v>
      </c>
      <c r="H18" s="14">
        <v>5.8559551224465798</v>
      </c>
      <c r="I18" s="15">
        <v>148</v>
      </c>
      <c r="J18" s="15">
        <v>223</v>
      </c>
      <c r="K18" s="14">
        <v>1.3993534980676801</v>
      </c>
      <c r="L18" s="15">
        <v>159.35930435585601</v>
      </c>
      <c r="M18" s="15">
        <v>75</v>
      </c>
      <c r="ZA18" s="9"/>
    </row>
    <row r="19" spans="2:677" x14ac:dyDescent="0.3">
      <c r="B19" s="19"/>
      <c r="C19" s="16" t="s">
        <v>262</v>
      </c>
      <c r="D19" s="14">
        <v>58.201443994899599</v>
      </c>
      <c r="E19" s="14">
        <v>4.6933394310572396</v>
      </c>
      <c r="F19" s="14">
        <v>48.644131123171903</v>
      </c>
      <c r="G19" s="14">
        <v>67.180160948712796</v>
      </c>
      <c r="H19" s="14">
        <v>8.0639570239331704</v>
      </c>
      <c r="I19" s="15">
        <v>122</v>
      </c>
      <c r="J19" s="15">
        <v>197</v>
      </c>
      <c r="K19" s="14">
        <v>1.7747000502522201</v>
      </c>
      <c r="L19" s="15">
        <v>111.00467370359399</v>
      </c>
      <c r="M19" s="15">
        <v>63</v>
      </c>
      <c r="ZA19" s="9"/>
    </row>
    <row r="20" spans="2:677" x14ac:dyDescent="0.3">
      <c r="B20" s="19"/>
      <c r="C20" s="16" t="s">
        <v>263</v>
      </c>
      <c r="D20" s="14">
        <v>58.945420077434903</v>
      </c>
      <c r="E20" s="14">
        <v>3.6737959196910199</v>
      </c>
      <c r="F20" s="14">
        <v>51.513469314863698</v>
      </c>
      <c r="G20" s="14">
        <v>65.990295759142796</v>
      </c>
      <c r="H20" s="14">
        <v>6.2325383632262801</v>
      </c>
      <c r="I20" s="15">
        <v>176</v>
      </c>
      <c r="J20" s="15">
        <v>294</v>
      </c>
      <c r="K20" s="14">
        <v>1.63412771414016</v>
      </c>
      <c r="L20" s="15">
        <v>179.91249854953699</v>
      </c>
      <c r="M20" s="15">
        <v>98</v>
      </c>
      <c r="ZA20" s="9"/>
    </row>
    <row r="21" spans="2:677" x14ac:dyDescent="0.3">
      <c r="B21" s="19"/>
      <c r="C21" s="16" t="s">
        <v>264</v>
      </c>
      <c r="D21" s="14">
        <v>50.234731604941203</v>
      </c>
      <c r="E21" s="14">
        <v>2.3073095917610802</v>
      </c>
      <c r="F21" s="14">
        <v>45.6924829147409</v>
      </c>
      <c r="G21" s="14">
        <v>54.773109121479401</v>
      </c>
      <c r="H21" s="14">
        <v>4.5930564731714902</v>
      </c>
      <c r="I21" s="15">
        <v>271</v>
      </c>
      <c r="J21" s="15">
        <v>553</v>
      </c>
      <c r="K21" s="14">
        <v>1.1754939109139499</v>
      </c>
      <c r="L21" s="15">
        <v>470.44054832239902</v>
      </c>
      <c r="M21" s="15">
        <v>175</v>
      </c>
      <c r="ZA21" s="9"/>
    </row>
    <row r="22" spans="2:677" x14ac:dyDescent="0.3">
      <c r="B22" s="19"/>
      <c r="C22" s="16" t="s">
        <v>265</v>
      </c>
      <c r="D22" s="14">
        <v>71.371034201853604</v>
      </c>
      <c r="E22" s="14">
        <v>2.4542958449695398</v>
      </c>
      <c r="F22" s="14">
        <v>66.282781077444398</v>
      </c>
      <c r="G22" s="14">
        <v>75.969803632040097</v>
      </c>
      <c r="H22" s="14">
        <v>3.4387841964405701</v>
      </c>
      <c r="I22" s="15">
        <v>323</v>
      </c>
      <c r="J22" s="15">
        <v>454</v>
      </c>
      <c r="K22" s="14">
        <v>1.33543998849103</v>
      </c>
      <c r="L22" s="15">
        <v>339.96286161311798</v>
      </c>
      <c r="M22" s="15">
        <v>129</v>
      </c>
      <c r="ZA22" s="9"/>
    </row>
    <row r="23" spans="2:677" x14ac:dyDescent="0.3">
      <c r="B23" s="19"/>
      <c r="C23" s="16" t="s">
        <v>266</v>
      </c>
      <c r="D23" s="14">
        <v>38.251124617027202</v>
      </c>
      <c r="E23" s="14">
        <v>2.8488412401315499</v>
      </c>
      <c r="F23" s="14">
        <v>32.798383901035997</v>
      </c>
      <c r="G23" s="14">
        <v>44.016620539916197</v>
      </c>
      <c r="H23" s="14">
        <v>7.44773197822113</v>
      </c>
      <c r="I23" s="15">
        <v>152</v>
      </c>
      <c r="J23" s="15">
        <v>428</v>
      </c>
      <c r="K23" s="14">
        <v>1.4672060515995899</v>
      </c>
      <c r="L23" s="15">
        <v>291.71090150110899</v>
      </c>
      <c r="M23" s="15">
        <v>137</v>
      </c>
      <c r="ZA23" s="9"/>
    </row>
    <row r="24" spans="2:677" x14ac:dyDescent="0.3">
      <c r="B24" s="19"/>
      <c r="C24" s="16" t="s">
        <v>267</v>
      </c>
      <c r="D24" s="14">
        <v>66.236898950710994</v>
      </c>
      <c r="E24" s="14">
        <v>3.5657008856263599</v>
      </c>
      <c r="F24" s="14">
        <v>58.817950997840001</v>
      </c>
      <c r="G24" s="14">
        <v>72.934337755723604</v>
      </c>
      <c r="H24" s="14">
        <v>5.3832545637133702</v>
      </c>
      <c r="I24" s="15">
        <v>158</v>
      </c>
      <c r="J24" s="15">
        <v>249</v>
      </c>
      <c r="K24" s="14">
        <v>1.4099352820898601</v>
      </c>
      <c r="L24" s="15">
        <v>176.60385066109001</v>
      </c>
      <c r="M24" s="15">
        <v>77</v>
      </c>
      <c r="ZA24" s="9"/>
    </row>
    <row r="25" spans="2:677" x14ac:dyDescent="0.3">
      <c r="B25" s="19"/>
      <c r="C25" s="16" t="s">
        <v>268</v>
      </c>
      <c r="D25" s="14">
        <v>56.942598873843799</v>
      </c>
      <c r="E25" s="14">
        <v>4.9431450996286301</v>
      </c>
      <c r="F25" s="14">
        <v>46.974858547474803</v>
      </c>
      <c r="G25" s="14">
        <v>66.377726560126703</v>
      </c>
      <c r="H25" s="14">
        <v>8.6809264020073105</v>
      </c>
      <c r="I25" s="15">
        <v>134</v>
      </c>
      <c r="J25" s="15">
        <v>246</v>
      </c>
      <c r="K25" s="14">
        <v>2.4416741447724002</v>
      </c>
      <c r="L25" s="15">
        <v>100.750544673082</v>
      </c>
      <c r="M25" s="15">
        <v>82</v>
      </c>
      <c r="ZA25" s="9"/>
    </row>
    <row r="26" spans="2:677" x14ac:dyDescent="0.3">
      <c r="B26" s="19"/>
      <c r="C26" s="16" t="s">
        <v>269</v>
      </c>
      <c r="D26" s="14">
        <v>30.314662382704899</v>
      </c>
      <c r="E26" s="14">
        <v>3.2859888590439801</v>
      </c>
      <c r="F26" s="14">
        <v>24.214294216673402</v>
      </c>
      <c r="G26" s="14">
        <v>37.197570943524902</v>
      </c>
      <c r="H26" s="14">
        <v>10.8396023599415</v>
      </c>
      <c r="I26" s="15">
        <v>78</v>
      </c>
      <c r="J26" s="15">
        <v>297</v>
      </c>
      <c r="K26" s="14">
        <v>1.51296799125806</v>
      </c>
      <c r="L26" s="15">
        <v>196.302897163766</v>
      </c>
      <c r="M26" s="15">
        <v>95</v>
      </c>
      <c r="ZA26" s="9"/>
    </row>
    <row r="27" spans="2:677" x14ac:dyDescent="0.3">
      <c r="B27" s="19"/>
      <c r="C27" s="16" t="s">
        <v>270</v>
      </c>
      <c r="D27" s="14">
        <v>28.391563520643299</v>
      </c>
      <c r="E27" s="14">
        <v>2.6637527988262599</v>
      </c>
      <c r="F27" s="14">
        <v>23.4325023844873</v>
      </c>
      <c r="G27" s="14">
        <v>33.934979683948598</v>
      </c>
      <c r="H27" s="14">
        <v>9.3821983311678494</v>
      </c>
      <c r="I27" s="15">
        <v>117</v>
      </c>
      <c r="J27" s="15">
        <v>408</v>
      </c>
      <c r="K27" s="14">
        <v>1.42045914213438</v>
      </c>
      <c r="L27" s="15">
        <v>287.23107050227401</v>
      </c>
      <c r="M27" s="15">
        <v>139</v>
      </c>
      <c r="ZA27" s="9"/>
    </row>
    <row r="28" spans="2:677" x14ac:dyDescent="0.3">
      <c r="B28" s="19"/>
      <c r="C28" s="16" t="s">
        <v>271</v>
      </c>
      <c r="D28" s="14">
        <v>77.706930338073505</v>
      </c>
      <c r="E28" s="14">
        <v>3.0150597523308602</v>
      </c>
      <c r="F28" s="14">
        <v>71.121032035462704</v>
      </c>
      <c r="G28" s="14">
        <v>83.146806920168999</v>
      </c>
      <c r="H28" s="14">
        <v>3.8800397071580002</v>
      </c>
      <c r="I28" s="15">
        <v>152</v>
      </c>
      <c r="J28" s="15">
        <v>203</v>
      </c>
      <c r="K28" s="14">
        <v>1.0600188536919499</v>
      </c>
      <c r="L28" s="15">
        <v>191.50602773995001</v>
      </c>
      <c r="M28" s="15">
        <v>64</v>
      </c>
      <c r="ZA28" s="9"/>
    </row>
    <row r="29" spans="2:677" x14ac:dyDescent="0.3">
      <c r="B29" s="19"/>
      <c r="C29" s="16" t="s">
        <v>272</v>
      </c>
      <c r="D29" s="14">
        <v>69.722453589367106</v>
      </c>
      <c r="E29" s="14">
        <v>2.7310880673819402</v>
      </c>
      <c r="F29" s="14">
        <v>64.041615528665204</v>
      </c>
      <c r="G29" s="14">
        <v>74.858150015748393</v>
      </c>
      <c r="H29" s="14">
        <v>3.9170854248285401</v>
      </c>
      <c r="I29" s="15">
        <v>223</v>
      </c>
      <c r="J29" s="15">
        <v>321</v>
      </c>
      <c r="K29" s="14">
        <v>1.1306496364108101</v>
      </c>
      <c r="L29" s="15">
        <v>283.907578141535</v>
      </c>
      <c r="M29" s="15">
        <v>90</v>
      </c>
      <c r="ZA29" s="9"/>
    </row>
    <row r="30" spans="2:677" x14ac:dyDescent="0.3">
      <c r="B30" s="19"/>
      <c r="C30" s="16" t="s">
        <v>273</v>
      </c>
      <c r="D30" s="14">
        <v>76.612776879721906</v>
      </c>
      <c r="E30" s="14">
        <v>2.9230714146109298</v>
      </c>
      <c r="F30" s="14">
        <v>70.294493489521003</v>
      </c>
      <c r="G30" s="14">
        <v>81.932588712623996</v>
      </c>
      <c r="H30" s="14">
        <v>3.8153837175227299</v>
      </c>
      <c r="I30" s="15">
        <v>172</v>
      </c>
      <c r="J30" s="15">
        <v>235</v>
      </c>
      <c r="K30" s="14">
        <v>1.1158731976951499</v>
      </c>
      <c r="L30" s="15">
        <v>210.59740522972999</v>
      </c>
      <c r="M30" s="15">
        <v>70</v>
      </c>
      <c r="ZA30" s="9"/>
    </row>
    <row r="31" spans="2:677" x14ac:dyDescent="0.3">
      <c r="B31" s="19"/>
      <c r="C31" s="16" t="s">
        <v>274</v>
      </c>
      <c r="D31" s="14">
        <v>64.744452239782603</v>
      </c>
      <c r="E31" s="14">
        <v>2.24272119941054</v>
      </c>
      <c r="F31" s="14">
        <v>60.215867258484501</v>
      </c>
      <c r="G31" s="14">
        <v>69.022737224634994</v>
      </c>
      <c r="H31" s="14">
        <v>3.4639588749698098</v>
      </c>
      <c r="I31" s="15">
        <v>496</v>
      </c>
      <c r="J31" s="15">
        <v>785</v>
      </c>
      <c r="K31" s="14">
        <v>1.7275738103985601</v>
      </c>
      <c r="L31" s="15">
        <v>454.39447812588401</v>
      </c>
      <c r="M31" s="15">
        <v>284</v>
      </c>
      <c r="ZA31" s="9"/>
    </row>
    <row r="32" spans="2:677" x14ac:dyDescent="0.3">
      <c r="B32" s="19"/>
      <c r="C32" s="16" t="s">
        <v>275</v>
      </c>
      <c r="D32" s="14">
        <v>55.985435652627501</v>
      </c>
      <c r="E32" s="14">
        <v>2.62962887339298</v>
      </c>
      <c r="F32" s="14">
        <v>50.747369881312203</v>
      </c>
      <c r="G32" s="14">
        <v>61.093519413594898</v>
      </c>
      <c r="H32" s="14">
        <v>4.6969874267104403</v>
      </c>
      <c r="I32" s="15">
        <v>275</v>
      </c>
      <c r="J32" s="15">
        <v>514</v>
      </c>
      <c r="K32" s="14">
        <v>1.4395767197631699</v>
      </c>
      <c r="L32" s="15">
        <v>357.04939718986401</v>
      </c>
      <c r="M32" s="15">
        <v>162</v>
      </c>
      <c r="ZA32" s="9"/>
    </row>
    <row r="33" spans="2:677" x14ac:dyDescent="0.3">
      <c r="B33" s="19"/>
      <c r="C33" s="16" t="s">
        <v>276</v>
      </c>
      <c r="D33" s="14">
        <v>67.862640841137207</v>
      </c>
      <c r="E33" s="14">
        <v>4.1987520313101303</v>
      </c>
      <c r="F33" s="14">
        <v>59.039558916056698</v>
      </c>
      <c r="G33" s="14">
        <v>75.571560265114101</v>
      </c>
      <c r="H33" s="14">
        <v>6.1871332728403399</v>
      </c>
      <c r="I33" s="15">
        <v>201</v>
      </c>
      <c r="J33" s="15">
        <v>293</v>
      </c>
      <c r="K33" s="14">
        <v>2.36038237445928</v>
      </c>
      <c r="L33" s="15">
        <v>124.132430054737</v>
      </c>
      <c r="M33" s="15">
        <v>100</v>
      </c>
      <c r="ZA33" s="9"/>
    </row>
    <row r="34" spans="2:677" x14ac:dyDescent="0.3">
      <c r="B34" s="19"/>
      <c r="C34" s="16" t="s">
        <v>277</v>
      </c>
      <c r="D34" s="14">
        <v>67.566635386416806</v>
      </c>
      <c r="E34" s="14">
        <v>2.63003315890459</v>
      </c>
      <c r="F34" s="14">
        <v>62.154429409499897</v>
      </c>
      <c r="G34" s="14">
        <v>72.546720378941799</v>
      </c>
      <c r="H34" s="14">
        <v>3.8925027772410301</v>
      </c>
      <c r="I34" s="15">
        <v>212</v>
      </c>
      <c r="J34" s="15">
        <v>314</v>
      </c>
      <c r="K34" s="14">
        <v>0.98796711307683005</v>
      </c>
      <c r="L34" s="15">
        <v>314</v>
      </c>
      <c r="M34" s="15">
        <v>107</v>
      </c>
      <c r="ZA34" s="9"/>
    </row>
    <row r="35" spans="2:677" x14ac:dyDescent="0.3">
      <c r="B35" s="19"/>
      <c r="C35" s="16" t="s">
        <v>278</v>
      </c>
      <c r="D35" s="14">
        <v>54.4487814420416</v>
      </c>
      <c r="E35" s="14">
        <v>4.7323968083896899</v>
      </c>
      <c r="F35" s="14">
        <v>44.948380404681998</v>
      </c>
      <c r="G35" s="14">
        <v>63.636061758764797</v>
      </c>
      <c r="H35" s="14">
        <v>8.6914650485376495</v>
      </c>
      <c r="I35" s="15">
        <v>127</v>
      </c>
      <c r="J35" s="15">
        <v>228</v>
      </c>
      <c r="K35" s="14">
        <v>2.04974576884615</v>
      </c>
      <c r="L35" s="15">
        <v>111.23330681557999</v>
      </c>
      <c r="M35" s="15">
        <v>62</v>
      </c>
      <c r="ZA35" s="9"/>
    </row>
    <row r="36" spans="2:677" x14ac:dyDescent="0.3">
      <c r="B36" s="19"/>
      <c r="C36" s="16" t="s">
        <v>279</v>
      </c>
      <c r="D36" s="14">
        <v>37.7662995276796</v>
      </c>
      <c r="E36" s="14">
        <v>2.7410861619818099</v>
      </c>
      <c r="F36" s="14">
        <v>32.523797828535997</v>
      </c>
      <c r="G36" s="14">
        <v>43.311428461076098</v>
      </c>
      <c r="H36" s="14">
        <v>7.2580215595992401</v>
      </c>
      <c r="I36" s="15">
        <v>156</v>
      </c>
      <c r="J36" s="15">
        <v>401</v>
      </c>
      <c r="K36" s="14">
        <v>1.2787195560856499</v>
      </c>
      <c r="L36" s="15">
        <v>313.59495371097699</v>
      </c>
      <c r="M36" s="15">
        <v>153</v>
      </c>
      <c r="ZA36" s="9"/>
    </row>
    <row r="37" spans="2:677" x14ac:dyDescent="0.3">
      <c r="B37" s="19"/>
      <c r="C37" s="16" t="s">
        <v>280</v>
      </c>
      <c r="D37" s="14">
        <v>33.697879942627701</v>
      </c>
      <c r="E37" s="14">
        <v>3.3764165416515999</v>
      </c>
      <c r="F37" s="14">
        <v>27.337091546189502</v>
      </c>
      <c r="G37" s="14">
        <v>40.709507829739003</v>
      </c>
      <c r="H37" s="14">
        <v>10.0196705175522</v>
      </c>
      <c r="I37" s="15">
        <v>97</v>
      </c>
      <c r="J37" s="15">
        <v>291</v>
      </c>
      <c r="K37" s="14">
        <v>1.4797216984835699</v>
      </c>
      <c r="L37" s="15">
        <v>196.65860161287</v>
      </c>
      <c r="M37" s="15">
        <v>78</v>
      </c>
      <c r="ZA37" s="9"/>
    </row>
    <row r="38" spans="2:677" x14ac:dyDescent="0.3">
      <c r="B38" s="19" t="s">
        <v>296</v>
      </c>
      <c r="C38" s="16" t="s">
        <v>281</v>
      </c>
      <c r="D38" s="14">
        <v>50.307749037764999</v>
      </c>
      <c r="E38" s="14">
        <v>1.4047841168314299</v>
      </c>
      <c r="F38" s="14">
        <v>47.5536649906118</v>
      </c>
      <c r="G38" s="14">
        <v>53.059966863640398</v>
      </c>
      <c r="H38" s="14">
        <v>2.79238118123093</v>
      </c>
      <c r="I38" s="15">
        <v>2329</v>
      </c>
      <c r="J38" s="15">
        <v>4083</v>
      </c>
      <c r="K38" s="14">
        <v>3.22231966152864</v>
      </c>
      <c r="L38" s="15">
        <v>1267.0996142148899</v>
      </c>
      <c r="M38" s="15">
        <v>1227</v>
      </c>
      <c r="ZA38" s="9"/>
    </row>
    <row r="39" spans="2:677" x14ac:dyDescent="0.3">
      <c r="B39" s="19"/>
      <c r="C39" s="16" t="s">
        <v>282</v>
      </c>
      <c r="D39" s="14">
        <v>48.047278370871602</v>
      </c>
      <c r="E39" s="14">
        <v>1.3387100772615801</v>
      </c>
      <c r="F39" s="14">
        <v>45.428777799458899</v>
      </c>
      <c r="G39" s="14">
        <v>50.676550573082501</v>
      </c>
      <c r="H39" s="14">
        <v>2.7862349807375701</v>
      </c>
      <c r="I39" s="15">
        <v>2086</v>
      </c>
      <c r="J39" s="15">
        <v>3896</v>
      </c>
      <c r="K39" s="14">
        <v>2.7964266434746601</v>
      </c>
      <c r="L39" s="15">
        <v>1393.20657993699</v>
      </c>
      <c r="M39" s="15">
        <v>1235</v>
      </c>
      <c r="ZA39" s="9"/>
    </row>
    <row r="40" spans="2:677" x14ac:dyDescent="0.3">
      <c r="B40" s="19" t="s">
        <v>321</v>
      </c>
      <c r="C40" s="16" t="s">
        <v>314</v>
      </c>
      <c r="D40" s="14">
        <v>48.971467516927603</v>
      </c>
      <c r="E40" s="14">
        <v>1.26434212969997</v>
      </c>
      <c r="F40" s="14">
        <v>46.496718516306302</v>
      </c>
      <c r="G40" s="14">
        <v>51.451268243129498</v>
      </c>
      <c r="H40" s="14">
        <v>2.5817934274951599</v>
      </c>
      <c r="I40" s="15">
        <v>2294</v>
      </c>
      <c r="J40" s="15">
        <v>4117</v>
      </c>
      <c r="K40" s="14">
        <v>2.6329850167624498</v>
      </c>
      <c r="L40" s="15">
        <v>1563.6245454455</v>
      </c>
      <c r="M40" s="15">
        <v>2060</v>
      </c>
      <c r="ZA40" s="9"/>
    </row>
    <row r="41" spans="2:677" x14ac:dyDescent="0.3">
      <c r="B41" s="19"/>
      <c r="C41" s="16" t="s">
        <v>315</v>
      </c>
      <c r="D41" s="14">
        <v>49.285018826657797</v>
      </c>
      <c r="E41" s="14">
        <v>1.4633492971978399</v>
      </c>
      <c r="F41" s="14">
        <v>46.4209563816109</v>
      </c>
      <c r="G41" s="14">
        <v>52.153781842115301</v>
      </c>
      <c r="H41" s="14">
        <v>2.9691564131174202</v>
      </c>
      <c r="I41" s="15">
        <v>2121</v>
      </c>
      <c r="J41" s="15">
        <v>3862</v>
      </c>
      <c r="K41" s="14">
        <v>3.3078409009318399</v>
      </c>
      <c r="L41" s="15">
        <v>1167.52894581842</v>
      </c>
      <c r="M41" s="15">
        <v>2023</v>
      </c>
      <c r="ZA41" s="9"/>
    </row>
    <row r="42" spans="2:677" x14ac:dyDescent="0.3">
      <c r="B42" s="19" t="s">
        <v>322</v>
      </c>
      <c r="C42" s="16" t="s">
        <v>316</v>
      </c>
      <c r="D42" s="14">
        <v>69.938566041339101</v>
      </c>
      <c r="E42" s="14">
        <v>2.1327756460712899</v>
      </c>
      <c r="F42" s="14">
        <v>65.589788466160002</v>
      </c>
      <c r="G42" s="14">
        <v>73.955975447707999</v>
      </c>
      <c r="H42" s="14">
        <v>3.0494986768968801</v>
      </c>
      <c r="I42" s="15">
        <v>702</v>
      </c>
      <c r="J42" s="15">
        <v>978</v>
      </c>
      <c r="K42" s="14">
        <v>2.1137737143562898</v>
      </c>
      <c r="L42" s="15">
        <v>462.67961104712202</v>
      </c>
      <c r="M42" s="15">
        <v>404</v>
      </c>
      <c r="ZA42" s="9"/>
    </row>
    <row r="43" spans="2:677" x14ac:dyDescent="0.3">
      <c r="B43" s="19"/>
      <c r="C43" s="16" t="s">
        <v>317</v>
      </c>
      <c r="D43" s="14">
        <v>55.824795135652202</v>
      </c>
      <c r="E43" s="14">
        <v>4.9200210653714302</v>
      </c>
      <c r="F43" s="14">
        <v>46.027355180868398</v>
      </c>
      <c r="G43" s="14">
        <v>65.188842813807995</v>
      </c>
      <c r="H43" s="14">
        <v>8.81332578725271</v>
      </c>
      <c r="I43" s="15">
        <v>196</v>
      </c>
      <c r="J43" s="15">
        <v>304</v>
      </c>
      <c r="K43" s="14">
        <v>2.9742046120019001</v>
      </c>
      <c r="L43" s="15">
        <v>102.212201128752</v>
      </c>
      <c r="M43" s="15">
        <v>152</v>
      </c>
      <c r="ZA43" s="9"/>
    </row>
    <row r="44" spans="2:677" x14ac:dyDescent="0.3">
      <c r="B44" s="19"/>
      <c r="C44" s="16" t="s">
        <v>318</v>
      </c>
      <c r="D44" s="14">
        <v>26.088985826497801</v>
      </c>
      <c r="E44" s="14">
        <v>3.7387876242787099</v>
      </c>
      <c r="F44" s="14">
        <v>19.403912173242801</v>
      </c>
      <c r="G44" s="14">
        <v>34.102678677600601</v>
      </c>
      <c r="H44" s="14">
        <v>14.330904425120799</v>
      </c>
      <c r="I44" s="15">
        <v>75</v>
      </c>
      <c r="J44" s="15">
        <v>240</v>
      </c>
      <c r="K44" s="14">
        <v>1.7325793565873899</v>
      </c>
      <c r="L44" s="15">
        <v>138.52179358336701</v>
      </c>
      <c r="M44" s="15">
        <v>122</v>
      </c>
      <c r="ZA44" s="9"/>
    </row>
    <row r="45" spans="2:677" x14ac:dyDescent="0.3">
      <c r="B45" s="19"/>
      <c r="C45" s="16" t="s">
        <v>319</v>
      </c>
      <c r="D45" s="14">
        <v>48.539013729077801</v>
      </c>
      <c r="E45" s="14">
        <v>1.1019893204201201</v>
      </c>
      <c r="F45" s="14">
        <v>46.382178331794101</v>
      </c>
      <c r="G45" s="14">
        <v>50.7013046722005</v>
      </c>
      <c r="H45" s="14">
        <v>2.2703166705671198</v>
      </c>
      <c r="I45" s="15">
        <v>3395</v>
      </c>
      <c r="J45" s="15">
        <v>6346</v>
      </c>
      <c r="K45" s="14">
        <v>3.0847313333934401</v>
      </c>
      <c r="L45" s="15">
        <v>2057.2294031904898</v>
      </c>
      <c r="M45" s="15">
        <v>2328</v>
      </c>
      <c r="ZA45" s="9"/>
    </row>
    <row r="46" spans="2:677" x14ac:dyDescent="0.3">
      <c r="B46" s="19"/>
      <c r="C46" s="16" t="s">
        <v>320</v>
      </c>
      <c r="D46" s="14">
        <v>42.697981441645702</v>
      </c>
      <c r="E46" s="14">
        <v>7.2226878986940601</v>
      </c>
      <c r="F46" s="14">
        <v>29.294409236935799</v>
      </c>
      <c r="G46" s="14">
        <v>57.267158194465402</v>
      </c>
      <c r="H46" s="14">
        <v>16.9157596093041</v>
      </c>
      <c r="I46" s="15">
        <v>47</v>
      </c>
      <c r="J46" s="15">
        <v>111</v>
      </c>
      <c r="K46" s="14">
        <v>2.3453794618632702</v>
      </c>
      <c r="L46" s="15">
        <v>47.327096448528103</v>
      </c>
      <c r="M46" s="15">
        <v>49</v>
      </c>
      <c r="ZA46" s="9"/>
    </row>
    <row r="47" spans="2:677" x14ac:dyDescent="0.3">
      <c r="B47" s="19" t="s">
        <v>298</v>
      </c>
      <c r="C47" s="16" t="s">
        <v>283</v>
      </c>
      <c r="D47" s="14">
        <v>57.903776151160898</v>
      </c>
      <c r="E47" s="14">
        <v>2.23073969645014</v>
      </c>
      <c r="F47" s="14">
        <v>53.476285847211201</v>
      </c>
      <c r="G47" s="14">
        <v>62.207689984574898</v>
      </c>
      <c r="H47" s="14">
        <v>3.8524943358213402</v>
      </c>
      <c r="I47" s="15">
        <v>1046</v>
      </c>
      <c r="J47" s="15">
        <v>1676</v>
      </c>
      <c r="K47" s="14">
        <v>3.4194997459890999</v>
      </c>
      <c r="L47" s="15">
        <v>490.130172393159</v>
      </c>
      <c r="M47" s="15">
        <v>950</v>
      </c>
      <c r="ZA47" s="9"/>
    </row>
    <row r="48" spans="2:677" x14ac:dyDescent="0.3">
      <c r="B48" s="19"/>
      <c r="C48" s="16" t="s">
        <v>284</v>
      </c>
      <c r="D48" s="14">
        <v>50.854773520563597</v>
      </c>
      <c r="E48" s="14">
        <v>2.16499546399919</v>
      </c>
      <c r="F48" s="14">
        <v>46.611629502355001</v>
      </c>
      <c r="G48" s="14">
        <v>55.085637920420801</v>
      </c>
      <c r="H48" s="14">
        <v>4.2572118881303398</v>
      </c>
      <c r="I48" s="15">
        <v>844</v>
      </c>
      <c r="J48" s="15">
        <v>1436</v>
      </c>
      <c r="K48" s="14">
        <v>2.6912424054861299</v>
      </c>
      <c r="L48" s="15">
        <v>533.582555429678</v>
      </c>
      <c r="M48" s="15">
        <v>964</v>
      </c>
      <c r="ZA48" s="9"/>
    </row>
    <row r="49" spans="2:677" x14ac:dyDescent="0.3">
      <c r="B49" s="19"/>
      <c r="C49" s="16" t="s">
        <v>285</v>
      </c>
      <c r="D49" s="14">
        <v>44.839941000861501</v>
      </c>
      <c r="E49" s="14">
        <v>2.1083893808763499</v>
      </c>
      <c r="F49" s="14">
        <v>40.748771393562798</v>
      </c>
      <c r="G49" s="14">
        <v>49.002161157633402</v>
      </c>
      <c r="H49" s="14">
        <v>4.7020342440589804</v>
      </c>
      <c r="I49" s="15">
        <v>752</v>
      </c>
      <c r="J49" s="15">
        <v>1422</v>
      </c>
      <c r="K49" s="14">
        <v>2.5539122064579698</v>
      </c>
      <c r="L49" s="15">
        <v>556.79282804015202</v>
      </c>
      <c r="M49" s="15">
        <v>973</v>
      </c>
      <c r="ZA49" s="9"/>
    </row>
    <row r="50" spans="2:677" x14ac:dyDescent="0.3">
      <c r="B50" s="19"/>
      <c r="C50" s="16" t="s">
        <v>286</v>
      </c>
      <c r="D50" s="14">
        <v>45.699423564207002</v>
      </c>
      <c r="E50" s="14">
        <v>2.3477558254226198</v>
      </c>
      <c r="F50" s="14">
        <v>41.143462584021101</v>
      </c>
      <c r="G50" s="14">
        <v>50.328484035690899</v>
      </c>
      <c r="H50" s="14">
        <v>5.1373860813015604</v>
      </c>
      <c r="I50" s="15">
        <v>780</v>
      </c>
      <c r="J50" s="15">
        <v>1478</v>
      </c>
      <c r="K50" s="14">
        <v>3.2807352652356401</v>
      </c>
      <c r="L50" s="15">
        <v>450.508767245456</v>
      </c>
      <c r="M50" s="15">
        <v>991</v>
      </c>
      <c r="ZA50" s="9"/>
    </row>
    <row r="51" spans="2:677" x14ac:dyDescent="0.3">
      <c r="B51" s="19"/>
      <c r="C51" s="16" t="s">
        <v>287</v>
      </c>
      <c r="D51" s="14">
        <v>45.219205229436099</v>
      </c>
      <c r="E51" s="14">
        <v>1.71932191537765</v>
      </c>
      <c r="F51" s="14">
        <v>41.873613430911703</v>
      </c>
      <c r="G51" s="14">
        <v>48.608566331331701</v>
      </c>
      <c r="H51" s="14">
        <v>3.8021940161354899</v>
      </c>
      <c r="I51" s="15">
        <v>977</v>
      </c>
      <c r="J51" s="15">
        <v>1924</v>
      </c>
      <c r="K51" s="14">
        <v>2.2947872509600198</v>
      </c>
      <c r="L51" s="15">
        <v>838.42194922213298</v>
      </c>
      <c r="M51" s="15">
        <v>1144</v>
      </c>
      <c r="ZA51" s="9"/>
    </row>
    <row r="52" spans="2:677" x14ac:dyDescent="0.3">
      <c r="B52" s="19" t="s">
        <v>297</v>
      </c>
      <c r="C52" s="16" t="s">
        <v>288</v>
      </c>
      <c r="D52" s="14">
        <v>45.679954564227202</v>
      </c>
      <c r="E52" s="14">
        <v>1.13934850471777</v>
      </c>
      <c r="F52" s="14">
        <v>43.455943076569802</v>
      </c>
      <c r="G52" s="14">
        <v>47.921323380022798</v>
      </c>
      <c r="H52" s="14">
        <v>2.4941979815584401</v>
      </c>
      <c r="I52" s="15">
        <v>2766</v>
      </c>
      <c r="J52" s="15">
        <v>5285</v>
      </c>
      <c r="K52" s="14">
        <v>2.7643319577498402</v>
      </c>
      <c r="L52" s="15">
        <v>1911.85432168645</v>
      </c>
      <c r="M52" s="15">
        <v>2238</v>
      </c>
      <c r="ZA52" s="9"/>
    </row>
    <row r="53" spans="2:677" x14ac:dyDescent="0.3">
      <c r="B53" s="19"/>
      <c r="C53" s="16" t="s">
        <v>289</v>
      </c>
      <c r="D53" s="14">
        <v>55.488033281815298</v>
      </c>
      <c r="E53" s="14">
        <v>1.85140657890784</v>
      </c>
      <c r="F53" s="14">
        <v>51.833870177905197</v>
      </c>
      <c r="G53" s="14">
        <v>59.083804751914201</v>
      </c>
      <c r="H53" s="14">
        <v>3.33658713312981</v>
      </c>
      <c r="I53" s="15">
        <v>1634</v>
      </c>
      <c r="J53" s="15">
        <v>2652</v>
      </c>
      <c r="K53" s="14">
        <v>3.67906293871417</v>
      </c>
      <c r="L53" s="15">
        <v>720.835724796509</v>
      </c>
      <c r="M53" s="15">
        <v>1379</v>
      </c>
      <c r="ZA53" s="9"/>
    </row>
    <row r="54" spans="2:677" x14ac:dyDescent="0.3">
      <c r="B54" s="19" t="s">
        <v>291</v>
      </c>
      <c r="C54" s="16" t="s">
        <v>290</v>
      </c>
      <c r="D54" s="14">
        <v>49.622682358378803</v>
      </c>
      <c r="E54" s="14">
        <v>1.2703297898796999</v>
      </c>
      <c r="F54" s="14">
        <v>47.134604614290801</v>
      </c>
      <c r="G54" s="14">
        <v>52.1126302507204</v>
      </c>
      <c r="H54" s="14">
        <v>2.5599780775760501</v>
      </c>
      <c r="I54" s="15">
        <v>2802</v>
      </c>
      <c r="J54" s="15">
        <v>5203</v>
      </c>
      <c r="K54" s="14">
        <v>3.3580567950775602</v>
      </c>
      <c r="L54" s="15">
        <v>1549.4079813143301</v>
      </c>
      <c r="M54" s="15">
        <v>2141</v>
      </c>
      <c r="ZA54" s="9"/>
    </row>
    <row r="55" spans="2:677" x14ac:dyDescent="0.3">
      <c r="B55" s="19"/>
      <c r="C55" s="16" t="s">
        <v>291</v>
      </c>
      <c r="D55" s="14">
        <v>48.465407546434299</v>
      </c>
      <c r="E55" s="14">
        <v>1.4762077113851799</v>
      </c>
      <c r="F55" s="14">
        <v>45.578388281435501</v>
      </c>
      <c r="G55" s="14">
        <v>51.362705439976203</v>
      </c>
      <c r="H55" s="14">
        <v>3.0458997171762898</v>
      </c>
      <c r="I55" s="15">
        <v>1613</v>
      </c>
      <c r="J55" s="15">
        <v>2776</v>
      </c>
      <c r="K55" s="14">
        <v>2.4211807470220101</v>
      </c>
      <c r="L55" s="15">
        <v>1146.5480234858201</v>
      </c>
      <c r="M55" s="15">
        <v>1361</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338</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311" priority="1">
      <formula>ZA9 = 3</formula>
    </cfRule>
    <cfRule type="expression" dxfId="310" priority="48">
      <formula>I9 = J9</formula>
    </cfRule>
    <cfRule type="expression" dxfId="309" priority="95">
      <formula>ZA9 = 2</formula>
    </cfRule>
    <cfRule type="expression" dxfId="308" priority="142">
      <formula>ZA9 = 1</formula>
    </cfRule>
  </conditionalFormatting>
  <pageMargins left="0.7" right="0.7" top="0.75" bottom="0.75" header="0.3" footer="0.3"/>
  <pageSetup paperSize="9"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77</v>
      </c>
      <c r="M2" s="12" t="str">
        <f>HYPERLINK("#'INDICE'!A1", "Índice")</f>
        <v>Índice</v>
      </c>
    </row>
    <row r="3" spans="2:677" x14ac:dyDescent="0.3">
      <c r="B3" s="10" t="s">
        <v>7</v>
      </c>
      <c r="C3" s="11" t="s">
        <v>76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53.141747362236103</v>
      </c>
      <c r="E9" s="14">
        <v>2.21976511355567</v>
      </c>
      <c r="F9" s="14">
        <v>48.776245829865402</v>
      </c>
      <c r="G9" s="14">
        <v>57.459683652678699</v>
      </c>
      <c r="H9" s="14">
        <v>4.1770645937267403</v>
      </c>
      <c r="I9" s="15">
        <v>885</v>
      </c>
      <c r="J9" s="15">
        <v>1489</v>
      </c>
      <c r="K9" s="14">
        <v>2.94438810444864</v>
      </c>
      <c r="L9" s="15">
        <v>505.707789591422</v>
      </c>
      <c r="M9" s="15">
        <v>1006</v>
      </c>
      <c r="ZA9" s="9"/>
    </row>
    <row r="10" spans="2:677" x14ac:dyDescent="0.3">
      <c r="B10" s="19" t="s">
        <v>293</v>
      </c>
      <c r="C10" s="16" t="s">
        <v>253</v>
      </c>
      <c r="D10" s="14">
        <v>52.2667088128551</v>
      </c>
      <c r="E10" s="14">
        <v>2.97368041916687</v>
      </c>
      <c r="F10" s="14">
        <v>46.429829520819503</v>
      </c>
      <c r="G10" s="14">
        <v>58.042330690733202</v>
      </c>
      <c r="H10" s="14">
        <v>5.6894349897070304</v>
      </c>
      <c r="I10" s="15">
        <v>495</v>
      </c>
      <c r="J10" s="15">
        <v>900</v>
      </c>
      <c r="K10" s="14">
        <v>3.1864106460742798</v>
      </c>
      <c r="L10" s="15">
        <v>282.449470569281</v>
      </c>
      <c r="M10" s="15">
        <v>627</v>
      </c>
      <c r="ZA10" s="9"/>
    </row>
    <row r="11" spans="2:677" x14ac:dyDescent="0.3">
      <c r="B11" s="19"/>
      <c r="C11" s="16" t="s">
        <v>254</v>
      </c>
      <c r="D11" s="14">
        <v>54.582690281414003</v>
      </c>
      <c r="E11" s="14">
        <v>3.24285884407713</v>
      </c>
      <c r="F11" s="14">
        <v>48.178768830773997</v>
      </c>
      <c r="G11" s="14">
        <v>60.838495260642397</v>
      </c>
      <c r="H11" s="14">
        <v>5.9411854332532998</v>
      </c>
      <c r="I11" s="15">
        <v>390</v>
      </c>
      <c r="J11" s="15">
        <v>589</v>
      </c>
      <c r="K11" s="14">
        <v>2.4943481675583099</v>
      </c>
      <c r="L11" s="15">
        <v>236.133835548935</v>
      </c>
      <c r="M11" s="15">
        <v>379</v>
      </c>
      <c r="ZA11" s="9"/>
    </row>
    <row r="12" spans="2:677" x14ac:dyDescent="0.3">
      <c r="B12" s="19" t="s">
        <v>294</v>
      </c>
      <c r="C12" s="16" t="s">
        <v>255</v>
      </c>
      <c r="D12" s="14">
        <v>68.931795778575605</v>
      </c>
      <c r="E12" s="14">
        <v>2.1058088129631098</v>
      </c>
      <c r="F12" s="14">
        <v>64.658015562473494</v>
      </c>
      <c r="G12" s="14">
        <v>72.905331297018193</v>
      </c>
      <c r="H12" s="14">
        <v>3.0549165144738701</v>
      </c>
      <c r="I12" s="15">
        <v>478</v>
      </c>
      <c r="J12" s="15">
        <v>707</v>
      </c>
      <c r="K12" s="14">
        <v>1.46186354115759</v>
      </c>
      <c r="L12" s="15">
        <v>483.62927188139298</v>
      </c>
      <c r="M12" s="15">
        <v>482</v>
      </c>
      <c r="ZA12" s="9"/>
    </row>
    <row r="13" spans="2:677" x14ac:dyDescent="0.3">
      <c r="B13" s="19"/>
      <c r="C13" s="16" t="s">
        <v>256</v>
      </c>
      <c r="D13" s="14">
        <v>42.239032362337603</v>
      </c>
      <c r="E13" s="14">
        <v>3.56462339035662</v>
      </c>
      <c r="F13" s="14">
        <v>35.4395876686294</v>
      </c>
      <c r="G13" s="14">
        <v>49.3459095022517</v>
      </c>
      <c r="H13" s="14">
        <v>8.4391691546774599</v>
      </c>
      <c r="I13" s="15">
        <v>210</v>
      </c>
      <c r="J13" s="15">
        <v>467</v>
      </c>
      <c r="K13" s="14">
        <v>2.42697219650718</v>
      </c>
      <c r="L13" s="15">
        <v>192.42082817104</v>
      </c>
      <c r="M13" s="15">
        <v>322</v>
      </c>
      <c r="ZA13" s="9"/>
    </row>
    <row r="14" spans="2:677" x14ac:dyDescent="0.3">
      <c r="B14" s="19"/>
      <c r="C14" s="16" t="s">
        <v>257</v>
      </c>
      <c r="D14" s="14">
        <v>60.1592985762681</v>
      </c>
      <c r="E14" s="14">
        <v>3.6339052905805498</v>
      </c>
      <c r="F14" s="14">
        <v>52.8528033591693</v>
      </c>
      <c r="G14" s="14">
        <v>67.039624554226094</v>
      </c>
      <c r="H14" s="14">
        <v>6.0404715091110903</v>
      </c>
      <c r="I14" s="15">
        <v>197</v>
      </c>
      <c r="J14" s="15">
        <v>315</v>
      </c>
      <c r="K14" s="14">
        <v>1.73000403740539</v>
      </c>
      <c r="L14" s="15">
        <v>182.080499923242</v>
      </c>
      <c r="M14" s="15">
        <v>202</v>
      </c>
      <c r="ZA14" s="9"/>
    </row>
    <row r="15" spans="2:677" x14ac:dyDescent="0.3">
      <c r="B15" s="19" t="s">
        <v>295</v>
      </c>
      <c r="C15" s="16" t="s">
        <v>258</v>
      </c>
      <c r="D15" s="14">
        <v>67.842609790616905</v>
      </c>
      <c r="E15" s="14">
        <v>5.0567185607510901</v>
      </c>
      <c r="F15" s="14">
        <v>57.152756247547202</v>
      </c>
      <c r="G15" s="14">
        <v>76.941484281931096</v>
      </c>
      <c r="H15" s="14">
        <v>7.4536026493639804</v>
      </c>
      <c r="I15" s="15">
        <v>44</v>
      </c>
      <c r="J15" s="15">
        <v>70</v>
      </c>
      <c r="K15" s="14">
        <v>0.80872955563566895</v>
      </c>
      <c r="L15" s="15">
        <v>70</v>
      </c>
      <c r="M15" s="15">
        <v>44</v>
      </c>
      <c r="ZA15" s="9"/>
    </row>
    <row r="16" spans="2:677" x14ac:dyDescent="0.3">
      <c r="B16" s="19"/>
      <c r="C16" s="16" t="s">
        <v>259</v>
      </c>
      <c r="D16" s="14">
        <v>89.153317609373701</v>
      </c>
      <c r="E16" s="14">
        <v>4.1793420533200196</v>
      </c>
      <c r="F16" s="14">
        <v>77.715303716918498</v>
      </c>
      <c r="G16" s="14">
        <v>95.091375747799404</v>
      </c>
      <c r="H16" s="14">
        <v>4.6878143914193497</v>
      </c>
      <c r="I16" s="15">
        <v>47</v>
      </c>
      <c r="J16" s="15">
        <v>54</v>
      </c>
      <c r="K16" s="14">
        <v>0.95732030834835502</v>
      </c>
      <c r="L16" s="15">
        <v>54</v>
      </c>
      <c r="M16" s="15">
        <v>41</v>
      </c>
      <c r="ZA16" s="9"/>
    </row>
    <row r="17" spans="2:677" x14ac:dyDescent="0.3">
      <c r="B17" s="19"/>
      <c r="C17" s="16" t="s">
        <v>260</v>
      </c>
      <c r="D17" s="14">
        <v>62.440830103698801</v>
      </c>
      <c r="E17" s="14">
        <v>7.2137304591504696</v>
      </c>
      <c r="F17" s="14">
        <v>47.457052258978301</v>
      </c>
      <c r="G17" s="14">
        <v>75.369356130331497</v>
      </c>
      <c r="H17" s="14">
        <v>11.552906082719</v>
      </c>
      <c r="I17" s="15">
        <v>31</v>
      </c>
      <c r="J17" s="15">
        <v>52</v>
      </c>
      <c r="K17" s="14">
        <v>1.13163232501311</v>
      </c>
      <c r="L17" s="15">
        <v>45.951320805012998</v>
      </c>
      <c r="M17" s="15">
        <v>33</v>
      </c>
      <c r="ZA17" s="9"/>
    </row>
    <row r="18" spans="2:677" x14ac:dyDescent="0.3">
      <c r="B18" s="19"/>
      <c r="C18" s="16" t="s">
        <v>261</v>
      </c>
      <c r="D18" s="14">
        <v>74.729799455627401</v>
      </c>
      <c r="E18" s="14">
        <v>8.4373304095649395</v>
      </c>
      <c r="F18" s="14">
        <v>54.853775039380601</v>
      </c>
      <c r="G18" s="14">
        <v>87.801245287734801</v>
      </c>
      <c r="H18" s="14">
        <v>11.2904496881124</v>
      </c>
      <c r="I18" s="15">
        <v>23</v>
      </c>
      <c r="J18" s="15">
        <v>30</v>
      </c>
      <c r="K18" s="14">
        <v>1.09321505995431</v>
      </c>
      <c r="L18" s="15">
        <v>27.4419929791801</v>
      </c>
      <c r="M18" s="15">
        <v>22</v>
      </c>
      <c r="ZA18" s="9">
        <v>1</v>
      </c>
    </row>
    <row r="19" spans="2:677" x14ac:dyDescent="0.3">
      <c r="B19" s="19"/>
      <c r="C19" s="16" t="s">
        <v>262</v>
      </c>
      <c r="D19" s="14">
        <v>65.705336891849996</v>
      </c>
      <c r="E19" s="14">
        <v>7.9883523780375096</v>
      </c>
      <c r="F19" s="14">
        <v>48.554966057347698</v>
      </c>
      <c r="G19" s="14">
        <v>79.546671339666105</v>
      </c>
      <c r="H19" s="14">
        <v>12.157844028995999</v>
      </c>
      <c r="I19" s="15">
        <v>34</v>
      </c>
      <c r="J19" s="15">
        <v>45</v>
      </c>
      <c r="K19" s="14">
        <v>1.24606276109856</v>
      </c>
      <c r="L19" s="15">
        <v>36.113750771531599</v>
      </c>
      <c r="M19" s="15">
        <v>26</v>
      </c>
      <c r="ZA19" s="9">
        <v>1</v>
      </c>
    </row>
    <row r="20" spans="2:677" x14ac:dyDescent="0.3">
      <c r="B20" s="19"/>
      <c r="C20" s="16" t="s">
        <v>263</v>
      </c>
      <c r="D20" s="14">
        <v>83.220958697494197</v>
      </c>
      <c r="E20" s="14">
        <v>6.2908521422766697</v>
      </c>
      <c r="F20" s="14">
        <v>66.988552119569107</v>
      </c>
      <c r="G20" s="14">
        <v>92.379548381291002</v>
      </c>
      <c r="H20" s="14">
        <v>7.5592161406644296</v>
      </c>
      <c r="I20" s="15">
        <v>38</v>
      </c>
      <c r="J20" s="15">
        <v>49</v>
      </c>
      <c r="K20" s="14">
        <v>1.36038030384464</v>
      </c>
      <c r="L20" s="15">
        <v>36.019339490228298</v>
      </c>
      <c r="M20" s="15">
        <v>30</v>
      </c>
      <c r="ZA20" s="9"/>
    </row>
    <row r="21" spans="2:677" x14ac:dyDescent="0.3">
      <c r="B21" s="19"/>
      <c r="C21" s="16" t="s">
        <v>264</v>
      </c>
      <c r="D21" s="14">
        <v>40.330400776510302</v>
      </c>
      <c r="E21" s="14">
        <v>5.2807550833897503</v>
      </c>
      <c r="F21" s="14">
        <v>30.4763188589138</v>
      </c>
      <c r="G21" s="14">
        <v>51.031934488217402</v>
      </c>
      <c r="H21" s="14">
        <v>13.093733217909</v>
      </c>
      <c r="I21" s="15">
        <v>39</v>
      </c>
      <c r="J21" s="15">
        <v>104</v>
      </c>
      <c r="K21" s="14">
        <v>1.1935582461649299</v>
      </c>
      <c r="L21" s="15">
        <v>87.134415378693305</v>
      </c>
      <c r="M21" s="15">
        <v>75</v>
      </c>
      <c r="ZA21" s="9"/>
    </row>
    <row r="22" spans="2:677" x14ac:dyDescent="0.3">
      <c r="B22" s="19"/>
      <c r="C22" s="16" t="s">
        <v>265</v>
      </c>
      <c r="D22" s="14">
        <v>59.493218075120502</v>
      </c>
      <c r="E22" s="14">
        <v>6.1955709402131101</v>
      </c>
      <c r="F22" s="14">
        <v>46.902643456665899</v>
      </c>
      <c r="G22" s="14">
        <v>70.947567942424797</v>
      </c>
      <c r="H22" s="14">
        <v>10.4139112669786</v>
      </c>
      <c r="I22" s="15">
        <v>53</v>
      </c>
      <c r="J22" s="15">
        <v>86</v>
      </c>
      <c r="K22" s="14">
        <v>1.3538993845131599</v>
      </c>
      <c r="L22" s="15">
        <v>63.520229777580198</v>
      </c>
      <c r="M22" s="15">
        <v>61</v>
      </c>
      <c r="ZA22" s="9"/>
    </row>
    <row r="23" spans="2:677" x14ac:dyDescent="0.3">
      <c r="B23" s="19"/>
      <c r="C23" s="16" t="s">
        <v>266</v>
      </c>
      <c r="D23" s="14">
        <v>41.483908013710099</v>
      </c>
      <c r="E23" s="14">
        <v>6.5889449772932203</v>
      </c>
      <c r="F23" s="14">
        <v>29.306722840211599</v>
      </c>
      <c r="G23" s="14">
        <v>54.798712816757103</v>
      </c>
      <c r="H23" s="14">
        <v>15.8831346726438</v>
      </c>
      <c r="I23" s="15">
        <v>31</v>
      </c>
      <c r="J23" s="15">
        <v>80</v>
      </c>
      <c r="K23" s="14">
        <v>1.4128754421110601</v>
      </c>
      <c r="L23" s="15">
        <v>56.622117998220197</v>
      </c>
      <c r="M23" s="15">
        <v>58</v>
      </c>
      <c r="ZA23" s="9"/>
    </row>
    <row r="24" spans="2:677" x14ac:dyDescent="0.3">
      <c r="B24" s="19"/>
      <c r="C24" s="16" t="s">
        <v>267</v>
      </c>
      <c r="D24" s="14">
        <v>72.289786668851605</v>
      </c>
      <c r="E24" s="14">
        <v>6.9346500551705299</v>
      </c>
      <c r="F24" s="14">
        <v>56.701464153184602</v>
      </c>
      <c r="G24" s="14">
        <v>83.863171067339294</v>
      </c>
      <c r="H24" s="14">
        <v>9.5928489690211691</v>
      </c>
      <c r="I24" s="15">
        <v>38</v>
      </c>
      <c r="J24" s="15">
        <v>50</v>
      </c>
      <c r="K24" s="14">
        <v>1.17632781893601</v>
      </c>
      <c r="L24" s="15">
        <v>42.5051581669005</v>
      </c>
      <c r="M24" s="15">
        <v>32</v>
      </c>
      <c r="ZA24" s="9"/>
    </row>
    <row r="25" spans="2:677" x14ac:dyDescent="0.3">
      <c r="B25" s="19"/>
      <c r="C25" s="16" t="s">
        <v>268</v>
      </c>
      <c r="D25" s="14">
        <v>72.672889902169899</v>
      </c>
      <c r="E25" s="14">
        <v>6.86005140955172</v>
      </c>
      <c r="F25" s="14">
        <v>57.239213936513401</v>
      </c>
      <c r="G25" s="14">
        <v>84.084925488657703</v>
      </c>
      <c r="H25" s="14">
        <v>9.4396293016371295</v>
      </c>
      <c r="I25" s="15">
        <v>30</v>
      </c>
      <c r="J25" s="15">
        <v>47</v>
      </c>
      <c r="K25" s="14">
        <v>1.0900500449970301</v>
      </c>
      <c r="L25" s="15">
        <v>43.117286417916901</v>
      </c>
      <c r="M25" s="15">
        <v>35</v>
      </c>
      <c r="ZA25" s="9"/>
    </row>
    <row r="26" spans="2:677" x14ac:dyDescent="0.3">
      <c r="B26" s="19"/>
      <c r="C26" s="16" t="s">
        <v>269</v>
      </c>
      <c r="D26" s="14">
        <v>18.571470122654599</v>
      </c>
      <c r="E26" s="14">
        <v>6.5758805077919797</v>
      </c>
      <c r="F26" s="14">
        <v>8.7798826759148394</v>
      </c>
      <c r="G26" s="14">
        <v>35.083157950279599</v>
      </c>
      <c r="H26" s="14">
        <v>35.4085081275839</v>
      </c>
      <c r="I26" s="15">
        <v>10</v>
      </c>
      <c r="J26" s="15">
        <v>50</v>
      </c>
      <c r="K26" s="14">
        <v>1.4011383748546899</v>
      </c>
      <c r="L26" s="15">
        <v>35.685269133525303</v>
      </c>
      <c r="M26" s="15">
        <v>34</v>
      </c>
      <c r="ZA26" s="9">
        <v>1</v>
      </c>
    </row>
    <row r="27" spans="2:677" x14ac:dyDescent="0.3">
      <c r="B27" s="19"/>
      <c r="C27" s="16" t="s">
        <v>270</v>
      </c>
      <c r="D27" s="14">
        <v>44.319468259264703</v>
      </c>
      <c r="E27" s="14">
        <v>6.1510962622735699</v>
      </c>
      <c r="F27" s="14">
        <v>32.721580172498101</v>
      </c>
      <c r="G27" s="14">
        <v>56.571555639149601</v>
      </c>
      <c r="H27" s="14">
        <v>13.878993823414699</v>
      </c>
      <c r="I27" s="15">
        <v>44</v>
      </c>
      <c r="J27" s="15">
        <v>87</v>
      </c>
      <c r="K27" s="14">
        <v>1.3185772648902601</v>
      </c>
      <c r="L27" s="15">
        <v>65.9802063303745</v>
      </c>
      <c r="M27" s="15">
        <v>59</v>
      </c>
      <c r="ZA27" s="9"/>
    </row>
    <row r="28" spans="2:677" x14ac:dyDescent="0.3">
      <c r="B28" s="19"/>
      <c r="C28" s="16" t="s">
        <v>271</v>
      </c>
      <c r="D28" s="14">
        <v>56.951745968227399</v>
      </c>
      <c r="E28" s="14">
        <v>10.3439923704787</v>
      </c>
      <c r="F28" s="14">
        <v>36.302367547679097</v>
      </c>
      <c r="G28" s="14">
        <v>75.436502602993599</v>
      </c>
      <c r="H28" s="14">
        <v>18.162730913024902</v>
      </c>
      <c r="I28" s="15">
        <v>24</v>
      </c>
      <c r="J28" s="15">
        <v>40</v>
      </c>
      <c r="K28" s="14">
        <v>1.70207387371765</v>
      </c>
      <c r="L28" s="15">
        <v>23.5007426044514</v>
      </c>
      <c r="M28" s="15">
        <v>27</v>
      </c>
      <c r="ZA28" s="9">
        <v>1</v>
      </c>
    </row>
    <row r="29" spans="2:677" x14ac:dyDescent="0.3">
      <c r="B29" s="19"/>
      <c r="C29" s="16" t="s">
        <v>272</v>
      </c>
      <c r="D29" s="14">
        <v>74.002207935598605</v>
      </c>
      <c r="E29" s="14">
        <v>5.9372718921767298</v>
      </c>
      <c r="F29" s="14">
        <v>60.662874493658201</v>
      </c>
      <c r="G29" s="14">
        <v>84.010418755536705</v>
      </c>
      <c r="H29" s="14">
        <v>8.0231010098289506</v>
      </c>
      <c r="I29" s="15">
        <v>43</v>
      </c>
      <c r="J29" s="15">
        <v>61</v>
      </c>
      <c r="K29" s="14">
        <v>1.09937025411462</v>
      </c>
      <c r="L29" s="15">
        <v>55.486311160134299</v>
      </c>
      <c r="M29" s="15">
        <v>40</v>
      </c>
      <c r="ZA29" s="9"/>
    </row>
    <row r="30" spans="2:677" x14ac:dyDescent="0.3">
      <c r="B30" s="19"/>
      <c r="C30" s="16" t="s">
        <v>273</v>
      </c>
      <c r="D30" s="14">
        <v>64.507180336321497</v>
      </c>
      <c r="E30" s="14">
        <v>7.4647198272108701</v>
      </c>
      <c r="F30" s="14">
        <v>48.687954942090002</v>
      </c>
      <c r="G30" s="14">
        <v>77.684705611040897</v>
      </c>
      <c r="H30" s="14">
        <v>11.5719208129886</v>
      </c>
      <c r="I30" s="15">
        <v>32</v>
      </c>
      <c r="J30" s="15">
        <v>46</v>
      </c>
      <c r="K30" s="14">
        <v>1.0951937996929799</v>
      </c>
      <c r="L30" s="15">
        <v>42.0016987065625</v>
      </c>
      <c r="M30" s="15">
        <v>25</v>
      </c>
      <c r="ZA30" s="9"/>
    </row>
    <row r="31" spans="2:677" x14ac:dyDescent="0.3">
      <c r="B31" s="19"/>
      <c r="C31" s="16" t="s">
        <v>274</v>
      </c>
      <c r="D31" s="14">
        <v>68.820673943630396</v>
      </c>
      <c r="E31" s="14">
        <v>4.03753848427991</v>
      </c>
      <c r="F31" s="14">
        <v>60.3831383227418</v>
      </c>
      <c r="G31" s="14">
        <v>76.170370719182898</v>
      </c>
      <c r="H31" s="14">
        <v>5.8667523186230097</v>
      </c>
      <c r="I31" s="15">
        <v>90</v>
      </c>
      <c r="J31" s="15">
        <v>139</v>
      </c>
      <c r="K31" s="14">
        <v>1.04839946654009</v>
      </c>
      <c r="L31" s="15">
        <v>132.58305105660199</v>
      </c>
      <c r="M31" s="15">
        <v>100</v>
      </c>
      <c r="ZA31" s="9"/>
    </row>
    <row r="32" spans="2:677" x14ac:dyDescent="0.3">
      <c r="B32" s="19"/>
      <c r="C32" s="16" t="s">
        <v>275</v>
      </c>
      <c r="D32" s="14">
        <v>73.315770212289394</v>
      </c>
      <c r="E32" s="14">
        <v>3.88108729212047</v>
      </c>
      <c r="F32" s="14">
        <v>65.000496092471096</v>
      </c>
      <c r="G32" s="14">
        <v>80.255573408463405</v>
      </c>
      <c r="H32" s="14">
        <v>5.2936595781270404</v>
      </c>
      <c r="I32" s="15">
        <v>67</v>
      </c>
      <c r="J32" s="15">
        <v>95</v>
      </c>
      <c r="K32" s="14">
        <v>0.723740043317318</v>
      </c>
      <c r="L32" s="15">
        <v>95</v>
      </c>
      <c r="M32" s="15">
        <v>59</v>
      </c>
      <c r="ZA32" s="9"/>
    </row>
    <row r="33" spans="2:677" x14ac:dyDescent="0.3">
      <c r="B33" s="19"/>
      <c r="C33" s="16" t="s">
        <v>276</v>
      </c>
      <c r="D33" s="14">
        <v>69.359543412908806</v>
      </c>
      <c r="E33" s="14">
        <v>7.7489276839437</v>
      </c>
      <c r="F33" s="14">
        <v>52.342309868989098</v>
      </c>
      <c r="G33" s="14">
        <v>82.349437640756804</v>
      </c>
      <c r="H33" s="14">
        <v>11.172114611269899</v>
      </c>
      <c r="I33" s="15">
        <v>32</v>
      </c>
      <c r="J33" s="15">
        <v>49</v>
      </c>
      <c r="K33" s="14">
        <v>1.35619767341421</v>
      </c>
      <c r="L33" s="15">
        <v>36.130426235463901</v>
      </c>
      <c r="M33" s="15">
        <v>32</v>
      </c>
      <c r="ZA33" s="9">
        <v>1</v>
      </c>
    </row>
    <row r="34" spans="2:677" x14ac:dyDescent="0.3">
      <c r="B34" s="19"/>
      <c r="C34" s="16" t="s">
        <v>277</v>
      </c>
      <c r="D34" s="14">
        <v>45.425794344946802</v>
      </c>
      <c r="E34" s="14">
        <v>6.7410638522498001</v>
      </c>
      <c r="F34" s="14">
        <v>32.6885482184029</v>
      </c>
      <c r="G34" s="14">
        <v>58.791265967168101</v>
      </c>
      <c r="H34" s="14">
        <v>14.839726964509699</v>
      </c>
      <c r="I34" s="15">
        <v>37</v>
      </c>
      <c r="J34" s="15">
        <v>74</v>
      </c>
      <c r="K34" s="14">
        <v>1.3381037515146901</v>
      </c>
      <c r="L34" s="15">
        <v>55.302139252082803</v>
      </c>
      <c r="M34" s="15">
        <v>50</v>
      </c>
      <c r="ZA34" s="9"/>
    </row>
    <row r="35" spans="2:677" x14ac:dyDescent="0.3">
      <c r="B35" s="19"/>
      <c r="C35" s="16" t="s">
        <v>278</v>
      </c>
      <c r="D35" s="14">
        <v>64.345111769446504</v>
      </c>
      <c r="E35" s="14">
        <v>7.8469430744016897</v>
      </c>
      <c r="F35" s="14">
        <v>47.678885108377401</v>
      </c>
      <c r="G35" s="14">
        <v>78.136877289475805</v>
      </c>
      <c r="H35" s="14">
        <v>12.1950881094401</v>
      </c>
      <c r="I35" s="15">
        <v>29</v>
      </c>
      <c r="J35" s="15">
        <v>45</v>
      </c>
      <c r="K35" s="14">
        <v>1.1809160945297601</v>
      </c>
      <c r="L35" s="15">
        <v>38.106009570408098</v>
      </c>
      <c r="M35" s="15">
        <v>28</v>
      </c>
      <c r="ZA35" s="9">
        <v>1</v>
      </c>
    </row>
    <row r="36" spans="2:677" x14ac:dyDescent="0.3">
      <c r="B36" s="19"/>
      <c r="C36" s="16" t="s">
        <v>279</v>
      </c>
      <c r="D36" s="14">
        <v>44.810297172245001</v>
      </c>
      <c r="E36" s="14">
        <v>7.0620779586783504</v>
      </c>
      <c r="F36" s="14">
        <v>31.5983865137717</v>
      </c>
      <c r="G36" s="14">
        <v>58.797817027916601</v>
      </c>
      <c r="H36" s="14">
        <v>15.759944486716201</v>
      </c>
      <c r="I36" s="15">
        <v>36</v>
      </c>
      <c r="J36" s="15">
        <v>76</v>
      </c>
      <c r="K36" s="14">
        <v>1.5124826403023099</v>
      </c>
      <c r="L36" s="15">
        <v>50.248510610878498</v>
      </c>
      <c r="M36" s="15">
        <v>60</v>
      </c>
      <c r="ZA36" s="9"/>
    </row>
    <row r="37" spans="2:677" x14ac:dyDescent="0.3">
      <c r="B37" s="19"/>
      <c r="C37" s="16" t="s">
        <v>280</v>
      </c>
      <c r="D37" s="14">
        <v>54.771605881265003</v>
      </c>
      <c r="E37" s="14">
        <v>6.1071816500492204</v>
      </c>
      <c r="F37" s="14">
        <v>42.573745266487599</v>
      </c>
      <c r="G37" s="14">
        <v>66.422006434426706</v>
      </c>
      <c r="H37" s="14">
        <v>11.150269472267199</v>
      </c>
      <c r="I37" s="15">
        <v>33</v>
      </c>
      <c r="J37" s="15">
        <v>60</v>
      </c>
      <c r="K37" s="14">
        <v>0.88831510033961303</v>
      </c>
      <c r="L37" s="15">
        <v>60</v>
      </c>
      <c r="M37" s="15">
        <v>35</v>
      </c>
      <c r="ZA37" s="9"/>
    </row>
    <row r="38" spans="2:677" x14ac:dyDescent="0.3">
      <c r="B38" s="19" t="s">
        <v>296</v>
      </c>
      <c r="C38" s="16" t="s">
        <v>281</v>
      </c>
      <c r="D38" s="14">
        <v>54.614564824896</v>
      </c>
      <c r="E38" s="14">
        <v>3.1707078332313601</v>
      </c>
      <c r="F38" s="14">
        <v>48.354521271591601</v>
      </c>
      <c r="G38" s="14">
        <v>60.732020068459001</v>
      </c>
      <c r="H38" s="14">
        <v>5.8056085284158403</v>
      </c>
      <c r="I38" s="15">
        <v>470</v>
      </c>
      <c r="J38" s="15">
        <v>763</v>
      </c>
      <c r="K38" s="14">
        <v>3.0905974428640399</v>
      </c>
      <c r="L38" s="15">
        <v>246.877833203969</v>
      </c>
      <c r="M38" s="15">
        <v>474</v>
      </c>
      <c r="ZA38" s="9"/>
    </row>
    <row r="39" spans="2:677" x14ac:dyDescent="0.3">
      <c r="B39" s="19"/>
      <c r="C39" s="16" t="s">
        <v>282</v>
      </c>
      <c r="D39" s="14">
        <v>51.767218312576603</v>
      </c>
      <c r="E39" s="14">
        <v>3.1156846773583</v>
      </c>
      <c r="F39" s="14">
        <v>45.658884456638603</v>
      </c>
      <c r="G39" s="14">
        <v>57.823188560975503</v>
      </c>
      <c r="H39" s="14">
        <v>6.0186441901232302</v>
      </c>
      <c r="I39" s="15">
        <v>415</v>
      </c>
      <c r="J39" s="15">
        <v>726</v>
      </c>
      <c r="K39" s="14">
        <v>2.8186935728264002</v>
      </c>
      <c r="L39" s="15">
        <v>257.56613169980602</v>
      </c>
      <c r="M39" s="15">
        <v>450</v>
      </c>
      <c r="ZA39" s="9"/>
    </row>
    <row r="40" spans="2:677" x14ac:dyDescent="0.3">
      <c r="B40" s="19" t="s">
        <v>321</v>
      </c>
      <c r="C40" s="16" t="s">
        <v>314</v>
      </c>
      <c r="D40" s="14">
        <v>54.867669354699501</v>
      </c>
      <c r="E40" s="14">
        <v>3.2482550397640799</v>
      </c>
      <c r="F40" s="14">
        <v>48.453036230308697</v>
      </c>
      <c r="G40" s="14">
        <v>61.1245144620191</v>
      </c>
      <c r="H40" s="14">
        <v>5.9201622339110003</v>
      </c>
      <c r="I40" s="15">
        <v>480</v>
      </c>
      <c r="J40" s="15">
        <v>783</v>
      </c>
      <c r="K40" s="14">
        <v>3.3319825704499499</v>
      </c>
      <c r="L40" s="15">
        <v>234.99522684906</v>
      </c>
      <c r="M40" s="15">
        <v>550</v>
      </c>
      <c r="ZA40" s="9"/>
    </row>
    <row r="41" spans="2:677" x14ac:dyDescent="0.3">
      <c r="B41" s="19"/>
      <c r="C41" s="16" t="s">
        <v>315</v>
      </c>
      <c r="D41" s="14">
        <v>51.486126008778697</v>
      </c>
      <c r="E41" s="14">
        <v>3.6975570243781002</v>
      </c>
      <c r="F41" s="14">
        <v>44.254904279386899</v>
      </c>
      <c r="G41" s="14">
        <v>58.655655321585698</v>
      </c>
      <c r="H41" s="14">
        <v>7.1816571006869703</v>
      </c>
      <c r="I41" s="15">
        <v>405</v>
      </c>
      <c r="J41" s="15">
        <v>706</v>
      </c>
      <c r="K41" s="14">
        <v>3.8588927362497998</v>
      </c>
      <c r="L41" s="15">
        <v>182.954035847629</v>
      </c>
      <c r="M41" s="15">
        <v>492</v>
      </c>
      <c r="ZA41" s="9"/>
    </row>
    <row r="42" spans="2:677" x14ac:dyDescent="0.3">
      <c r="B42" s="19" t="s">
        <v>322</v>
      </c>
      <c r="C42" s="16" t="s">
        <v>316</v>
      </c>
      <c r="D42" s="14">
        <v>74.942737341597294</v>
      </c>
      <c r="E42" s="14">
        <v>4.5751953481068703</v>
      </c>
      <c r="F42" s="14">
        <v>64.950724286902698</v>
      </c>
      <c r="G42" s="14">
        <v>82.838824750491995</v>
      </c>
      <c r="H42" s="14">
        <v>6.1049215846662097</v>
      </c>
      <c r="I42" s="15">
        <v>141</v>
      </c>
      <c r="J42" s="15">
        <v>194</v>
      </c>
      <c r="K42" s="14">
        <v>2.1513616147666998</v>
      </c>
      <c r="L42" s="15">
        <v>90.175449198501099</v>
      </c>
      <c r="M42" s="15">
        <v>108</v>
      </c>
      <c r="ZA42" s="9"/>
    </row>
    <row r="43" spans="2:677" x14ac:dyDescent="0.3">
      <c r="B43" s="19"/>
      <c r="C43" s="16" t="s">
        <v>317</v>
      </c>
      <c r="D43" s="14">
        <v>40.253105537248501</v>
      </c>
      <c r="E43" s="14">
        <v>7.8661870942006598</v>
      </c>
      <c r="F43" s="14">
        <v>26.1207039952501</v>
      </c>
      <c r="G43" s="14">
        <v>56.2138166680989</v>
      </c>
      <c r="H43" s="14">
        <v>19.5418142009481</v>
      </c>
      <c r="I43" s="15">
        <v>27</v>
      </c>
      <c r="J43" s="15">
        <v>62</v>
      </c>
      <c r="K43" s="14">
        <v>1.56943614412582</v>
      </c>
      <c r="L43" s="15">
        <v>39.504633706861704</v>
      </c>
      <c r="M43" s="15">
        <v>30</v>
      </c>
      <c r="ZA43" s="9">
        <v>1</v>
      </c>
    </row>
    <row r="44" spans="2:677" x14ac:dyDescent="0.3">
      <c r="B44" s="19"/>
      <c r="C44" s="16" t="s">
        <v>318</v>
      </c>
      <c r="D44" s="14">
        <v>35.198738841424102</v>
      </c>
      <c r="E44" s="14">
        <v>10.4379519439983</v>
      </c>
      <c r="F44" s="14">
        <v>18.043947876590298</v>
      </c>
      <c r="G44" s="14">
        <v>57.266758048780602</v>
      </c>
      <c r="H44" s="14">
        <v>29.654335034624101</v>
      </c>
      <c r="I44" s="15">
        <v>17</v>
      </c>
      <c r="J44" s="15">
        <v>45</v>
      </c>
      <c r="K44" s="14">
        <v>2.1017095676092499</v>
      </c>
      <c r="L44" s="15">
        <v>21.411141050848801</v>
      </c>
      <c r="M44" s="15">
        <v>24</v>
      </c>
      <c r="ZA44" s="9">
        <v>1</v>
      </c>
    </row>
    <row r="45" spans="2:677" x14ac:dyDescent="0.3">
      <c r="B45" s="19"/>
      <c r="C45" s="16" t="s">
        <v>319</v>
      </c>
      <c r="D45" s="14">
        <v>54.147620633643001</v>
      </c>
      <c r="E45" s="14">
        <v>2.5768327485323099</v>
      </c>
      <c r="F45" s="14">
        <v>49.069322562668198</v>
      </c>
      <c r="G45" s="14">
        <v>59.141192594375603</v>
      </c>
      <c r="H45" s="14">
        <v>4.7589030106546701</v>
      </c>
      <c r="I45" s="15">
        <v>689</v>
      </c>
      <c r="J45" s="15">
        <v>1161</v>
      </c>
      <c r="K45" s="14">
        <v>3.1023386052179802</v>
      </c>
      <c r="L45" s="15">
        <v>374.23381124396099</v>
      </c>
      <c r="M45" s="15">
        <v>793</v>
      </c>
      <c r="ZA45" s="9"/>
    </row>
    <row r="46" spans="2:677" x14ac:dyDescent="0.3">
      <c r="B46" s="19"/>
      <c r="C46" s="16" t="s">
        <v>320</v>
      </c>
      <c r="D46" s="14">
        <v>28.6962412563594</v>
      </c>
      <c r="E46" s="14">
        <v>10.726910867203999</v>
      </c>
      <c r="F46" s="14">
        <v>12.4277808917742</v>
      </c>
      <c r="G46" s="14">
        <v>53.299290475286298</v>
      </c>
      <c r="H46" s="14">
        <v>37.380891704159303</v>
      </c>
      <c r="I46" s="15">
        <v>11</v>
      </c>
      <c r="J46" s="15">
        <v>27</v>
      </c>
      <c r="K46" s="14">
        <v>1.46212752906278</v>
      </c>
      <c r="L46" s="15">
        <v>18.466241462060999</v>
      </c>
      <c r="M46" s="15">
        <v>3</v>
      </c>
      <c r="ZA46" s="9">
        <v>1</v>
      </c>
    </row>
    <row r="47" spans="2:677" x14ac:dyDescent="0.3">
      <c r="B47" s="19" t="s">
        <v>298</v>
      </c>
      <c r="C47" s="16" t="s">
        <v>283</v>
      </c>
      <c r="D47" s="14">
        <v>58.2953454658577</v>
      </c>
      <c r="E47" s="14">
        <v>5.1477288206304799</v>
      </c>
      <c r="F47" s="14">
        <v>47.988501493407398</v>
      </c>
      <c r="G47" s="14">
        <v>67.924894667260006</v>
      </c>
      <c r="H47" s="14">
        <v>8.8304285350626994</v>
      </c>
      <c r="I47" s="15">
        <v>222</v>
      </c>
      <c r="J47" s="15">
        <v>339</v>
      </c>
      <c r="K47" s="14">
        <v>3.6840847545592901</v>
      </c>
      <c r="L47" s="15">
        <v>92.017427009643598</v>
      </c>
      <c r="M47" s="15">
        <v>194</v>
      </c>
      <c r="ZA47" s="9"/>
    </row>
    <row r="48" spans="2:677" x14ac:dyDescent="0.3">
      <c r="B48" s="19"/>
      <c r="C48" s="16" t="s">
        <v>284</v>
      </c>
      <c r="D48" s="14">
        <v>55.5114188374355</v>
      </c>
      <c r="E48" s="14">
        <v>4.8092238217379002</v>
      </c>
      <c r="F48" s="14">
        <v>45.991970203756502</v>
      </c>
      <c r="G48" s="14">
        <v>64.642882658021406</v>
      </c>
      <c r="H48" s="14">
        <v>8.6634856799853299</v>
      </c>
      <c r="I48" s="15">
        <v>164</v>
      </c>
      <c r="J48" s="15">
        <v>273</v>
      </c>
      <c r="K48" s="14">
        <v>2.5473463638027001</v>
      </c>
      <c r="L48" s="15">
        <v>107.170349458274</v>
      </c>
      <c r="M48" s="15">
        <v>151</v>
      </c>
      <c r="ZA48" s="9"/>
    </row>
    <row r="49" spans="2:677" x14ac:dyDescent="0.3">
      <c r="B49" s="19"/>
      <c r="C49" s="16" t="s">
        <v>285</v>
      </c>
      <c r="D49" s="14">
        <v>49.895126762028497</v>
      </c>
      <c r="E49" s="14">
        <v>5.2547305513993301</v>
      </c>
      <c r="F49" s="14">
        <v>39.7349252327679</v>
      </c>
      <c r="G49" s="14">
        <v>60.063996544378298</v>
      </c>
      <c r="H49" s="14">
        <v>10.531550659168399</v>
      </c>
      <c r="I49" s="15">
        <v>167</v>
      </c>
      <c r="J49" s="15">
        <v>274</v>
      </c>
      <c r="K49" s="14">
        <v>3.01526475915519</v>
      </c>
      <c r="L49" s="15">
        <v>90.870958899399795</v>
      </c>
      <c r="M49" s="15">
        <v>152</v>
      </c>
      <c r="ZA49" s="9"/>
    </row>
    <row r="50" spans="2:677" x14ac:dyDescent="0.3">
      <c r="B50" s="19"/>
      <c r="C50" s="16" t="s">
        <v>286</v>
      </c>
      <c r="D50" s="14">
        <v>42.515600536053398</v>
      </c>
      <c r="E50" s="14">
        <v>5.2033559292897502</v>
      </c>
      <c r="F50" s="14">
        <v>32.755165031119098</v>
      </c>
      <c r="G50" s="14">
        <v>52.896615887159903</v>
      </c>
      <c r="H50" s="14">
        <v>12.238697945421899</v>
      </c>
      <c r="I50" s="15">
        <v>140</v>
      </c>
      <c r="J50" s="15">
        <v>274</v>
      </c>
      <c r="K50" s="14">
        <v>3.02434547066346</v>
      </c>
      <c r="L50" s="15">
        <v>90.598115413016004</v>
      </c>
      <c r="M50" s="15">
        <v>152</v>
      </c>
      <c r="ZA50" s="9"/>
    </row>
    <row r="51" spans="2:677" x14ac:dyDescent="0.3">
      <c r="B51" s="19"/>
      <c r="C51" s="16" t="s">
        <v>287</v>
      </c>
      <c r="D51" s="14">
        <v>56.6671321969229</v>
      </c>
      <c r="E51" s="14">
        <v>4.0908873762023799</v>
      </c>
      <c r="F51" s="14">
        <v>48.537755171567099</v>
      </c>
      <c r="G51" s="14">
        <v>64.452813380905496</v>
      </c>
      <c r="H51" s="14">
        <v>7.2191537097487402</v>
      </c>
      <c r="I51" s="15">
        <v>187</v>
      </c>
      <c r="J51" s="15">
        <v>322</v>
      </c>
      <c r="K51" s="14">
        <v>2.1877183658472599</v>
      </c>
      <c r="L51" s="15">
        <v>147.185307316875</v>
      </c>
      <c r="M51" s="15">
        <v>199</v>
      </c>
      <c r="ZA51" s="9"/>
    </row>
    <row r="52" spans="2:677" x14ac:dyDescent="0.3">
      <c r="B52" s="19" t="s">
        <v>297</v>
      </c>
      <c r="C52" s="16" t="s">
        <v>288</v>
      </c>
      <c r="D52" s="14">
        <v>50.881563359332397</v>
      </c>
      <c r="E52" s="14">
        <v>2.8613342111206301</v>
      </c>
      <c r="F52" s="14">
        <v>45.283147083505099</v>
      </c>
      <c r="G52" s="14">
        <v>56.457955592176603</v>
      </c>
      <c r="H52" s="14">
        <v>5.6235186621792703</v>
      </c>
      <c r="I52" s="15">
        <v>557</v>
      </c>
      <c r="J52" s="15">
        <v>974</v>
      </c>
      <c r="K52" s="14">
        <v>3.1874621251609701</v>
      </c>
      <c r="L52" s="15">
        <v>305.57225835297203</v>
      </c>
      <c r="M52" s="15">
        <v>670</v>
      </c>
      <c r="ZA52" s="9"/>
    </row>
    <row r="53" spans="2:677" x14ac:dyDescent="0.3">
      <c r="B53" s="19"/>
      <c r="C53" s="16" t="s">
        <v>289</v>
      </c>
      <c r="D53" s="14">
        <v>56.093687026642399</v>
      </c>
      <c r="E53" s="14">
        <v>4.1222649484850002</v>
      </c>
      <c r="F53" s="14">
        <v>47.9182210373937</v>
      </c>
      <c r="G53" s="14">
        <v>63.951267641901602</v>
      </c>
      <c r="H53" s="14">
        <v>7.3488928380248497</v>
      </c>
      <c r="I53" s="15">
        <v>323</v>
      </c>
      <c r="J53" s="15">
        <v>508</v>
      </c>
      <c r="K53" s="14">
        <v>3.49815304942494</v>
      </c>
      <c r="L53" s="15">
        <v>145.21948949132201</v>
      </c>
      <c r="M53" s="15">
        <v>323</v>
      </c>
      <c r="ZA53" s="9"/>
    </row>
    <row r="54" spans="2:677" x14ac:dyDescent="0.3">
      <c r="B54" s="19" t="s">
        <v>291</v>
      </c>
      <c r="C54" s="16" t="s">
        <v>290</v>
      </c>
      <c r="D54" s="14">
        <v>56.472817146679702</v>
      </c>
      <c r="E54" s="14">
        <v>2.7775885971669299</v>
      </c>
      <c r="F54" s="14">
        <v>50.969632159551402</v>
      </c>
      <c r="G54" s="14">
        <v>61.820997917658097</v>
      </c>
      <c r="H54" s="14">
        <v>4.9184523413318599</v>
      </c>
      <c r="I54" s="15">
        <v>572</v>
      </c>
      <c r="J54" s="15">
        <v>942</v>
      </c>
      <c r="K54" s="14">
        <v>2.9534216333532401</v>
      </c>
      <c r="L54" s="15">
        <v>318.95208911653998</v>
      </c>
      <c r="M54" s="15">
        <v>637</v>
      </c>
      <c r="ZA54" s="9"/>
    </row>
    <row r="55" spans="2:677" x14ac:dyDescent="0.3">
      <c r="B55" s="19"/>
      <c r="C55" s="16" t="s">
        <v>291</v>
      </c>
      <c r="D55" s="14">
        <v>49.159534604559703</v>
      </c>
      <c r="E55" s="14">
        <v>4.04328829947125</v>
      </c>
      <c r="F55" s="14">
        <v>41.315774101426697</v>
      </c>
      <c r="G55" s="14">
        <v>57.044893672879503</v>
      </c>
      <c r="H55" s="14">
        <v>8.2248303040204505</v>
      </c>
      <c r="I55" s="15">
        <v>313</v>
      </c>
      <c r="J55" s="15">
        <v>547</v>
      </c>
      <c r="K55" s="14">
        <v>3.5714516953370201</v>
      </c>
      <c r="L55" s="15">
        <v>153.159008342232</v>
      </c>
      <c r="M55" s="15">
        <v>356</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339</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307" priority="1">
      <formula>ZA9 = 3</formula>
    </cfRule>
    <cfRule type="expression" dxfId="306" priority="48">
      <formula>I9 = J9</formula>
    </cfRule>
    <cfRule type="expression" dxfId="305" priority="95">
      <formula>ZA9 = 2</formula>
    </cfRule>
    <cfRule type="expression" dxfId="304" priority="142">
      <formula>ZA9 = 1</formula>
    </cfRule>
  </conditionalFormatting>
  <pageMargins left="0.7" right="0.7" top="0.75" bottom="0.75" header="0.3" footer="0.3"/>
  <pageSetup paperSize="9"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79</v>
      </c>
      <c r="M2" s="12" t="str">
        <f>HYPERLINK("#'INDICE'!A1", "Índice")</f>
        <v>Índice</v>
      </c>
    </row>
    <row r="3" spans="2:677" x14ac:dyDescent="0.3">
      <c r="B3" s="10" t="s">
        <v>7</v>
      </c>
      <c r="C3" s="11" t="s">
        <v>78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69.9863659618794</v>
      </c>
      <c r="E9" s="14">
        <v>2.19596468928362</v>
      </c>
      <c r="F9" s="14">
        <v>65.512766594284201</v>
      </c>
      <c r="G9" s="14">
        <v>74.109000401031807</v>
      </c>
      <c r="H9" s="14">
        <v>3.1377035499739101</v>
      </c>
      <c r="I9" s="15">
        <v>1055</v>
      </c>
      <c r="J9" s="15">
        <v>1390</v>
      </c>
      <c r="K9" s="14">
        <v>3.1887533289614902</v>
      </c>
      <c r="L9" s="15">
        <v>435.90703218573998</v>
      </c>
      <c r="M9" s="15">
        <v>950</v>
      </c>
      <c r="ZA9" s="9"/>
    </row>
    <row r="10" spans="2:677" x14ac:dyDescent="0.3">
      <c r="B10" s="19" t="s">
        <v>293</v>
      </c>
      <c r="C10" s="16" t="s">
        <v>253</v>
      </c>
      <c r="D10" s="14">
        <v>65.7667668352249</v>
      </c>
      <c r="E10" s="14">
        <v>2.8787212331464498</v>
      </c>
      <c r="F10" s="14">
        <v>59.919931056239697</v>
      </c>
      <c r="G10" s="14">
        <v>71.171038402899399</v>
      </c>
      <c r="H10" s="14">
        <v>4.3771670277770101</v>
      </c>
      <c r="I10" s="15">
        <v>608</v>
      </c>
      <c r="J10" s="15">
        <v>842</v>
      </c>
      <c r="K10" s="14">
        <v>3.0955712747514901</v>
      </c>
      <c r="L10" s="15">
        <v>272.00149027988198</v>
      </c>
      <c r="M10" s="15">
        <v>584</v>
      </c>
      <c r="ZA10" s="9"/>
    </row>
    <row r="11" spans="2:677" x14ac:dyDescent="0.3">
      <c r="B11" s="19"/>
      <c r="C11" s="16" t="s">
        <v>254</v>
      </c>
      <c r="D11" s="14">
        <v>76.616069925369501</v>
      </c>
      <c r="E11" s="14">
        <v>3.3505067594410001</v>
      </c>
      <c r="F11" s="14">
        <v>69.418678004598206</v>
      </c>
      <c r="G11" s="14">
        <v>82.545455578346306</v>
      </c>
      <c r="H11" s="14">
        <v>4.37311227619045</v>
      </c>
      <c r="I11" s="15">
        <v>447</v>
      </c>
      <c r="J11" s="15">
        <v>548</v>
      </c>
      <c r="K11" s="14">
        <v>3.4274485855632801</v>
      </c>
      <c r="L11" s="15">
        <v>159.88569523937599</v>
      </c>
      <c r="M11" s="15">
        <v>366</v>
      </c>
      <c r="ZA11" s="9"/>
    </row>
    <row r="12" spans="2:677" x14ac:dyDescent="0.3">
      <c r="B12" s="19" t="s">
        <v>294</v>
      </c>
      <c r="C12" s="16" t="s">
        <v>255</v>
      </c>
      <c r="D12" s="14">
        <v>79.375242790378806</v>
      </c>
      <c r="E12" s="14">
        <v>2.06046377271905</v>
      </c>
      <c r="F12" s="14">
        <v>75.040876882454299</v>
      </c>
      <c r="G12" s="14">
        <v>83.126162413651201</v>
      </c>
      <c r="H12" s="14">
        <v>2.5958519310114201</v>
      </c>
      <c r="I12" s="15">
        <v>549</v>
      </c>
      <c r="J12" s="15">
        <v>691</v>
      </c>
      <c r="K12" s="14">
        <v>1.78939057474288</v>
      </c>
      <c r="L12" s="15">
        <v>386.16499368746997</v>
      </c>
      <c r="M12" s="15">
        <v>477</v>
      </c>
      <c r="ZA12" s="9"/>
    </row>
    <row r="13" spans="2:677" x14ac:dyDescent="0.3">
      <c r="B13" s="19"/>
      <c r="C13" s="16" t="s">
        <v>256</v>
      </c>
      <c r="D13" s="14">
        <v>62.950362721709197</v>
      </c>
      <c r="E13" s="14">
        <v>3.45611507841731</v>
      </c>
      <c r="F13" s="14">
        <v>55.951660482812997</v>
      </c>
      <c r="G13" s="14">
        <v>69.444336517377494</v>
      </c>
      <c r="H13" s="14">
        <v>5.4902226595517796</v>
      </c>
      <c r="I13" s="15">
        <v>305</v>
      </c>
      <c r="J13" s="15">
        <v>446</v>
      </c>
      <c r="K13" s="14">
        <v>2.2790518360313099</v>
      </c>
      <c r="L13" s="15">
        <v>195.69541725591199</v>
      </c>
      <c r="M13" s="15">
        <v>304</v>
      </c>
      <c r="ZA13" s="9"/>
    </row>
    <row r="14" spans="2:677" x14ac:dyDescent="0.3">
      <c r="B14" s="19"/>
      <c r="C14" s="16" t="s">
        <v>257</v>
      </c>
      <c r="D14" s="14">
        <v>78.662711862632804</v>
      </c>
      <c r="E14" s="14">
        <v>3.2423149407046501</v>
      </c>
      <c r="F14" s="14">
        <v>71.6099683835034</v>
      </c>
      <c r="G14" s="14">
        <v>84.346383585187397</v>
      </c>
      <c r="H14" s="14">
        <v>4.12179400370362</v>
      </c>
      <c r="I14" s="15">
        <v>201</v>
      </c>
      <c r="J14" s="15">
        <v>253</v>
      </c>
      <c r="K14" s="14">
        <v>1.57834812797919</v>
      </c>
      <c r="L14" s="15">
        <v>160.294168007107</v>
      </c>
      <c r="M14" s="15">
        <v>169</v>
      </c>
      <c r="ZA14" s="9"/>
    </row>
    <row r="15" spans="2:677" x14ac:dyDescent="0.3">
      <c r="B15" s="19" t="s">
        <v>295</v>
      </c>
      <c r="C15" s="16" t="s">
        <v>258</v>
      </c>
      <c r="D15" s="14">
        <v>83.062638700288602</v>
      </c>
      <c r="E15" s="14">
        <v>5.2376276916012898</v>
      </c>
      <c r="F15" s="14">
        <v>70.134165366778802</v>
      </c>
      <c r="G15" s="14">
        <v>91.104416054767896</v>
      </c>
      <c r="H15" s="14">
        <v>6.3056360519679604</v>
      </c>
      <c r="I15" s="15">
        <v>63</v>
      </c>
      <c r="J15" s="15">
        <v>74</v>
      </c>
      <c r="K15" s="14">
        <v>1.42344480894277</v>
      </c>
      <c r="L15" s="15">
        <v>51.986560725850602</v>
      </c>
      <c r="M15" s="15">
        <v>51</v>
      </c>
      <c r="ZA15" s="9"/>
    </row>
    <row r="16" spans="2:677" x14ac:dyDescent="0.3">
      <c r="B16" s="19"/>
      <c r="C16" s="16" t="s">
        <v>259</v>
      </c>
      <c r="D16" s="14">
        <v>82.694021293113195</v>
      </c>
      <c r="E16" s="14">
        <v>5.7252133366992499</v>
      </c>
      <c r="F16" s="14">
        <v>68.3627025957977</v>
      </c>
      <c r="G16" s="14">
        <v>91.354431200197595</v>
      </c>
      <c r="H16" s="14">
        <v>6.92337033218634</v>
      </c>
      <c r="I16" s="15">
        <v>62</v>
      </c>
      <c r="J16" s="15">
        <v>72</v>
      </c>
      <c r="K16" s="14">
        <v>1.62619050391798</v>
      </c>
      <c r="L16" s="15">
        <v>44.275255467628398</v>
      </c>
      <c r="M16" s="15">
        <v>46</v>
      </c>
      <c r="ZA16" s="9"/>
    </row>
    <row r="17" spans="2:677" x14ac:dyDescent="0.3">
      <c r="B17" s="19"/>
      <c r="C17" s="16" t="s">
        <v>260</v>
      </c>
      <c r="D17" s="14">
        <v>75.015717939402506</v>
      </c>
      <c r="E17" s="14">
        <v>7.1503582028363599</v>
      </c>
      <c r="F17" s="14">
        <v>58.485175327107797</v>
      </c>
      <c r="G17" s="14">
        <v>86.485093225376602</v>
      </c>
      <c r="H17" s="14">
        <v>9.5318133309240594</v>
      </c>
      <c r="I17" s="15">
        <v>32</v>
      </c>
      <c r="J17" s="15">
        <v>44</v>
      </c>
      <c r="K17" s="14">
        <v>1.17301862721336</v>
      </c>
      <c r="L17" s="15">
        <v>37.510060777574303</v>
      </c>
      <c r="M17" s="15">
        <v>28</v>
      </c>
      <c r="ZA17" s="9"/>
    </row>
    <row r="18" spans="2:677" x14ac:dyDescent="0.3">
      <c r="B18" s="19"/>
      <c r="C18" s="16" t="s">
        <v>261</v>
      </c>
      <c r="D18" s="14">
        <v>75.811521875772002</v>
      </c>
      <c r="E18" s="14">
        <v>9.4122660741939406</v>
      </c>
      <c r="F18" s="14">
        <v>53.009385255362403</v>
      </c>
      <c r="G18" s="14">
        <v>89.699074154791504</v>
      </c>
      <c r="H18" s="14">
        <v>12.415350386471999</v>
      </c>
      <c r="I18" s="15">
        <v>31</v>
      </c>
      <c r="J18" s="15">
        <v>39</v>
      </c>
      <c r="K18" s="14">
        <v>1.8358121023319101</v>
      </c>
      <c r="L18" s="15">
        <v>21.244004193272801</v>
      </c>
      <c r="M18" s="15">
        <v>26</v>
      </c>
      <c r="ZA18" s="9">
        <v>1</v>
      </c>
    </row>
    <row r="19" spans="2:677" x14ac:dyDescent="0.3">
      <c r="B19" s="19"/>
      <c r="C19" s="16" t="s">
        <v>262</v>
      </c>
      <c r="D19" s="14">
        <v>92.220839201540102</v>
      </c>
      <c r="E19" s="14">
        <v>4.3795930090532602</v>
      </c>
      <c r="F19" s="14">
        <v>77.790920364184103</v>
      </c>
      <c r="G19" s="14">
        <v>97.568275694675094</v>
      </c>
      <c r="H19" s="14">
        <v>4.7490274941893098</v>
      </c>
      <c r="I19" s="15">
        <v>30</v>
      </c>
      <c r="J19" s="15">
        <v>34</v>
      </c>
      <c r="K19" s="14">
        <v>0.88230680535237205</v>
      </c>
      <c r="L19" s="15">
        <v>34</v>
      </c>
      <c r="M19" s="15">
        <v>25</v>
      </c>
      <c r="ZA19" s="9"/>
    </row>
    <row r="20" spans="2:677" x14ac:dyDescent="0.3">
      <c r="B20" s="19"/>
      <c r="C20" s="16" t="s">
        <v>263</v>
      </c>
      <c r="D20" s="14">
        <v>76.663993910119103</v>
      </c>
      <c r="E20" s="14">
        <v>6.5755643478589301</v>
      </c>
      <c r="F20" s="14">
        <v>61.308928587483599</v>
      </c>
      <c r="G20" s="14">
        <v>87.197695426219298</v>
      </c>
      <c r="H20" s="14">
        <v>8.5771220784141899</v>
      </c>
      <c r="I20" s="15">
        <v>42</v>
      </c>
      <c r="J20" s="15">
        <v>54</v>
      </c>
      <c r="K20" s="14">
        <v>1.28092577206257</v>
      </c>
      <c r="L20" s="15">
        <v>42.157009545563298</v>
      </c>
      <c r="M20" s="15">
        <v>36</v>
      </c>
      <c r="ZA20" s="9"/>
    </row>
    <row r="21" spans="2:677" x14ac:dyDescent="0.3">
      <c r="B21" s="19"/>
      <c r="C21" s="16" t="s">
        <v>264</v>
      </c>
      <c r="D21" s="14">
        <v>67.924847196790097</v>
      </c>
      <c r="E21" s="14">
        <v>5.0449046313322201</v>
      </c>
      <c r="F21" s="14">
        <v>57.283009149707503</v>
      </c>
      <c r="G21" s="14">
        <v>76.980902259579693</v>
      </c>
      <c r="H21" s="14">
        <v>7.4271858377778299</v>
      </c>
      <c r="I21" s="15">
        <v>77</v>
      </c>
      <c r="J21" s="15">
        <v>111</v>
      </c>
      <c r="K21" s="14">
        <v>1.2849943040570799</v>
      </c>
      <c r="L21" s="15">
        <v>86.381705856238298</v>
      </c>
      <c r="M21" s="15">
        <v>77</v>
      </c>
      <c r="ZA21" s="9"/>
    </row>
    <row r="22" spans="2:677" x14ac:dyDescent="0.3">
      <c r="B22" s="19"/>
      <c r="C22" s="16" t="s">
        <v>265</v>
      </c>
      <c r="D22" s="14">
        <v>60.008927106498803</v>
      </c>
      <c r="E22" s="14">
        <v>8.9267531019021895</v>
      </c>
      <c r="F22" s="14">
        <v>41.828528563872503</v>
      </c>
      <c r="G22" s="14">
        <v>75.795321243958796</v>
      </c>
      <c r="H22" s="14">
        <v>14.8757085525954</v>
      </c>
      <c r="I22" s="15">
        <v>55</v>
      </c>
      <c r="J22" s="15">
        <v>85</v>
      </c>
      <c r="K22" s="14">
        <v>2.78924982501885</v>
      </c>
      <c r="L22" s="15">
        <v>30.4741437061578</v>
      </c>
      <c r="M22" s="15">
        <v>56</v>
      </c>
      <c r="ZA22" s="9">
        <v>1</v>
      </c>
    </row>
    <row r="23" spans="2:677" x14ac:dyDescent="0.3">
      <c r="B23" s="19"/>
      <c r="C23" s="16" t="s">
        <v>266</v>
      </c>
      <c r="D23" s="14">
        <v>61.386136261803898</v>
      </c>
      <c r="E23" s="14">
        <v>5.8489632023018299</v>
      </c>
      <c r="F23" s="14">
        <v>49.395396103839303</v>
      </c>
      <c r="G23" s="14">
        <v>72.138269650802101</v>
      </c>
      <c r="H23" s="14">
        <v>9.5281500978604594</v>
      </c>
      <c r="I23" s="15">
        <v>51</v>
      </c>
      <c r="J23" s="15">
        <v>77</v>
      </c>
      <c r="K23" s="14">
        <v>1.09687670111308</v>
      </c>
      <c r="L23" s="15">
        <v>70.199321329245905</v>
      </c>
      <c r="M23" s="15">
        <v>48</v>
      </c>
      <c r="ZA23" s="9"/>
    </row>
    <row r="24" spans="2:677" x14ac:dyDescent="0.3">
      <c r="B24" s="19"/>
      <c r="C24" s="16" t="s">
        <v>267</v>
      </c>
      <c r="D24" s="14">
        <v>88.742131441343503</v>
      </c>
      <c r="E24" s="14">
        <v>5.7905293966633202</v>
      </c>
      <c r="F24" s="14">
        <v>71.315611198565705</v>
      </c>
      <c r="G24" s="14">
        <v>96.152724907391601</v>
      </c>
      <c r="H24" s="14">
        <v>6.5251186810750896</v>
      </c>
      <c r="I24" s="15">
        <v>34</v>
      </c>
      <c r="J24" s="15">
        <v>38</v>
      </c>
      <c r="K24" s="14">
        <v>1.2418016605045401</v>
      </c>
      <c r="L24" s="15">
        <v>30.600699941535598</v>
      </c>
      <c r="M24" s="15">
        <v>26</v>
      </c>
      <c r="ZA24" s="9"/>
    </row>
    <row r="25" spans="2:677" x14ac:dyDescent="0.3">
      <c r="B25" s="19"/>
      <c r="C25" s="16" t="s">
        <v>268</v>
      </c>
      <c r="D25" s="14">
        <v>87.200909796796793</v>
      </c>
      <c r="E25" s="14">
        <v>6.9977915937892501</v>
      </c>
      <c r="F25" s="14">
        <v>66.213633324250296</v>
      </c>
      <c r="G25" s="14">
        <v>95.948997266053894</v>
      </c>
      <c r="H25" s="14">
        <v>8.0249066323919305</v>
      </c>
      <c r="I25" s="15">
        <v>29</v>
      </c>
      <c r="J25" s="15">
        <v>35</v>
      </c>
      <c r="K25" s="14">
        <v>1.4917663611962499</v>
      </c>
      <c r="L25" s="15">
        <v>23.462119076028401</v>
      </c>
      <c r="M25" s="15">
        <v>23</v>
      </c>
      <c r="ZA25" s="9">
        <v>1</v>
      </c>
    </row>
    <row r="26" spans="2:677" x14ac:dyDescent="0.3">
      <c r="B26" s="19"/>
      <c r="C26" s="16" t="s">
        <v>269</v>
      </c>
      <c r="D26" s="14">
        <v>69.040679780259396</v>
      </c>
      <c r="E26" s="14">
        <v>7.2142157234757303</v>
      </c>
      <c r="F26" s="14">
        <v>53.305230807222699</v>
      </c>
      <c r="G26" s="14">
        <v>81.3306725346756</v>
      </c>
      <c r="H26" s="14">
        <v>10.449224640366999</v>
      </c>
      <c r="I26" s="15">
        <v>36</v>
      </c>
      <c r="J26" s="15">
        <v>52</v>
      </c>
      <c r="K26" s="14">
        <v>1.24180084328234</v>
      </c>
      <c r="L26" s="15">
        <v>41.8746695827273</v>
      </c>
      <c r="M26" s="15">
        <v>34</v>
      </c>
      <c r="ZA26" s="9"/>
    </row>
    <row r="27" spans="2:677" x14ac:dyDescent="0.3">
      <c r="B27" s="19"/>
      <c r="C27" s="16" t="s">
        <v>270</v>
      </c>
      <c r="D27" s="14">
        <v>61.2126211360262</v>
      </c>
      <c r="E27" s="14">
        <v>8.1819116269221492</v>
      </c>
      <c r="F27" s="14">
        <v>44.404431680298799</v>
      </c>
      <c r="G27" s="14">
        <v>75.718011312620305</v>
      </c>
      <c r="H27" s="14">
        <v>13.366380127294899</v>
      </c>
      <c r="I27" s="15">
        <v>49</v>
      </c>
      <c r="J27" s="15">
        <v>73</v>
      </c>
      <c r="K27" s="14">
        <v>2.0300683316866799</v>
      </c>
      <c r="L27" s="15">
        <v>35.959380706829798</v>
      </c>
      <c r="M27" s="15">
        <v>57</v>
      </c>
      <c r="ZA27" s="9">
        <v>1</v>
      </c>
    </row>
    <row r="28" spans="2:677" x14ac:dyDescent="0.3">
      <c r="B28" s="19"/>
      <c r="C28" s="16" t="s">
        <v>271</v>
      </c>
      <c r="D28" s="14">
        <v>80.380119659685306</v>
      </c>
      <c r="E28" s="14">
        <v>7.5171860528701098</v>
      </c>
      <c r="F28" s="14">
        <v>61.2730105288787</v>
      </c>
      <c r="G28" s="14">
        <v>91.385534250085499</v>
      </c>
      <c r="H28" s="14">
        <v>9.3520463576024806</v>
      </c>
      <c r="I28" s="15">
        <v>29</v>
      </c>
      <c r="J28" s="15">
        <v>34</v>
      </c>
      <c r="K28" s="14">
        <v>1.1824411517650799</v>
      </c>
      <c r="L28" s="15">
        <v>28.754073679900898</v>
      </c>
      <c r="M28" s="15">
        <v>23</v>
      </c>
      <c r="ZA28" s="9">
        <v>1</v>
      </c>
    </row>
    <row r="29" spans="2:677" x14ac:dyDescent="0.3">
      <c r="B29" s="19"/>
      <c r="C29" s="16" t="s">
        <v>272</v>
      </c>
      <c r="D29" s="14">
        <v>87.616241150055103</v>
      </c>
      <c r="E29" s="14">
        <v>4.9992841528118204</v>
      </c>
      <c r="F29" s="14">
        <v>73.913546113686095</v>
      </c>
      <c r="G29" s="14">
        <v>94.642864789693206</v>
      </c>
      <c r="H29" s="14">
        <v>5.7058875012109196</v>
      </c>
      <c r="I29" s="15">
        <v>38</v>
      </c>
      <c r="J29" s="15">
        <v>43</v>
      </c>
      <c r="K29" s="14">
        <v>0.96744844513397399</v>
      </c>
      <c r="L29" s="15">
        <v>43</v>
      </c>
      <c r="M29" s="15">
        <v>32</v>
      </c>
      <c r="ZA29" s="9"/>
    </row>
    <row r="30" spans="2:677" x14ac:dyDescent="0.3">
      <c r="B30" s="19"/>
      <c r="C30" s="16" t="s">
        <v>273</v>
      </c>
      <c r="D30" s="14">
        <v>71.585777742242797</v>
      </c>
      <c r="E30" s="14">
        <v>10.427558441440199</v>
      </c>
      <c r="F30" s="14">
        <v>47.5534433457983</v>
      </c>
      <c r="G30" s="14">
        <v>87.500476468616995</v>
      </c>
      <c r="H30" s="14">
        <v>14.5665225276821</v>
      </c>
      <c r="I30" s="15">
        <v>24</v>
      </c>
      <c r="J30" s="15">
        <v>33</v>
      </c>
      <c r="K30" s="14">
        <v>1.71061676008351</v>
      </c>
      <c r="L30" s="15">
        <v>19.291287663046699</v>
      </c>
      <c r="M30" s="15">
        <v>21</v>
      </c>
      <c r="ZA30" s="9">
        <v>1</v>
      </c>
    </row>
    <row r="31" spans="2:677" x14ac:dyDescent="0.3">
      <c r="B31" s="19"/>
      <c r="C31" s="16" t="s">
        <v>274</v>
      </c>
      <c r="D31" s="14">
        <v>75.139001345888204</v>
      </c>
      <c r="E31" s="14">
        <v>4.2517073635341198</v>
      </c>
      <c r="F31" s="14">
        <v>65.883912625661694</v>
      </c>
      <c r="G31" s="14">
        <v>82.548404076583296</v>
      </c>
      <c r="H31" s="14">
        <v>5.6584560446341197</v>
      </c>
      <c r="I31" s="15">
        <v>111</v>
      </c>
      <c r="J31" s="15">
        <v>146</v>
      </c>
      <c r="K31" s="14">
        <v>1.4031714643176301</v>
      </c>
      <c r="L31" s="15">
        <v>104.050006512213</v>
      </c>
      <c r="M31" s="15">
        <v>109</v>
      </c>
      <c r="ZA31" s="9"/>
    </row>
    <row r="32" spans="2:677" x14ac:dyDescent="0.3">
      <c r="B32" s="19"/>
      <c r="C32" s="16" t="s">
        <v>275</v>
      </c>
      <c r="D32" s="14">
        <v>80.885111105494005</v>
      </c>
      <c r="E32" s="14">
        <v>4.5668999069923304</v>
      </c>
      <c r="F32" s="14">
        <v>70.254099384255198</v>
      </c>
      <c r="G32" s="14">
        <v>88.346881668803505</v>
      </c>
      <c r="H32" s="14">
        <v>5.6461564366722303</v>
      </c>
      <c r="I32" s="15">
        <v>69</v>
      </c>
      <c r="J32" s="15">
        <v>87</v>
      </c>
      <c r="K32" s="14">
        <v>1.1601150833399501</v>
      </c>
      <c r="L32" s="15">
        <v>74.992560004933907</v>
      </c>
      <c r="M32" s="15">
        <v>61</v>
      </c>
      <c r="ZA32" s="9"/>
    </row>
    <row r="33" spans="2:677" x14ac:dyDescent="0.3">
      <c r="B33" s="19"/>
      <c r="C33" s="16" t="s">
        <v>276</v>
      </c>
      <c r="D33" s="14">
        <v>80.179587859264998</v>
      </c>
      <c r="E33" s="14">
        <v>5.46140852410291</v>
      </c>
      <c r="F33" s="14">
        <v>67.170572608550799</v>
      </c>
      <c r="G33" s="14">
        <v>88.886536002517204</v>
      </c>
      <c r="H33" s="14">
        <v>6.8114699388191404</v>
      </c>
      <c r="I33" s="15">
        <v>38</v>
      </c>
      <c r="J33" s="15">
        <v>48</v>
      </c>
      <c r="K33" s="14">
        <v>0.88212612679626901</v>
      </c>
      <c r="L33" s="15">
        <v>48</v>
      </c>
      <c r="M33" s="15">
        <v>32</v>
      </c>
      <c r="ZA33" s="9"/>
    </row>
    <row r="34" spans="2:677" x14ac:dyDescent="0.3">
      <c r="B34" s="19"/>
      <c r="C34" s="16" t="s">
        <v>277</v>
      </c>
      <c r="D34" s="14">
        <v>71.988770022645994</v>
      </c>
      <c r="E34" s="14">
        <v>8.3215089884912299</v>
      </c>
      <c r="F34" s="14">
        <v>53.150003408460002</v>
      </c>
      <c r="G34" s="14">
        <v>85.341519437150097</v>
      </c>
      <c r="H34" s="14">
        <v>11.5594543230472</v>
      </c>
      <c r="I34" s="15">
        <v>38</v>
      </c>
      <c r="J34" s="15">
        <v>52</v>
      </c>
      <c r="K34" s="14">
        <v>1.7513680261754501</v>
      </c>
      <c r="L34" s="15">
        <v>29.6910753324388</v>
      </c>
      <c r="M34" s="15">
        <v>36</v>
      </c>
      <c r="ZA34" s="9">
        <v>1</v>
      </c>
    </row>
    <row r="35" spans="2:677" x14ac:dyDescent="0.3">
      <c r="B35" s="19"/>
      <c r="C35" s="16" t="s">
        <v>278</v>
      </c>
      <c r="D35" s="14">
        <v>80.9528000078068</v>
      </c>
      <c r="E35" s="14">
        <v>7.1867261094347903</v>
      </c>
      <c r="F35" s="14">
        <v>62.617169852548599</v>
      </c>
      <c r="G35" s="14">
        <v>91.513923069109694</v>
      </c>
      <c r="H35" s="14">
        <v>8.8776745322480792</v>
      </c>
      <c r="I35" s="15">
        <v>34</v>
      </c>
      <c r="J35" s="15">
        <v>43</v>
      </c>
      <c r="K35" s="14">
        <v>1.4068521598385999</v>
      </c>
      <c r="L35" s="15">
        <v>30.5646898995649</v>
      </c>
      <c r="M35" s="15">
        <v>25</v>
      </c>
      <c r="ZA35" s="9"/>
    </row>
    <row r="36" spans="2:677" x14ac:dyDescent="0.3">
      <c r="B36" s="19"/>
      <c r="C36" s="16" t="s">
        <v>279</v>
      </c>
      <c r="D36" s="14">
        <v>68.690920133708801</v>
      </c>
      <c r="E36" s="14">
        <v>6.2258323081637297</v>
      </c>
      <c r="F36" s="14">
        <v>55.329731062291799</v>
      </c>
      <c r="G36" s="14">
        <v>79.533932971965598</v>
      </c>
      <c r="H36" s="14">
        <v>9.06354478298584</v>
      </c>
      <c r="I36" s="15">
        <v>46</v>
      </c>
      <c r="J36" s="15">
        <v>68</v>
      </c>
      <c r="K36" s="14">
        <v>1.2075357633910799</v>
      </c>
      <c r="L36" s="15">
        <v>56.313031929619903</v>
      </c>
      <c r="M36" s="15">
        <v>46</v>
      </c>
      <c r="ZA36" s="9"/>
    </row>
    <row r="37" spans="2:677" x14ac:dyDescent="0.3">
      <c r="B37" s="19"/>
      <c r="C37" s="16" t="s">
        <v>280</v>
      </c>
      <c r="D37" s="14">
        <v>68.849261781662705</v>
      </c>
      <c r="E37" s="14">
        <v>8.1890330909918294</v>
      </c>
      <c r="F37" s="14">
        <v>50.826844550353798</v>
      </c>
      <c r="G37" s="14">
        <v>82.535904556782199</v>
      </c>
      <c r="H37" s="14">
        <v>11.894147996766</v>
      </c>
      <c r="I37" s="15">
        <v>37</v>
      </c>
      <c r="J37" s="15">
        <v>48</v>
      </c>
      <c r="K37" s="14">
        <v>1.46958760022012</v>
      </c>
      <c r="L37" s="15">
        <v>32.662224417795997</v>
      </c>
      <c r="M37" s="15">
        <v>32</v>
      </c>
      <c r="ZA37" s="9">
        <v>1</v>
      </c>
    </row>
    <row r="38" spans="2:677" x14ac:dyDescent="0.3">
      <c r="B38" s="19" t="s">
        <v>296</v>
      </c>
      <c r="C38" s="16" t="s">
        <v>281</v>
      </c>
      <c r="D38" s="14">
        <v>69.488512418134604</v>
      </c>
      <c r="E38" s="14">
        <v>3.4927141515751199</v>
      </c>
      <c r="F38" s="14">
        <v>62.243034202774197</v>
      </c>
      <c r="G38" s="14">
        <v>75.882342091976497</v>
      </c>
      <c r="H38" s="14">
        <v>5.0263187828203</v>
      </c>
      <c r="I38" s="15">
        <v>548</v>
      </c>
      <c r="J38" s="15">
        <v>714</v>
      </c>
      <c r="K38" s="14">
        <v>4.1024115059384396</v>
      </c>
      <c r="L38" s="15">
        <v>174.043973640004</v>
      </c>
      <c r="M38" s="15">
        <v>444</v>
      </c>
      <c r="ZA38" s="9"/>
    </row>
    <row r="39" spans="2:677" x14ac:dyDescent="0.3">
      <c r="B39" s="19"/>
      <c r="C39" s="16" t="s">
        <v>282</v>
      </c>
      <c r="D39" s="14">
        <v>70.464780948600406</v>
      </c>
      <c r="E39" s="14">
        <v>2.75831938315374</v>
      </c>
      <c r="F39" s="14">
        <v>64.783131577733499</v>
      </c>
      <c r="G39" s="14">
        <v>75.575383957849596</v>
      </c>
      <c r="H39" s="14">
        <v>3.9144652775771198</v>
      </c>
      <c r="I39" s="15">
        <v>507</v>
      </c>
      <c r="J39" s="15">
        <v>676</v>
      </c>
      <c r="K39" s="14">
        <v>2.4676330225003298</v>
      </c>
      <c r="L39" s="15">
        <v>273.94673107228999</v>
      </c>
      <c r="M39" s="15">
        <v>428</v>
      </c>
      <c r="ZA39" s="9"/>
    </row>
    <row r="40" spans="2:677" x14ac:dyDescent="0.3">
      <c r="B40" s="19" t="s">
        <v>321</v>
      </c>
      <c r="C40" s="16" t="s">
        <v>314</v>
      </c>
      <c r="D40" s="14">
        <v>71.243042734063195</v>
      </c>
      <c r="E40" s="14">
        <v>3.17754325973879</v>
      </c>
      <c r="F40" s="14">
        <v>64.636042541070793</v>
      </c>
      <c r="G40" s="14">
        <v>77.053876116885604</v>
      </c>
      <c r="H40" s="14">
        <v>4.4601453528591604</v>
      </c>
      <c r="I40" s="15">
        <v>558</v>
      </c>
      <c r="J40" s="15">
        <v>731</v>
      </c>
      <c r="K40" s="14">
        <v>3.5976624442338898</v>
      </c>
      <c r="L40" s="15">
        <v>203.18748946878</v>
      </c>
      <c r="M40" s="15">
        <v>510</v>
      </c>
      <c r="ZA40" s="9"/>
    </row>
    <row r="41" spans="2:677" x14ac:dyDescent="0.3">
      <c r="B41" s="19"/>
      <c r="C41" s="16" t="s">
        <v>315</v>
      </c>
      <c r="D41" s="14">
        <v>68.569600115393499</v>
      </c>
      <c r="E41" s="14">
        <v>3.3540183535353498</v>
      </c>
      <c r="F41" s="14">
        <v>61.654222150675402</v>
      </c>
      <c r="G41" s="14">
        <v>74.748623815001807</v>
      </c>
      <c r="H41" s="14">
        <v>4.8914071948662201</v>
      </c>
      <c r="I41" s="15">
        <v>497</v>
      </c>
      <c r="J41" s="15">
        <v>659</v>
      </c>
      <c r="K41" s="14">
        <v>3.4345926841615202</v>
      </c>
      <c r="L41" s="15">
        <v>191.87136892212899</v>
      </c>
      <c r="M41" s="15">
        <v>448</v>
      </c>
      <c r="ZA41" s="9"/>
    </row>
    <row r="42" spans="2:677" x14ac:dyDescent="0.3">
      <c r="B42" s="19" t="s">
        <v>322</v>
      </c>
      <c r="C42" s="16" t="s">
        <v>316</v>
      </c>
      <c r="D42" s="14">
        <v>91.139326225667403</v>
      </c>
      <c r="E42" s="14">
        <v>2.5758534499513099</v>
      </c>
      <c r="F42" s="14">
        <v>84.606628148210007</v>
      </c>
      <c r="G42" s="14">
        <v>95.061477311085795</v>
      </c>
      <c r="H42" s="14">
        <v>2.82628098826769</v>
      </c>
      <c r="I42" s="15">
        <v>158</v>
      </c>
      <c r="J42" s="15">
        <v>177</v>
      </c>
      <c r="K42" s="14">
        <v>1.4460469985070401</v>
      </c>
      <c r="L42" s="15">
        <v>122.402660620812</v>
      </c>
      <c r="M42" s="15">
        <v>107</v>
      </c>
      <c r="ZA42" s="9"/>
    </row>
    <row r="43" spans="2:677" x14ac:dyDescent="0.3">
      <c r="B43" s="19"/>
      <c r="C43" s="16" t="s">
        <v>317</v>
      </c>
      <c r="D43" s="14">
        <v>51.216814441607902</v>
      </c>
      <c r="E43" s="14">
        <v>11.1518585147767</v>
      </c>
      <c r="F43" s="14">
        <v>30.339217198703</v>
      </c>
      <c r="G43" s="14">
        <v>71.678319346237799</v>
      </c>
      <c r="H43" s="14">
        <v>21.7738229844241</v>
      </c>
      <c r="I43" s="15">
        <v>28</v>
      </c>
      <c r="J43" s="15">
        <v>48</v>
      </c>
      <c r="K43" s="14">
        <v>2.3394277663560601</v>
      </c>
      <c r="L43" s="15">
        <v>20.5178380330015</v>
      </c>
      <c r="M43" s="15">
        <v>17</v>
      </c>
      <c r="ZA43" s="9">
        <v>1</v>
      </c>
    </row>
    <row r="44" spans="2:677" x14ac:dyDescent="0.3">
      <c r="B44" s="19"/>
      <c r="C44" s="16" t="s">
        <v>318</v>
      </c>
      <c r="D44" s="14">
        <v>67.226933039599899</v>
      </c>
      <c r="E44" s="14">
        <v>8.9676223786790903</v>
      </c>
      <c r="F44" s="14">
        <v>47.882747838320697</v>
      </c>
      <c r="G44" s="14">
        <v>82.078493803086701</v>
      </c>
      <c r="H44" s="14">
        <v>13.3393298983262</v>
      </c>
      <c r="I44" s="15">
        <v>33</v>
      </c>
      <c r="J44" s="15">
        <v>48</v>
      </c>
      <c r="K44" s="14">
        <v>1.7155054339274001</v>
      </c>
      <c r="L44" s="15">
        <v>27.980092077068502</v>
      </c>
      <c r="M44" s="15">
        <v>19</v>
      </c>
      <c r="ZA44" s="9">
        <v>1</v>
      </c>
    </row>
    <row r="45" spans="2:677" x14ac:dyDescent="0.3">
      <c r="B45" s="19"/>
      <c r="C45" s="16" t="s">
        <v>319</v>
      </c>
      <c r="D45" s="14">
        <v>69.185294225911406</v>
      </c>
      <c r="E45" s="14">
        <v>2.28614602257402</v>
      </c>
      <c r="F45" s="14">
        <v>64.531758739357798</v>
      </c>
      <c r="G45" s="14">
        <v>73.479194944541703</v>
      </c>
      <c r="H45" s="14">
        <v>3.3043814413927999</v>
      </c>
      <c r="I45" s="15">
        <v>826</v>
      </c>
      <c r="J45" s="15">
        <v>1102</v>
      </c>
      <c r="K45" s="14">
        <v>2.6991277178536901</v>
      </c>
      <c r="L45" s="15">
        <v>408.28005014757002</v>
      </c>
      <c r="M45" s="15">
        <v>754</v>
      </c>
      <c r="ZA45" s="9"/>
    </row>
    <row r="46" spans="2:677" x14ac:dyDescent="0.3">
      <c r="B46" s="19"/>
      <c r="C46" s="16" t="s">
        <v>320</v>
      </c>
      <c r="D46" s="14">
        <v>65.749847675586196</v>
      </c>
      <c r="E46" s="14">
        <v>15.676849011348599</v>
      </c>
      <c r="F46" s="14">
        <v>32.476428706821103</v>
      </c>
      <c r="G46" s="14">
        <v>88.455544956311002</v>
      </c>
      <c r="H46" s="14">
        <v>23.843171605049498</v>
      </c>
      <c r="I46" s="15">
        <v>10</v>
      </c>
      <c r="J46" s="15">
        <v>15</v>
      </c>
      <c r="K46" s="14">
        <v>1.52787677184325</v>
      </c>
      <c r="L46" s="15">
        <v>9.8175456793572202</v>
      </c>
      <c r="M46" s="15">
        <v>2</v>
      </c>
      <c r="ZA46" s="9">
        <v>1</v>
      </c>
    </row>
    <row r="47" spans="2:677" x14ac:dyDescent="0.3">
      <c r="B47" s="19" t="s">
        <v>298</v>
      </c>
      <c r="C47" s="16" t="s">
        <v>283</v>
      </c>
      <c r="D47" s="14">
        <v>77.342389908626799</v>
      </c>
      <c r="E47" s="14">
        <v>4.8981065967319903</v>
      </c>
      <c r="F47" s="14">
        <v>66.359792917123599</v>
      </c>
      <c r="G47" s="14">
        <v>85.521753098913806</v>
      </c>
      <c r="H47" s="14">
        <v>6.3330168650317997</v>
      </c>
      <c r="I47" s="15">
        <v>254</v>
      </c>
      <c r="J47" s="15">
        <v>307</v>
      </c>
      <c r="K47" s="14">
        <v>4.1893457504881297</v>
      </c>
      <c r="L47" s="15">
        <v>73.281132254178203</v>
      </c>
      <c r="M47" s="15">
        <v>175</v>
      </c>
      <c r="ZA47" s="9"/>
    </row>
    <row r="48" spans="2:677" x14ac:dyDescent="0.3">
      <c r="B48" s="19"/>
      <c r="C48" s="16" t="s">
        <v>284</v>
      </c>
      <c r="D48" s="14">
        <v>64.938817543353295</v>
      </c>
      <c r="E48" s="14">
        <v>5.4779654807003197</v>
      </c>
      <c r="F48" s="14">
        <v>53.602770588136202</v>
      </c>
      <c r="G48" s="14">
        <v>74.8069172521799</v>
      </c>
      <c r="H48" s="14">
        <v>8.4355793467339009</v>
      </c>
      <c r="I48" s="15">
        <v>180</v>
      </c>
      <c r="J48" s="15">
        <v>241</v>
      </c>
      <c r="K48" s="14">
        <v>3.1631434591975598</v>
      </c>
      <c r="L48" s="15">
        <v>76.190031564720101</v>
      </c>
      <c r="M48" s="15">
        <v>121</v>
      </c>
      <c r="ZA48" s="9"/>
    </row>
    <row r="49" spans="2:677" x14ac:dyDescent="0.3">
      <c r="B49" s="19"/>
      <c r="C49" s="16" t="s">
        <v>285</v>
      </c>
      <c r="D49" s="14">
        <v>63.236972088223801</v>
      </c>
      <c r="E49" s="14">
        <v>5.2228748009961601</v>
      </c>
      <c r="F49" s="14">
        <v>52.539870082367003</v>
      </c>
      <c r="G49" s="14">
        <v>72.772499358202396</v>
      </c>
      <c r="H49" s="14">
        <v>8.2592107568173301</v>
      </c>
      <c r="I49" s="15">
        <v>172</v>
      </c>
      <c r="J49" s="15">
        <v>232</v>
      </c>
      <c r="K49" s="14">
        <v>2.71049662037337</v>
      </c>
      <c r="L49" s="15">
        <v>85.593170733429005</v>
      </c>
      <c r="M49" s="15">
        <v>116</v>
      </c>
      <c r="ZA49" s="9"/>
    </row>
    <row r="50" spans="2:677" x14ac:dyDescent="0.3">
      <c r="B50" s="19"/>
      <c r="C50" s="16" t="s">
        <v>286</v>
      </c>
      <c r="D50" s="14">
        <v>76.209081707784307</v>
      </c>
      <c r="E50" s="14">
        <v>4.15112037727501</v>
      </c>
      <c r="F50" s="14">
        <v>67.151782202926597</v>
      </c>
      <c r="G50" s="14">
        <v>83.386841467210004</v>
      </c>
      <c r="H50" s="14">
        <v>5.4470153481077803</v>
      </c>
      <c r="I50" s="15">
        <v>202</v>
      </c>
      <c r="J50" s="15">
        <v>261</v>
      </c>
      <c r="K50" s="14">
        <v>2.4710758088625799</v>
      </c>
      <c r="L50" s="15">
        <v>105.622012511278</v>
      </c>
      <c r="M50" s="15">
        <v>141</v>
      </c>
      <c r="ZA50" s="9"/>
    </row>
    <row r="51" spans="2:677" x14ac:dyDescent="0.3">
      <c r="B51" s="19"/>
      <c r="C51" s="16" t="s">
        <v>287</v>
      </c>
      <c r="D51" s="14">
        <v>68.139100712911201</v>
      </c>
      <c r="E51" s="14">
        <v>3.5563511672077301</v>
      </c>
      <c r="F51" s="14">
        <v>60.798333317678697</v>
      </c>
      <c r="G51" s="14">
        <v>74.677778778898897</v>
      </c>
      <c r="H51" s="14">
        <v>5.2192516924924099</v>
      </c>
      <c r="I51" s="15">
        <v>244</v>
      </c>
      <c r="J51" s="15">
        <v>342</v>
      </c>
      <c r="K51" s="14">
        <v>1.9865944973492899</v>
      </c>
      <c r="L51" s="15">
        <v>172.153904813655</v>
      </c>
      <c r="M51" s="15">
        <v>207</v>
      </c>
      <c r="ZA51" s="9"/>
    </row>
    <row r="52" spans="2:677" x14ac:dyDescent="0.3">
      <c r="B52" s="19" t="s">
        <v>297</v>
      </c>
      <c r="C52" s="16" t="s">
        <v>288</v>
      </c>
      <c r="D52" s="14">
        <v>68.907179475841104</v>
      </c>
      <c r="E52" s="14">
        <v>2.5174901257506699</v>
      </c>
      <c r="F52" s="14">
        <v>63.769488245425798</v>
      </c>
      <c r="G52" s="14">
        <v>73.617729230125306</v>
      </c>
      <c r="H52" s="14">
        <v>3.6534511278803699</v>
      </c>
      <c r="I52" s="15">
        <v>670</v>
      </c>
      <c r="J52" s="15">
        <v>904</v>
      </c>
      <c r="K52" s="14">
        <v>2.6711526554514098</v>
      </c>
      <c r="L52" s="15">
        <v>338.43067641794102</v>
      </c>
      <c r="M52" s="15">
        <v>622</v>
      </c>
      <c r="ZA52" s="9"/>
    </row>
    <row r="53" spans="2:677" x14ac:dyDescent="0.3">
      <c r="B53" s="19"/>
      <c r="C53" s="16" t="s">
        <v>289</v>
      </c>
      <c r="D53" s="14">
        <v>72.362670259774305</v>
      </c>
      <c r="E53" s="14">
        <v>4.2123309323871103</v>
      </c>
      <c r="F53" s="14">
        <v>63.399909560874498</v>
      </c>
      <c r="G53" s="14">
        <v>79.828898747954298</v>
      </c>
      <c r="H53" s="14">
        <v>5.8211380498609104</v>
      </c>
      <c r="I53" s="15">
        <v>382</v>
      </c>
      <c r="J53" s="15">
        <v>479</v>
      </c>
      <c r="K53" s="14">
        <v>4.2409406869659101</v>
      </c>
      <c r="L53" s="15">
        <v>112.946639756636</v>
      </c>
      <c r="M53" s="15">
        <v>298</v>
      </c>
      <c r="ZA53" s="9"/>
    </row>
    <row r="54" spans="2:677" x14ac:dyDescent="0.3">
      <c r="B54" s="19" t="s">
        <v>291</v>
      </c>
      <c r="C54" s="16" t="s">
        <v>290</v>
      </c>
      <c r="D54" s="14">
        <v>71.333615373432806</v>
      </c>
      <c r="E54" s="14">
        <v>2.4021880752232501</v>
      </c>
      <c r="F54" s="14">
        <v>66.402458094236593</v>
      </c>
      <c r="G54" s="14">
        <v>75.804735900254499</v>
      </c>
      <c r="H54" s="14">
        <v>3.3675400617895899</v>
      </c>
      <c r="I54" s="15">
        <v>685</v>
      </c>
      <c r="J54" s="15">
        <v>910</v>
      </c>
      <c r="K54" s="14">
        <v>2.5651380177920302</v>
      </c>
      <c r="L54" s="15">
        <v>354.75673967176698</v>
      </c>
      <c r="M54" s="15">
        <v>626</v>
      </c>
      <c r="ZA54" s="9"/>
    </row>
    <row r="55" spans="2:677" x14ac:dyDescent="0.3">
      <c r="B55" s="19"/>
      <c r="C55" s="16" t="s">
        <v>291</v>
      </c>
      <c r="D55" s="14">
        <v>68.235765681738698</v>
      </c>
      <c r="E55" s="14">
        <v>3.8866043673874899</v>
      </c>
      <c r="F55" s="14">
        <v>60.178841782731801</v>
      </c>
      <c r="G55" s="14">
        <v>75.330795942856696</v>
      </c>
      <c r="H55" s="14">
        <v>5.6958463476692902</v>
      </c>
      <c r="I55" s="15">
        <v>370</v>
      </c>
      <c r="J55" s="15">
        <v>480</v>
      </c>
      <c r="K55" s="14">
        <v>3.33830276280464</v>
      </c>
      <c r="L55" s="15">
        <v>143.785640220581</v>
      </c>
      <c r="M55" s="15">
        <v>305</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340</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303" priority="1">
      <formula>ZA9 = 3</formula>
    </cfRule>
    <cfRule type="expression" dxfId="302" priority="48">
      <formula>I9 = J9</formula>
    </cfRule>
    <cfRule type="expression" dxfId="301" priority="95">
      <formula>ZA9 = 2</formula>
    </cfRule>
    <cfRule type="expression" dxfId="300" priority="142">
      <formula>ZA9 = 1</formula>
    </cfRule>
  </conditionalFormatting>
  <pageMargins left="0.7" right="0.7" top="0.75" bottom="0.75" header="0.3" footer="0.3"/>
  <pageSetup paperSize="9"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81</v>
      </c>
      <c r="M2" s="12" t="str">
        <f>HYPERLINK("#'INDICE'!A1", "Índice")</f>
        <v>Índice</v>
      </c>
    </row>
    <row r="3" spans="2:677" x14ac:dyDescent="0.3">
      <c r="B3" s="10" t="s">
        <v>7</v>
      </c>
      <c r="C3" s="11" t="s">
        <v>80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78.981083795163499</v>
      </c>
      <c r="E9" s="14">
        <v>0.96973143376102</v>
      </c>
      <c r="F9" s="14">
        <v>77.016513893964898</v>
      </c>
      <c r="G9" s="14">
        <v>80.819548225432897</v>
      </c>
      <c r="H9" s="14">
        <v>1.22780213585826</v>
      </c>
      <c r="I9" s="15">
        <v>3369</v>
      </c>
      <c r="J9" s="15">
        <v>4292</v>
      </c>
      <c r="K9" s="14">
        <v>2.4306814896628799</v>
      </c>
      <c r="L9" s="15">
        <v>1765.7599394461399</v>
      </c>
      <c r="M9" s="15">
        <v>2115</v>
      </c>
      <c r="ZA9" s="9"/>
    </row>
    <row r="10" spans="2:677" x14ac:dyDescent="0.3">
      <c r="B10" s="19" t="s">
        <v>293</v>
      </c>
      <c r="C10" s="16" t="s">
        <v>253</v>
      </c>
      <c r="D10" s="14">
        <v>82.299089139656402</v>
      </c>
      <c r="E10" s="14">
        <v>1.16164712458913</v>
      </c>
      <c r="F10" s="14">
        <v>79.904577503641306</v>
      </c>
      <c r="G10" s="14">
        <v>84.463754559635703</v>
      </c>
      <c r="H10" s="14">
        <v>1.41149450951746</v>
      </c>
      <c r="I10" s="15">
        <v>2046</v>
      </c>
      <c r="J10" s="15">
        <v>2515</v>
      </c>
      <c r="K10" s="14">
        <v>2.32875110097714</v>
      </c>
      <c r="L10" s="15">
        <v>1079.9780186661901</v>
      </c>
      <c r="M10" s="15">
        <v>1302</v>
      </c>
      <c r="ZA10" s="9"/>
    </row>
    <row r="11" spans="2:677" x14ac:dyDescent="0.3">
      <c r="B11" s="19"/>
      <c r="C11" s="16" t="s">
        <v>254</v>
      </c>
      <c r="D11" s="14">
        <v>73.7854557489554</v>
      </c>
      <c r="E11" s="14">
        <v>1.6434300025503099</v>
      </c>
      <c r="F11" s="14">
        <v>70.435322765384498</v>
      </c>
      <c r="G11" s="14">
        <v>76.880572687675297</v>
      </c>
      <c r="H11" s="14">
        <v>2.2273088725532202</v>
      </c>
      <c r="I11" s="15">
        <v>1323</v>
      </c>
      <c r="J11" s="15">
        <v>1777</v>
      </c>
      <c r="K11" s="14">
        <v>2.47988937575139</v>
      </c>
      <c r="L11" s="15">
        <v>716.56422152362404</v>
      </c>
      <c r="M11" s="15">
        <v>813</v>
      </c>
      <c r="ZA11" s="9"/>
    </row>
    <row r="12" spans="2:677" x14ac:dyDescent="0.3">
      <c r="B12" s="19" t="s">
        <v>294</v>
      </c>
      <c r="C12" s="16" t="s">
        <v>255</v>
      </c>
      <c r="D12" s="14">
        <v>78.927747902064795</v>
      </c>
      <c r="E12" s="14">
        <v>1.27684878658644</v>
      </c>
      <c r="F12" s="14">
        <v>76.314030395419906</v>
      </c>
      <c r="G12" s="14">
        <v>81.323630197792895</v>
      </c>
      <c r="H12" s="14">
        <v>1.6177438486789</v>
      </c>
      <c r="I12" s="15">
        <v>1810</v>
      </c>
      <c r="J12" s="15">
        <v>2284</v>
      </c>
      <c r="K12" s="14">
        <v>2.2379180722422101</v>
      </c>
      <c r="L12" s="15">
        <v>1020.59142750995</v>
      </c>
      <c r="M12" s="15">
        <v>1104</v>
      </c>
      <c r="ZA12" s="9"/>
    </row>
    <row r="13" spans="2:677" x14ac:dyDescent="0.3">
      <c r="B13" s="19"/>
      <c r="C13" s="16" t="s">
        <v>256</v>
      </c>
      <c r="D13" s="14">
        <v>81.147359910059095</v>
      </c>
      <c r="E13" s="14">
        <v>1.5417852345529299</v>
      </c>
      <c r="F13" s="14">
        <v>77.933269456692699</v>
      </c>
      <c r="G13" s="14">
        <v>83.989482388951203</v>
      </c>
      <c r="H13" s="14">
        <v>1.89998200343399</v>
      </c>
      <c r="I13" s="15">
        <v>935</v>
      </c>
      <c r="J13" s="15">
        <v>1164</v>
      </c>
      <c r="K13" s="14">
        <v>1.80709468116403</v>
      </c>
      <c r="L13" s="15">
        <v>644.12784351189202</v>
      </c>
      <c r="M13" s="15">
        <v>606</v>
      </c>
      <c r="ZA13" s="9"/>
    </row>
    <row r="14" spans="2:677" x14ac:dyDescent="0.3">
      <c r="B14" s="19"/>
      <c r="C14" s="16" t="s">
        <v>257</v>
      </c>
      <c r="D14" s="14">
        <v>64.970265432274402</v>
      </c>
      <c r="E14" s="14">
        <v>2.6307191543483599</v>
      </c>
      <c r="F14" s="14">
        <v>59.643621072481103</v>
      </c>
      <c r="G14" s="14">
        <v>69.948089866192802</v>
      </c>
      <c r="H14" s="14">
        <v>4.0491125237754302</v>
      </c>
      <c r="I14" s="15">
        <v>624</v>
      </c>
      <c r="J14" s="15">
        <v>844</v>
      </c>
      <c r="K14" s="14">
        <v>2.5634512391089399</v>
      </c>
      <c r="L14" s="15">
        <v>329.24363339689597</v>
      </c>
      <c r="M14" s="15">
        <v>405</v>
      </c>
      <c r="ZA14" s="9"/>
    </row>
    <row r="15" spans="2:677" x14ac:dyDescent="0.3">
      <c r="B15" s="19" t="s">
        <v>295</v>
      </c>
      <c r="C15" s="16" t="s">
        <v>258</v>
      </c>
      <c r="D15" s="14">
        <v>76.056869459990295</v>
      </c>
      <c r="E15" s="14">
        <v>2.7347574888198398</v>
      </c>
      <c r="F15" s="14">
        <v>70.240116669898597</v>
      </c>
      <c r="G15" s="14">
        <v>81.043535068564907</v>
      </c>
      <c r="H15" s="14">
        <v>3.5956745370100398</v>
      </c>
      <c r="I15" s="15">
        <v>198</v>
      </c>
      <c r="J15" s="15">
        <v>254</v>
      </c>
      <c r="K15" s="14">
        <v>1.0390555889670701</v>
      </c>
      <c r="L15" s="15">
        <v>244.452753728511</v>
      </c>
      <c r="M15" s="15">
        <v>109</v>
      </c>
      <c r="ZA15" s="9"/>
    </row>
    <row r="16" spans="2:677" x14ac:dyDescent="0.3">
      <c r="B16" s="19"/>
      <c r="C16" s="16" t="s">
        <v>259</v>
      </c>
      <c r="D16" s="14">
        <v>77.202255234058995</v>
      </c>
      <c r="E16" s="14">
        <v>3.1090738590270899</v>
      </c>
      <c r="F16" s="14">
        <v>70.460930101128994</v>
      </c>
      <c r="G16" s="14">
        <v>82.781062438780907</v>
      </c>
      <c r="H16" s="14">
        <v>4.0271800993392199</v>
      </c>
      <c r="I16" s="15">
        <v>150</v>
      </c>
      <c r="J16" s="15">
        <v>200</v>
      </c>
      <c r="K16" s="14">
        <v>1.0929323490998699</v>
      </c>
      <c r="L16" s="15">
        <v>182.99394300545501</v>
      </c>
      <c r="M16" s="15">
        <v>87</v>
      </c>
      <c r="ZA16" s="9"/>
    </row>
    <row r="17" spans="2:677" x14ac:dyDescent="0.3">
      <c r="B17" s="19"/>
      <c r="C17" s="16" t="s">
        <v>260</v>
      </c>
      <c r="D17" s="14">
        <v>80.143866396158103</v>
      </c>
      <c r="E17" s="14">
        <v>3.78185358383061</v>
      </c>
      <c r="F17" s="14">
        <v>71.584232838993401</v>
      </c>
      <c r="G17" s="14">
        <v>86.607483201486303</v>
      </c>
      <c r="H17" s="14">
        <v>4.71883096472608</v>
      </c>
      <c r="I17" s="15">
        <v>123</v>
      </c>
      <c r="J17" s="15">
        <v>153</v>
      </c>
      <c r="K17" s="14">
        <v>1.3661174320395599</v>
      </c>
      <c r="L17" s="15">
        <v>111.996228443975</v>
      </c>
      <c r="M17" s="15">
        <v>79</v>
      </c>
      <c r="ZA17" s="9"/>
    </row>
    <row r="18" spans="2:677" x14ac:dyDescent="0.3">
      <c r="B18" s="19"/>
      <c r="C18" s="16" t="s">
        <v>261</v>
      </c>
      <c r="D18" s="14">
        <v>74.514863864727602</v>
      </c>
      <c r="E18" s="14">
        <v>3.9858212018548498</v>
      </c>
      <c r="F18" s="14">
        <v>65.814711560561094</v>
      </c>
      <c r="G18" s="14">
        <v>81.619208679775298</v>
      </c>
      <c r="H18" s="14">
        <v>5.3490283617649803</v>
      </c>
      <c r="I18" s="15">
        <v>97</v>
      </c>
      <c r="J18" s="15">
        <v>130</v>
      </c>
      <c r="K18" s="14">
        <v>1.0791839210700001</v>
      </c>
      <c r="L18" s="15">
        <v>120.461394449897</v>
      </c>
      <c r="M18" s="15">
        <v>64</v>
      </c>
      <c r="ZA18" s="9"/>
    </row>
    <row r="19" spans="2:677" x14ac:dyDescent="0.3">
      <c r="B19" s="19"/>
      <c r="C19" s="16" t="s">
        <v>262</v>
      </c>
      <c r="D19" s="14">
        <v>74.908539819404297</v>
      </c>
      <c r="E19" s="14">
        <v>6.3792203997575898</v>
      </c>
      <c r="F19" s="14">
        <v>60.250511183325997</v>
      </c>
      <c r="G19" s="14">
        <v>85.465238641067103</v>
      </c>
      <c r="H19" s="14">
        <v>8.5160122132097893</v>
      </c>
      <c r="I19" s="15">
        <v>101</v>
      </c>
      <c r="J19" s="15">
        <v>129</v>
      </c>
      <c r="K19" s="14">
        <v>2.7713279187262398</v>
      </c>
      <c r="L19" s="15">
        <v>46.5480822851491</v>
      </c>
      <c r="M19" s="15">
        <v>55</v>
      </c>
      <c r="ZA19" s="9"/>
    </row>
    <row r="20" spans="2:677" x14ac:dyDescent="0.3">
      <c r="B20" s="19"/>
      <c r="C20" s="16" t="s">
        <v>263</v>
      </c>
      <c r="D20" s="14">
        <v>81.073681005302305</v>
      </c>
      <c r="E20" s="14">
        <v>3.6825824240065601</v>
      </c>
      <c r="F20" s="14">
        <v>72.685311548290997</v>
      </c>
      <c r="G20" s="14">
        <v>87.334845580862904</v>
      </c>
      <c r="H20" s="14">
        <v>4.5422662180168096</v>
      </c>
      <c r="I20" s="15">
        <v>138</v>
      </c>
      <c r="J20" s="15">
        <v>171</v>
      </c>
      <c r="K20" s="14">
        <v>1.5024769774484901</v>
      </c>
      <c r="L20" s="15">
        <v>113.812060062573</v>
      </c>
      <c r="M20" s="15">
        <v>86</v>
      </c>
      <c r="ZA20" s="9"/>
    </row>
    <row r="21" spans="2:677" x14ac:dyDescent="0.3">
      <c r="B21" s="19"/>
      <c r="C21" s="16" t="s">
        <v>264</v>
      </c>
      <c r="D21" s="14">
        <v>83.969864444298693</v>
      </c>
      <c r="E21" s="14">
        <v>2.1232803201868</v>
      </c>
      <c r="F21" s="14">
        <v>79.3266162430359</v>
      </c>
      <c r="G21" s="14">
        <v>87.731526365882502</v>
      </c>
      <c r="H21" s="14">
        <v>2.5286218266974601</v>
      </c>
      <c r="I21" s="15">
        <v>228</v>
      </c>
      <c r="J21" s="15">
        <v>276</v>
      </c>
      <c r="K21" s="14">
        <v>0.92105744192848205</v>
      </c>
      <c r="L21" s="15">
        <v>276</v>
      </c>
      <c r="M21" s="15">
        <v>145</v>
      </c>
      <c r="ZA21" s="9"/>
    </row>
    <row r="22" spans="2:677" x14ac:dyDescent="0.3">
      <c r="B22" s="19"/>
      <c r="C22" s="16" t="s">
        <v>265</v>
      </c>
      <c r="D22" s="14">
        <v>69.356865844252994</v>
      </c>
      <c r="E22" s="14">
        <v>4.0416126990164898</v>
      </c>
      <c r="F22" s="14">
        <v>60.844187066908901</v>
      </c>
      <c r="G22" s="14">
        <v>76.7267474644065</v>
      </c>
      <c r="H22" s="14">
        <v>5.8272712439058099</v>
      </c>
      <c r="I22" s="15">
        <v>149</v>
      </c>
      <c r="J22" s="15">
        <v>211</v>
      </c>
      <c r="K22" s="14">
        <v>1.61400932473223</v>
      </c>
      <c r="L22" s="15">
        <v>130.73034756785299</v>
      </c>
      <c r="M22" s="15">
        <v>102</v>
      </c>
      <c r="ZA22" s="9"/>
    </row>
    <row r="23" spans="2:677" x14ac:dyDescent="0.3">
      <c r="B23" s="19"/>
      <c r="C23" s="16" t="s">
        <v>266</v>
      </c>
      <c r="D23" s="14">
        <v>84.673155244624397</v>
      </c>
      <c r="E23" s="14">
        <v>2.50530539480707</v>
      </c>
      <c r="F23" s="14">
        <v>79.044321072921704</v>
      </c>
      <c r="G23" s="14">
        <v>89.000444319845599</v>
      </c>
      <c r="H23" s="14">
        <v>2.9587953673973</v>
      </c>
      <c r="I23" s="15">
        <v>174</v>
      </c>
      <c r="J23" s="15">
        <v>204</v>
      </c>
      <c r="K23" s="14">
        <v>0.981790630262944</v>
      </c>
      <c r="L23" s="15">
        <v>204</v>
      </c>
      <c r="M23" s="15">
        <v>106</v>
      </c>
      <c r="ZA23" s="9"/>
    </row>
    <row r="24" spans="2:677" x14ac:dyDescent="0.3">
      <c r="B24" s="19"/>
      <c r="C24" s="16" t="s">
        <v>267</v>
      </c>
      <c r="D24" s="14">
        <v>79.993758215507</v>
      </c>
      <c r="E24" s="14">
        <v>3.4725338809964099</v>
      </c>
      <c r="F24" s="14">
        <v>72.190387248924495</v>
      </c>
      <c r="G24" s="14">
        <v>86.031196243792706</v>
      </c>
      <c r="H24" s="14">
        <v>4.3410060465483298</v>
      </c>
      <c r="I24" s="15">
        <v>124</v>
      </c>
      <c r="J24" s="15">
        <v>153</v>
      </c>
      <c r="K24" s="14">
        <v>1.14528865141472</v>
      </c>
      <c r="L24" s="15">
        <v>133.59077627374299</v>
      </c>
      <c r="M24" s="15">
        <v>66</v>
      </c>
      <c r="ZA24" s="9"/>
    </row>
    <row r="25" spans="2:677" x14ac:dyDescent="0.3">
      <c r="B25" s="19"/>
      <c r="C25" s="16" t="s">
        <v>268</v>
      </c>
      <c r="D25" s="14">
        <v>77.980958566262601</v>
      </c>
      <c r="E25" s="14">
        <v>6.0251042876963004</v>
      </c>
      <c r="F25" s="14">
        <v>63.8122921781573</v>
      </c>
      <c r="G25" s="14">
        <v>87.673711197188993</v>
      </c>
      <c r="H25" s="14">
        <v>7.7263788474420902</v>
      </c>
      <c r="I25" s="15">
        <v>110</v>
      </c>
      <c r="J25" s="15">
        <v>141</v>
      </c>
      <c r="K25" s="14">
        <v>2.95985335471036</v>
      </c>
      <c r="L25" s="15">
        <v>47.637495207527799</v>
      </c>
      <c r="M25" s="15">
        <v>68</v>
      </c>
      <c r="ZA25" s="9"/>
    </row>
    <row r="26" spans="2:677" x14ac:dyDescent="0.3">
      <c r="B26" s="19"/>
      <c r="C26" s="16" t="s">
        <v>269</v>
      </c>
      <c r="D26" s="14">
        <v>72.135364050566594</v>
      </c>
      <c r="E26" s="14">
        <v>5.41981240281598</v>
      </c>
      <c r="F26" s="14">
        <v>60.258077696717201</v>
      </c>
      <c r="G26" s="14">
        <v>81.549851411745493</v>
      </c>
      <c r="H26" s="14">
        <v>7.51339162718679</v>
      </c>
      <c r="I26" s="15">
        <v>112</v>
      </c>
      <c r="J26" s="15">
        <v>146</v>
      </c>
      <c r="K26" s="14">
        <v>2.1190192882614798</v>
      </c>
      <c r="L26" s="15">
        <v>68.899797566158</v>
      </c>
      <c r="M26" s="15">
        <v>76</v>
      </c>
      <c r="ZA26" s="9"/>
    </row>
    <row r="27" spans="2:677" x14ac:dyDescent="0.3">
      <c r="B27" s="19"/>
      <c r="C27" s="16" t="s">
        <v>270</v>
      </c>
      <c r="D27" s="14">
        <v>83.281687557293395</v>
      </c>
      <c r="E27" s="14">
        <v>2.8935148054196298</v>
      </c>
      <c r="F27" s="14">
        <v>76.763886204346207</v>
      </c>
      <c r="G27" s="14">
        <v>88.251047014926797</v>
      </c>
      <c r="H27" s="14">
        <v>3.4743710055455401</v>
      </c>
      <c r="I27" s="15">
        <v>155</v>
      </c>
      <c r="J27" s="15">
        <v>185</v>
      </c>
      <c r="K27" s="14">
        <v>1.1064385188681201</v>
      </c>
      <c r="L27" s="15">
        <v>167.20314490610201</v>
      </c>
      <c r="M27" s="15">
        <v>112</v>
      </c>
      <c r="ZA27" s="9"/>
    </row>
    <row r="28" spans="2:677" x14ac:dyDescent="0.3">
      <c r="B28" s="19"/>
      <c r="C28" s="16" t="s">
        <v>271</v>
      </c>
      <c r="D28" s="14">
        <v>57.018038178022998</v>
      </c>
      <c r="E28" s="14">
        <v>5.53994803620773</v>
      </c>
      <c r="F28" s="14">
        <v>45.794625525518903</v>
      </c>
      <c r="G28" s="14">
        <v>67.563588651686899</v>
      </c>
      <c r="H28" s="14">
        <v>9.7161323209872403</v>
      </c>
      <c r="I28" s="15">
        <v>68</v>
      </c>
      <c r="J28" s="15">
        <v>109</v>
      </c>
      <c r="K28" s="14">
        <v>1.3524980052250399</v>
      </c>
      <c r="L28" s="15">
        <v>80.591616090305195</v>
      </c>
      <c r="M28" s="15">
        <v>57</v>
      </c>
      <c r="ZA28" s="9"/>
    </row>
    <row r="29" spans="2:677" x14ac:dyDescent="0.3">
      <c r="B29" s="19"/>
      <c r="C29" s="16" t="s">
        <v>272</v>
      </c>
      <c r="D29" s="14">
        <v>70.058862067559303</v>
      </c>
      <c r="E29" s="14">
        <v>4.1570445496661996</v>
      </c>
      <c r="F29" s="14">
        <v>61.218490880547101</v>
      </c>
      <c r="G29" s="14">
        <v>77.620723308365797</v>
      </c>
      <c r="H29" s="14">
        <v>5.9336455474504799</v>
      </c>
      <c r="I29" s="15">
        <v>132</v>
      </c>
      <c r="J29" s="15">
        <v>181</v>
      </c>
      <c r="K29" s="14">
        <v>1.48289527570137</v>
      </c>
      <c r="L29" s="15">
        <v>122.058518201423</v>
      </c>
      <c r="M29" s="15">
        <v>80</v>
      </c>
      <c r="ZA29" s="9"/>
    </row>
    <row r="30" spans="2:677" x14ac:dyDescent="0.3">
      <c r="B30" s="19"/>
      <c r="C30" s="16" t="s">
        <v>273</v>
      </c>
      <c r="D30" s="14">
        <v>58.564607756785101</v>
      </c>
      <c r="E30" s="14">
        <v>5.7133636990617003</v>
      </c>
      <c r="F30" s="14">
        <v>46.9201232125601</v>
      </c>
      <c r="G30" s="14">
        <v>69.324658431329794</v>
      </c>
      <c r="H30" s="14">
        <v>9.7556594637992298</v>
      </c>
      <c r="I30" s="15">
        <v>94</v>
      </c>
      <c r="J30" s="15">
        <v>128</v>
      </c>
      <c r="K30" s="14">
        <v>1.7083654113475499</v>
      </c>
      <c r="L30" s="15">
        <v>74.925422365601605</v>
      </c>
      <c r="M30" s="15">
        <v>60</v>
      </c>
      <c r="ZA30" s="9"/>
    </row>
    <row r="31" spans="2:677" x14ac:dyDescent="0.3">
      <c r="B31" s="19"/>
      <c r="C31" s="16" t="s">
        <v>274</v>
      </c>
      <c r="D31" s="14">
        <v>80.943605643203597</v>
      </c>
      <c r="E31" s="14">
        <v>2.4615728265574099</v>
      </c>
      <c r="F31" s="14">
        <v>75.6262287832797</v>
      </c>
      <c r="G31" s="14">
        <v>85.326030076735506</v>
      </c>
      <c r="H31" s="14">
        <v>3.0410960902927</v>
      </c>
      <c r="I31" s="15">
        <v>373</v>
      </c>
      <c r="J31" s="15">
        <v>451</v>
      </c>
      <c r="K31" s="14">
        <v>1.7677246342901001</v>
      </c>
      <c r="L31" s="15">
        <v>255.13023422967501</v>
      </c>
      <c r="M31" s="15">
        <v>235</v>
      </c>
      <c r="ZA31" s="9"/>
    </row>
    <row r="32" spans="2:677" x14ac:dyDescent="0.3">
      <c r="B32" s="19"/>
      <c r="C32" s="16" t="s">
        <v>275</v>
      </c>
      <c r="D32" s="14">
        <v>79.839078688402296</v>
      </c>
      <c r="E32" s="14">
        <v>2.5064518230055302</v>
      </c>
      <c r="F32" s="14">
        <v>74.437902485801303</v>
      </c>
      <c r="G32" s="14">
        <v>84.339112125669701</v>
      </c>
      <c r="H32" s="14">
        <v>3.1393796924783799</v>
      </c>
      <c r="I32" s="15">
        <v>241</v>
      </c>
      <c r="J32" s="15">
        <v>304</v>
      </c>
      <c r="K32" s="14">
        <v>1.18259342468011</v>
      </c>
      <c r="L32" s="15">
        <v>257.06214296112103</v>
      </c>
      <c r="M32" s="15">
        <v>135</v>
      </c>
      <c r="ZA32" s="9"/>
    </row>
    <row r="33" spans="2:677" x14ac:dyDescent="0.3">
      <c r="B33" s="19"/>
      <c r="C33" s="16" t="s">
        <v>276</v>
      </c>
      <c r="D33" s="14">
        <v>84.310964595169494</v>
      </c>
      <c r="E33" s="14">
        <v>3.40128685625817</v>
      </c>
      <c r="F33" s="14">
        <v>76.341996188674798</v>
      </c>
      <c r="G33" s="14">
        <v>89.949065558084598</v>
      </c>
      <c r="H33" s="14">
        <v>4.03421651334427</v>
      </c>
      <c r="I33" s="15">
        <v>131</v>
      </c>
      <c r="J33" s="15">
        <v>155</v>
      </c>
      <c r="K33" s="14">
        <v>1.34687391302499</v>
      </c>
      <c r="L33" s="15">
        <v>115.08129937113399</v>
      </c>
      <c r="M33" s="15">
        <v>78</v>
      </c>
      <c r="ZA33" s="9"/>
    </row>
    <row r="34" spans="2:677" x14ac:dyDescent="0.3">
      <c r="B34" s="19"/>
      <c r="C34" s="16" t="s">
        <v>277</v>
      </c>
      <c r="D34" s="14">
        <v>61.465526917254401</v>
      </c>
      <c r="E34" s="14">
        <v>6.4695950759415402</v>
      </c>
      <c r="F34" s="14">
        <v>48.1424722609745</v>
      </c>
      <c r="G34" s="14">
        <v>73.266417171482203</v>
      </c>
      <c r="H34" s="14">
        <v>10.5255667695666</v>
      </c>
      <c r="I34" s="15">
        <v>104</v>
      </c>
      <c r="J34" s="15">
        <v>144</v>
      </c>
      <c r="K34" s="14">
        <v>2.5270230466366099</v>
      </c>
      <c r="L34" s="15">
        <v>56.984046976405402</v>
      </c>
      <c r="M34" s="15">
        <v>76</v>
      </c>
      <c r="ZA34" s="9"/>
    </row>
    <row r="35" spans="2:677" x14ac:dyDescent="0.3">
      <c r="B35" s="19"/>
      <c r="C35" s="16" t="s">
        <v>278</v>
      </c>
      <c r="D35" s="14">
        <v>67.071958760125796</v>
      </c>
      <c r="E35" s="14">
        <v>7.48980893890859</v>
      </c>
      <c r="F35" s="14">
        <v>50.8487949992548</v>
      </c>
      <c r="G35" s="14">
        <v>80.042102098455999</v>
      </c>
      <c r="H35" s="14">
        <v>11.166826013975401</v>
      </c>
      <c r="I35" s="15">
        <v>95</v>
      </c>
      <c r="J35" s="15">
        <v>127</v>
      </c>
      <c r="K35" s="14">
        <v>3.20040644988442</v>
      </c>
      <c r="L35" s="15">
        <v>39.682459709011802</v>
      </c>
      <c r="M35" s="15">
        <v>54</v>
      </c>
      <c r="ZA35" s="9"/>
    </row>
    <row r="36" spans="2:677" x14ac:dyDescent="0.3">
      <c r="B36" s="19"/>
      <c r="C36" s="16" t="s">
        <v>279</v>
      </c>
      <c r="D36" s="14">
        <v>75.582259210695696</v>
      </c>
      <c r="E36" s="14">
        <v>3.7162991584216698</v>
      </c>
      <c r="F36" s="14">
        <v>67.529539737903605</v>
      </c>
      <c r="G36" s="14">
        <v>82.165326935217905</v>
      </c>
      <c r="H36" s="14">
        <v>4.9168934578443704</v>
      </c>
      <c r="I36" s="15">
        <v>155</v>
      </c>
      <c r="J36" s="15">
        <v>198</v>
      </c>
      <c r="K36" s="14">
        <v>1.4742197052241099</v>
      </c>
      <c r="L36" s="15">
        <v>134.308339047673</v>
      </c>
      <c r="M36" s="15">
        <v>120</v>
      </c>
      <c r="ZA36" s="9"/>
    </row>
    <row r="37" spans="2:677" x14ac:dyDescent="0.3">
      <c r="B37" s="19"/>
      <c r="C37" s="16" t="s">
        <v>280</v>
      </c>
      <c r="D37" s="14">
        <v>81.692002292975602</v>
      </c>
      <c r="E37" s="14">
        <v>3.5497292625110899</v>
      </c>
      <c r="F37" s="14">
        <v>73.559553164640306</v>
      </c>
      <c r="G37" s="14">
        <v>87.739998290249005</v>
      </c>
      <c r="H37" s="14">
        <v>4.3452592210685896</v>
      </c>
      <c r="I37" s="15">
        <v>117</v>
      </c>
      <c r="J37" s="15">
        <v>142</v>
      </c>
      <c r="K37" s="14">
        <v>1.1879254422273899</v>
      </c>
      <c r="L37" s="15">
        <v>119.53612150418</v>
      </c>
      <c r="M37" s="15">
        <v>65</v>
      </c>
      <c r="ZA37" s="9"/>
    </row>
    <row r="38" spans="2:677" x14ac:dyDescent="0.3">
      <c r="B38" s="19" t="s">
        <v>296</v>
      </c>
      <c r="C38" s="16" t="s">
        <v>281</v>
      </c>
      <c r="D38" s="14">
        <v>73.226360057055999</v>
      </c>
      <c r="E38" s="14">
        <v>1.5026862951917499</v>
      </c>
      <c r="F38" s="14">
        <v>70.177620391102906</v>
      </c>
      <c r="G38" s="14">
        <v>76.069706369995501</v>
      </c>
      <c r="H38" s="14">
        <v>2.0521111441575099</v>
      </c>
      <c r="I38" s="15">
        <v>1646</v>
      </c>
      <c r="J38" s="15">
        <v>2195</v>
      </c>
      <c r="K38" s="14">
        <v>2.52696024248243</v>
      </c>
      <c r="L38" s="15">
        <v>868.63258198462097</v>
      </c>
      <c r="M38" s="15">
        <v>1014</v>
      </c>
      <c r="ZA38" s="9"/>
    </row>
    <row r="39" spans="2:677" x14ac:dyDescent="0.3">
      <c r="B39" s="19"/>
      <c r="C39" s="16" t="s">
        <v>282</v>
      </c>
      <c r="D39" s="14">
        <v>84.067205983880797</v>
      </c>
      <c r="E39" s="14">
        <v>1.18617079605482</v>
      </c>
      <c r="F39" s="14">
        <v>81.6003618162067</v>
      </c>
      <c r="G39" s="14">
        <v>86.259012648960805</v>
      </c>
      <c r="H39" s="14">
        <v>1.4109792066626501</v>
      </c>
      <c r="I39" s="15">
        <v>1723</v>
      </c>
      <c r="J39" s="15">
        <v>2097</v>
      </c>
      <c r="K39" s="14">
        <v>2.2017458065308002</v>
      </c>
      <c r="L39" s="15">
        <v>952.42602201393697</v>
      </c>
      <c r="M39" s="15">
        <v>1007</v>
      </c>
      <c r="ZA39" s="9"/>
    </row>
    <row r="40" spans="2:677" x14ac:dyDescent="0.3">
      <c r="B40" s="19" t="s">
        <v>321</v>
      </c>
      <c r="C40" s="16" t="s">
        <v>314</v>
      </c>
      <c r="D40" s="14">
        <v>78.568762106225606</v>
      </c>
      <c r="E40" s="14">
        <v>1.3120340430506701</v>
      </c>
      <c r="F40" s="14">
        <v>75.883961292474197</v>
      </c>
      <c r="G40" s="14">
        <v>81.029390418471493</v>
      </c>
      <c r="H40" s="14">
        <v>1.6699181810664001</v>
      </c>
      <c r="I40" s="15">
        <v>1720</v>
      </c>
      <c r="J40" s="15">
        <v>2199</v>
      </c>
      <c r="K40" s="14">
        <v>2.2470913490153901</v>
      </c>
      <c r="L40" s="15">
        <v>978.598400533887</v>
      </c>
      <c r="M40" s="15">
        <v>1391</v>
      </c>
      <c r="ZA40" s="9"/>
    </row>
    <row r="41" spans="2:677" x14ac:dyDescent="0.3">
      <c r="B41" s="19"/>
      <c r="C41" s="16" t="s">
        <v>315</v>
      </c>
      <c r="D41" s="14">
        <v>79.389756328161099</v>
      </c>
      <c r="E41" s="14">
        <v>1.4145245018304999</v>
      </c>
      <c r="F41" s="14">
        <v>76.477831743068606</v>
      </c>
      <c r="G41" s="14">
        <v>82.025921051394306</v>
      </c>
      <c r="H41" s="14">
        <v>1.78174687422329</v>
      </c>
      <c r="I41" s="15">
        <v>1649</v>
      </c>
      <c r="J41" s="15">
        <v>2093</v>
      </c>
      <c r="K41" s="14">
        <v>2.5582031767598501</v>
      </c>
      <c r="L41" s="15">
        <v>818.15237312422505</v>
      </c>
      <c r="M41" s="15">
        <v>1363</v>
      </c>
      <c r="ZA41" s="9"/>
    </row>
    <row r="42" spans="2:677" x14ac:dyDescent="0.3">
      <c r="B42" s="19" t="s">
        <v>322</v>
      </c>
      <c r="C42" s="16" t="s">
        <v>316</v>
      </c>
      <c r="D42" s="14">
        <v>68.791724817706097</v>
      </c>
      <c r="E42" s="14">
        <v>2.8852285024445701</v>
      </c>
      <c r="F42" s="14">
        <v>62.863244755552302</v>
      </c>
      <c r="G42" s="14">
        <v>74.162771507288397</v>
      </c>
      <c r="H42" s="14">
        <v>4.1941505465813602</v>
      </c>
      <c r="I42" s="15">
        <v>413</v>
      </c>
      <c r="J42" s="15">
        <v>602</v>
      </c>
      <c r="K42" s="14">
        <v>2.3303917504471001</v>
      </c>
      <c r="L42" s="15">
        <v>258.32566558155003</v>
      </c>
      <c r="M42" s="15">
        <v>308</v>
      </c>
      <c r="ZA42" s="9"/>
    </row>
    <row r="43" spans="2:677" x14ac:dyDescent="0.3">
      <c r="B43" s="19"/>
      <c r="C43" s="16" t="s">
        <v>317</v>
      </c>
      <c r="D43" s="14">
        <v>79.228970588562603</v>
      </c>
      <c r="E43" s="14">
        <v>4.5493278615955699</v>
      </c>
      <c r="F43" s="14">
        <v>68.865190831890899</v>
      </c>
      <c r="G43" s="14">
        <v>86.804026548530004</v>
      </c>
      <c r="H43" s="14">
        <v>5.7420004675061396</v>
      </c>
      <c r="I43" s="15">
        <v>89</v>
      </c>
      <c r="J43" s="15">
        <v>127</v>
      </c>
      <c r="K43" s="14">
        <v>1.5846121615405599</v>
      </c>
      <c r="L43" s="15">
        <v>80.145794082843906</v>
      </c>
      <c r="M43" s="15">
        <v>70</v>
      </c>
      <c r="ZA43" s="9"/>
    </row>
    <row r="44" spans="2:677" x14ac:dyDescent="0.3">
      <c r="B44" s="19"/>
      <c r="C44" s="16" t="s">
        <v>318</v>
      </c>
      <c r="D44" s="14">
        <v>79.909696319620195</v>
      </c>
      <c r="E44" s="14">
        <v>4.5547904900355602</v>
      </c>
      <c r="F44" s="14">
        <v>69.440230864511506</v>
      </c>
      <c r="G44" s="14">
        <v>87.441121758086794</v>
      </c>
      <c r="H44" s="14">
        <v>5.6999221619081801</v>
      </c>
      <c r="I44" s="15">
        <v>91</v>
      </c>
      <c r="J44" s="15">
        <v>120</v>
      </c>
      <c r="K44" s="14">
        <v>1.5377926828455399</v>
      </c>
      <c r="L44" s="15">
        <v>78.033925729150397</v>
      </c>
      <c r="M44" s="15">
        <v>70</v>
      </c>
      <c r="ZA44" s="9"/>
    </row>
    <row r="45" spans="2:677" x14ac:dyDescent="0.3">
      <c r="B45" s="19"/>
      <c r="C45" s="16" t="s">
        <v>319</v>
      </c>
      <c r="D45" s="14">
        <v>80.186135174930598</v>
      </c>
      <c r="E45" s="14">
        <v>1.0900013724362601</v>
      </c>
      <c r="F45" s="14">
        <v>77.961759701511298</v>
      </c>
      <c r="G45" s="14">
        <v>82.2371516911263</v>
      </c>
      <c r="H45" s="14">
        <v>1.35933895561665</v>
      </c>
      <c r="I45" s="15">
        <v>2739</v>
      </c>
      <c r="J45" s="15">
        <v>3398</v>
      </c>
      <c r="K45" s="14">
        <v>2.5402774841404399</v>
      </c>
      <c r="L45" s="15">
        <v>1337.64914314067</v>
      </c>
      <c r="M45" s="15">
        <v>1805</v>
      </c>
      <c r="ZA45" s="9"/>
    </row>
    <row r="46" spans="2:677" x14ac:dyDescent="0.3">
      <c r="B46" s="19"/>
      <c r="C46" s="16" t="s">
        <v>320</v>
      </c>
      <c r="D46" s="14">
        <v>86.472425604243796</v>
      </c>
      <c r="E46" s="14">
        <v>5.9864813660809997</v>
      </c>
      <c r="F46" s="14">
        <v>69.795135979853299</v>
      </c>
      <c r="G46" s="14">
        <v>94.647671200319294</v>
      </c>
      <c r="H46" s="14">
        <v>6.9229946127325999</v>
      </c>
      <c r="I46" s="15">
        <v>37</v>
      </c>
      <c r="J46" s="15">
        <v>45</v>
      </c>
      <c r="K46" s="14">
        <v>1.3480263271920501</v>
      </c>
      <c r="L46" s="15">
        <v>33.382137345741199</v>
      </c>
      <c r="M46" s="15">
        <v>11</v>
      </c>
      <c r="ZA46" s="9"/>
    </row>
    <row r="47" spans="2:677" x14ac:dyDescent="0.3">
      <c r="B47" s="19" t="s">
        <v>298</v>
      </c>
      <c r="C47" s="16" t="s">
        <v>283</v>
      </c>
      <c r="D47" s="14">
        <v>70.763711505486796</v>
      </c>
      <c r="E47" s="14">
        <v>2.36197380808927</v>
      </c>
      <c r="F47" s="14">
        <v>65.924859885828198</v>
      </c>
      <c r="G47" s="14">
        <v>75.174182864368007</v>
      </c>
      <c r="H47" s="14">
        <v>3.3378320015141201</v>
      </c>
      <c r="I47" s="15">
        <v>639</v>
      </c>
      <c r="J47" s="15">
        <v>936</v>
      </c>
      <c r="K47" s="14">
        <v>2.5213255438161699</v>
      </c>
      <c r="L47" s="15">
        <v>371.23329920471502</v>
      </c>
      <c r="M47" s="15">
        <v>587</v>
      </c>
      <c r="ZA47" s="9"/>
    </row>
    <row r="48" spans="2:677" x14ac:dyDescent="0.3">
      <c r="B48" s="19"/>
      <c r="C48" s="16" t="s">
        <v>284</v>
      </c>
      <c r="D48" s="14">
        <v>76.539240802420395</v>
      </c>
      <c r="E48" s="14">
        <v>2.40092989057311</v>
      </c>
      <c r="F48" s="14">
        <v>71.507770905618401</v>
      </c>
      <c r="G48" s="14">
        <v>80.919284004547507</v>
      </c>
      <c r="H48" s="14">
        <v>3.1368613869203501</v>
      </c>
      <c r="I48" s="15">
        <v>590</v>
      </c>
      <c r="J48" s="15">
        <v>785</v>
      </c>
      <c r="K48" s="14">
        <v>2.51680059259184</v>
      </c>
      <c r="L48" s="15">
        <v>311.90393164664403</v>
      </c>
      <c r="M48" s="15">
        <v>551</v>
      </c>
      <c r="ZA48" s="9"/>
    </row>
    <row r="49" spans="2:677" x14ac:dyDescent="0.3">
      <c r="B49" s="19"/>
      <c r="C49" s="16" t="s">
        <v>285</v>
      </c>
      <c r="D49" s="14">
        <v>82.9907138641979</v>
      </c>
      <c r="E49" s="14">
        <v>2.01579567917979</v>
      </c>
      <c r="F49" s="14">
        <v>78.664818969391803</v>
      </c>
      <c r="G49" s="14">
        <v>86.589028064039994</v>
      </c>
      <c r="H49" s="14">
        <v>2.4289412457378599</v>
      </c>
      <c r="I49" s="15">
        <v>623</v>
      </c>
      <c r="J49" s="15">
        <v>765</v>
      </c>
      <c r="K49" s="14">
        <v>2.1992307090335301</v>
      </c>
      <c r="L49" s="15">
        <v>347.84890773746298</v>
      </c>
      <c r="M49" s="15">
        <v>534</v>
      </c>
      <c r="ZA49" s="9"/>
    </row>
    <row r="50" spans="2:677" x14ac:dyDescent="0.3">
      <c r="B50" s="19"/>
      <c r="C50" s="16" t="s">
        <v>286</v>
      </c>
      <c r="D50" s="14">
        <v>80.666657308975999</v>
      </c>
      <c r="E50" s="14">
        <v>2.1298667814160699</v>
      </c>
      <c r="F50" s="14">
        <v>76.144149215001093</v>
      </c>
      <c r="G50" s="14">
        <v>84.506259309442797</v>
      </c>
      <c r="H50" s="14">
        <v>2.6403310270538198</v>
      </c>
      <c r="I50" s="15">
        <v>655</v>
      </c>
      <c r="J50" s="15">
        <v>805</v>
      </c>
      <c r="K50" s="14">
        <v>2.3386213977874202</v>
      </c>
      <c r="L50" s="15">
        <v>344.219889872561</v>
      </c>
      <c r="M50" s="15">
        <v>560</v>
      </c>
      <c r="ZA50" s="9"/>
    </row>
    <row r="51" spans="2:677" x14ac:dyDescent="0.3">
      <c r="B51" s="19"/>
      <c r="C51" s="16" t="s">
        <v>287</v>
      </c>
      <c r="D51" s="14">
        <v>85.876716443783096</v>
      </c>
      <c r="E51" s="14">
        <v>1.7348798805863801</v>
      </c>
      <c r="F51" s="14">
        <v>82.120127700300202</v>
      </c>
      <c r="G51" s="14">
        <v>88.950240486970102</v>
      </c>
      <c r="H51" s="14">
        <v>2.0201982008966</v>
      </c>
      <c r="I51" s="15">
        <v>851</v>
      </c>
      <c r="J51" s="15">
        <v>987</v>
      </c>
      <c r="K51" s="14">
        <v>2.4468346774937499</v>
      </c>
      <c r="L51" s="15">
        <v>403.37829485520001</v>
      </c>
      <c r="M51" s="15">
        <v>629</v>
      </c>
      <c r="ZA51" s="9"/>
    </row>
    <row r="52" spans="2:677" x14ac:dyDescent="0.3">
      <c r="B52" s="19" t="s">
        <v>297</v>
      </c>
      <c r="C52" s="16" t="s">
        <v>288</v>
      </c>
      <c r="D52" s="14">
        <v>82.671973442879903</v>
      </c>
      <c r="E52" s="14">
        <v>1.14712496826111</v>
      </c>
      <c r="F52" s="14">
        <v>80.306041248726103</v>
      </c>
      <c r="G52" s="14">
        <v>84.807446302444603</v>
      </c>
      <c r="H52" s="14">
        <v>1.38756209691025</v>
      </c>
      <c r="I52" s="15">
        <v>2316</v>
      </c>
      <c r="J52" s="15">
        <v>2796</v>
      </c>
      <c r="K52" s="14">
        <v>2.5674137811384101</v>
      </c>
      <c r="L52" s="15">
        <v>1089.03364955852</v>
      </c>
      <c r="M52" s="15">
        <v>1603</v>
      </c>
      <c r="ZA52" s="9"/>
    </row>
    <row r="53" spans="2:677" x14ac:dyDescent="0.3">
      <c r="B53" s="19"/>
      <c r="C53" s="16" t="s">
        <v>289</v>
      </c>
      <c r="D53" s="14">
        <v>72.476984890198494</v>
      </c>
      <c r="E53" s="14">
        <v>1.8960950106361301</v>
      </c>
      <c r="F53" s="14">
        <v>68.607114630813598</v>
      </c>
      <c r="G53" s="14">
        <v>76.036434122844994</v>
      </c>
      <c r="H53" s="14">
        <v>2.6161339541216999</v>
      </c>
      <c r="I53" s="15">
        <v>1043</v>
      </c>
      <c r="J53" s="15">
        <v>1483</v>
      </c>
      <c r="K53" s="14">
        <v>2.67099003628404</v>
      </c>
      <c r="L53" s="15">
        <v>555.22483418290506</v>
      </c>
      <c r="M53" s="15">
        <v>944</v>
      </c>
      <c r="ZA53" s="9"/>
    </row>
    <row r="54" spans="2:677" x14ac:dyDescent="0.3">
      <c r="B54" s="19" t="s">
        <v>291</v>
      </c>
      <c r="C54" s="16" t="s">
        <v>290</v>
      </c>
      <c r="D54" s="14">
        <v>81.463569298831999</v>
      </c>
      <c r="E54" s="14">
        <v>1.2029847770281901</v>
      </c>
      <c r="F54" s="14">
        <v>78.987905779389294</v>
      </c>
      <c r="G54" s="14">
        <v>83.7077117702501</v>
      </c>
      <c r="H54" s="14">
        <v>1.47671503640515</v>
      </c>
      <c r="I54" s="15">
        <v>2295</v>
      </c>
      <c r="J54" s="15">
        <v>2805</v>
      </c>
      <c r="K54" s="14">
        <v>2.6872540501039999</v>
      </c>
      <c r="L54" s="15">
        <v>1043.8164563902901</v>
      </c>
      <c r="M54" s="15">
        <v>1567</v>
      </c>
      <c r="ZA54" s="9"/>
    </row>
    <row r="55" spans="2:677" x14ac:dyDescent="0.3">
      <c r="B55" s="19"/>
      <c r="C55" s="16" t="s">
        <v>291</v>
      </c>
      <c r="D55" s="14">
        <v>75.427891327926403</v>
      </c>
      <c r="E55" s="14">
        <v>1.6977838292763701</v>
      </c>
      <c r="F55" s="14">
        <v>71.948299796445298</v>
      </c>
      <c r="G55" s="14">
        <v>78.604219730438601</v>
      </c>
      <c r="H55" s="14">
        <v>2.2508700685999301</v>
      </c>
      <c r="I55" s="15">
        <v>1074</v>
      </c>
      <c r="J55" s="15">
        <v>1487</v>
      </c>
      <c r="K55" s="14">
        <v>2.3110492513868901</v>
      </c>
      <c r="L55" s="15">
        <v>643.43068375009</v>
      </c>
      <c r="M55" s="15">
        <v>912</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341</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99" priority="1">
      <formula>ZA9 = 3</formula>
    </cfRule>
    <cfRule type="expression" dxfId="298" priority="48">
      <formula>I9 = J9</formula>
    </cfRule>
    <cfRule type="expression" dxfId="297" priority="95">
      <formula>ZA9 = 2</formula>
    </cfRule>
    <cfRule type="expression" dxfId="296" priority="142">
      <formula>ZA9 = 1</formula>
    </cfRule>
  </conditionalFormatting>
  <pageMargins left="0.7" right="0.7" top="0.75" bottom="0.75" header="0.3" footer="0.3"/>
  <pageSetup paperSize="9"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ZA14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2" width="12.19921875" customWidth="1"/>
  </cols>
  <sheetData>
    <row r="1" spans="2:677" ht="70.05" customHeight="1" x14ac:dyDescent="0.3"/>
    <row r="2" spans="2:677" x14ac:dyDescent="0.3">
      <c r="B2" s="10" t="s">
        <v>5</v>
      </c>
      <c r="C2" s="11" t="s">
        <v>85</v>
      </c>
      <c r="L2" s="12" t="str">
        <f>HYPERLINK("#'INDICE'!A1", "Índice")</f>
        <v>Índice</v>
      </c>
    </row>
    <row r="3" spans="2:677" x14ac:dyDescent="0.3">
      <c r="B3" s="10" t="s">
        <v>7</v>
      </c>
      <c r="C3" s="11" t="s">
        <v>84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342</v>
      </c>
      <c r="J8" s="13" t="s">
        <v>249</v>
      </c>
      <c r="K8" s="13" t="s">
        <v>250</v>
      </c>
      <c r="L8" s="13" t="s">
        <v>251</v>
      </c>
      <c r="ZA8" s="9" t="s">
        <v>300</v>
      </c>
    </row>
    <row r="9" spans="2:677" x14ac:dyDescent="0.3">
      <c r="B9" s="19" t="s">
        <v>292</v>
      </c>
      <c r="C9" s="19" t="s">
        <v>252</v>
      </c>
      <c r="D9" s="14">
        <v>7.4907276314262097</v>
      </c>
      <c r="E9" s="14">
        <v>6.0107950749646401E-2</v>
      </c>
      <c r="F9" s="14">
        <v>7.3728648834991102</v>
      </c>
      <c r="G9" s="14">
        <v>7.6085903793533101</v>
      </c>
      <c r="H9" s="14">
        <v>0.802431401957169</v>
      </c>
      <c r="I9" s="15">
        <v>8318</v>
      </c>
      <c r="J9" s="14">
        <v>3.7148392098463798</v>
      </c>
      <c r="K9" s="15">
        <v>2239.1278680252699</v>
      </c>
      <c r="L9" s="15">
        <v>2575</v>
      </c>
      <c r="ZA9" s="9"/>
    </row>
    <row r="10" spans="2:677" x14ac:dyDescent="0.3">
      <c r="B10" s="19" t="s">
        <v>293</v>
      </c>
      <c r="C10" s="16" t="s">
        <v>253</v>
      </c>
      <c r="D10" s="14">
        <v>7.63193540944006</v>
      </c>
      <c r="E10" s="14">
        <v>8.7495556131498203E-2</v>
      </c>
      <c r="F10" s="14">
        <v>7.4603696423750598</v>
      </c>
      <c r="G10" s="14">
        <v>7.8035011765050504</v>
      </c>
      <c r="H10" s="14">
        <v>1.14643994527618</v>
      </c>
      <c r="I10" s="15">
        <v>5050</v>
      </c>
      <c r="J10" s="14">
        <v>4.3325573118393699</v>
      </c>
      <c r="K10" s="15">
        <v>1165.59335203717</v>
      </c>
      <c r="L10" s="15">
        <v>1623</v>
      </c>
      <c r="ZA10" s="9"/>
    </row>
    <row r="11" spans="2:677" x14ac:dyDescent="0.3">
      <c r="B11" s="19"/>
      <c r="C11" s="16" t="s">
        <v>254</v>
      </c>
      <c r="D11" s="14">
        <v>7.2526486934166003</v>
      </c>
      <c r="E11" s="14">
        <v>6.4959241804553106E-2</v>
      </c>
      <c r="F11" s="14">
        <v>7.1252732855569301</v>
      </c>
      <c r="G11" s="14">
        <v>7.3800241012762804</v>
      </c>
      <c r="H11" s="14">
        <v>0.89566232352489505</v>
      </c>
      <c r="I11" s="15">
        <v>3268</v>
      </c>
      <c r="J11" s="14">
        <v>2.0903235971998502</v>
      </c>
      <c r="K11" s="15">
        <v>1563.3943014266999</v>
      </c>
      <c r="L11" s="15">
        <v>952</v>
      </c>
      <c r="ZA11" s="9"/>
    </row>
    <row r="12" spans="2:677" x14ac:dyDescent="0.3">
      <c r="B12" s="19" t="s">
        <v>294</v>
      </c>
      <c r="C12" s="16" t="s">
        <v>255</v>
      </c>
      <c r="D12" s="14">
        <v>7.7606765780061702</v>
      </c>
      <c r="E12" s="14">
        <v>7.0195683525555705E-2</v>
      </c>
      <c r="F12" s="14">
        <v>7.6230332870644704</v>
      </c>
      <c r="G12" s="14">
        <v>7.89831986894787</v>
      </c>
      <c r="H12" s="14">
        <v>0.90450468873411005</v>
      </c>
      <c r="I12" s="15">
        <v>4086</v>
      </c>
      <c r="J12" s="14">
        <v>2.1065547278023402</v>
      </c>
      <c r="K12" s="15">
        <v>1939.6600269021801</v>
      </c>
      <c r="L12" s="15">
        <v>1322</v>
      </c>
      <c r="ZA12" s="9"/>
    </row>
    <row r="13" spans="2:677" x14ac:dyDescent="0.3">
      <c r="B13" s="19"/>
      <c r="C13" s="16" t="s">
        <v>256</v>
      </c>
      <c r="D13" s="14">
        <v>7.3599109613395797</v>
      </c>
      <c r="E13" s="14">
        <v>9.6751381910934395E-2</v>
      </c>
      <c r="F13" s="14">
        <v>7.1701958971002</v>
      </c>
      <c r="G13" s="14">
        <v>7.5496260255789602</v>
      </c>
      <c r="H13" s="14">
        <v>1.3145727226749599</v>
      </c>
      <c r="I13" s="15">
        <v>2567</v>
      </c>
      <c r="J13" s="14">
        <v>3.4866415372343802</v>
      </c>
      <c r="K13" s="15">
        <v>736.23857588645501</v>
      </c>
      <c r="L13" s="15">
        <v>759</v>
      </c>
      <c r="ZA13" s="9"/>
    </row>
    <row r="14" spans="2:677" x14ac:dyDescent="0.3">
      <c r="B14" s="19"/>
      <c r="C14" s="16" t="s">
        <v>257</v>
      </c>
      <c r="D14" s="14">
        <v>7.0888187315426299</v>
      </c>
      <c r="E14" s="14">
        <v>9.6850529672368693E-2</v>
      </c>
      <c r="F14" s="14">
        <v>6.8989092532953196</v>
      </c>
      <c r="G14" s="14">
        <v>7.2787282097899304</v>
      </c>
      <c r="H14" s="14">
        <v>1.36624356384541</v>
      </c>
      <c r="I14" s="15">
        <v>1665</v>
      </c>
      <c r="J14" s="14">
        <v>1.73735288324868</v>
      </c>
      <c r="K14" s="15">
        <v>958.35452662133605</v>
      </c>
      <c r="L14" s="15">
        <v>494</v>
      </c>
      <c r="ZA14" s="9"/>
    </row>
    <row r="15" spans="2:677" x14ac:dyDescent="0.3">
      <c r="B15" s="19" t="s">
        <v>295</v>
      </c>
      <c r="C15" s="16" t="s">
        <v>258</v>
      </c>
      <c r="D15" s="14">
        <v>8.1762965707555804</v>
      </c>
      <c r="E15" s="14">
        <v>0.17087528245971401</v>
      </c>
      <c r="F15" s="14">
        <v>7.8412355664733902</v>
      </c>
      <c r="G15" s="14">
        <v>8.5113575750377706</v>
      </c>
      <c r="H15" s="14">
        <v>2.0898860624856601</v>
      </c>
      <c r="I15" s="15">
        <v>453</v>
      </c>
      <c r="J15" s="14">
        <v>1.2469750748971</v>
      </c>
      <c r="K15" s="15">
        <v>363.27911368828501</v>
      </c>
      <c r="L15" s="15">
        <v>130</v>
      </c>
      <c r="ZA15" s="9"/>
    </row>
    <row r="16" spans="2:677" x14ac:dyDescent="0.3">
      <c r="B16" s="19"/>
      <c r="C16" s="16" t="s">
        <v>259</v>
      </c>
      <c r="D16" s="14">
        <v>6.9308055971633999</v>
      </c>
      <c r="E16" s="14">
        <v>0.161581427961838</v>
      </c>
      <c r="F16" s="14">
        <v>6.6139684587141501</v>
      </c>
      <c r="G16" s="14">
        <v>7.2476427356126498</v>
      </c>
      <c r="H16" s="14">
        <v>2.3313513226798399</v>
      </c>
      <c r="I16" s="15">
        <v>319</v>
      </c>
      <c r="J16" s="14">
        <v>1.1381567520931199</v>
      </c>
      <c r="K16" s="15">
        <v>280.277738029798</v>
      </c>
      <c r="L16" s="15">
        <v>98</v>
      </c>
      <c r="ZA16" s="9"/>
    </row>
    <row r="17" spans="2:677" x14ac:dyDescent="0.3">
      <c r="B17" s="19"/>
      <c r="C17" s="16" t="s">
        <v>260</v>
      </c>
      <c r="D17" s="14">
        <v>7.5745168205439404</v>
      </c>
      <c r="E17" s="14">
        <v>0.225428195736666</v>
      </c>
      <c r="F17" s="14">
        <v>7.1324856702817199</v>
      </c>
      <c r="G17" s="14">
        <v>8.01654797080616</v>
      </c>
      <c r="H17" s="14">
        <v>2.9761396149421699</v>
      </c>
      <c r="I17" s="15">
        <v>302</v>
      </c>
      <c r="J17" s="14">
        <v>1.5055786879394499</v>
      </c>
      <c r="K17" s="15">
        <v>200.587323943407</v>
      </c>
      <c r="L17" s="15">
        <v>96</v>
      </c>
      <c r="ZA17" s="9"/>
    </row>
    <row r="18" spans="2:677" x14ac:dyDescent="0.3">
      <c r="B18" s="19"/>
      <c r="C18" s="16" t="s">
        <v>261</v>
      </c>
      <c r="D18" s="14">
        <v>7.8671485402577597</v>
      </c>
      <c r="E18" s="14">
        <v>0.191469420872909</v>
      </c>
      <c r="F18" s="14">
        <v>7.4917054947597599</v>
      </c>
      <c r="G18" s="14">
        <v>8.2425915857557595</v>
      </c>
      <c r="H18" s="14">
        <v>2.4337842344417702</v>
      </c>
      <c r="I18" s="15">
        <v>233</v>
      </c>
      <c r="J18" s="14">
        <v>0.86379845471627603</v>
      </c>
      <c r="K18" s="15">
        <v>233</v>
      </c>
      <c r="L18" s="15">
        <v>75</v>
      </c>
      <c r="ZA18" s="9"/>
    </row>
    <row r="19" spans="2:677" x14ac:dyDescent="0.3">
      <c r="B19" s="19"/>
      <c r="C19" s="16" t="s">
        <v>262</v>
      </c>
      <c r="D19" s="14">
        <v>7.2882309970588297</v>
      </c>
      <c r="E19" s="14">
        <v>0.24505347969049401</v>
      </c>
      <c r="F19" s="14">
        <v>6.8077175850192697</v>
      </c>
      <c r="G19" s="14">
        <v>7.7687444090984004</v>
      </c>
      <c r="H19" s="14">
        <v>3.3623176843514702</v>
      </c>
      <c r="I19" s="15">
        <v>204</v>
      </c>
      <c r="J19" s="14">
        <v>1.42544889924147</v>
      </c>
      <c r="K19" s="15">
        <v>143.112811766563</v>
      </c>
      <c r="L19" s="15">
        <v>63</v>
      </c>
      <c r="ZA19" s="9"/>
    </row>
    <row r="20" spans="2:677" x14ac:dyDescent="0.3">
      <c r="B20" s="19"/>
      <c r="C20" s="16" t="s">
        <v>263</v>
      </c>
      <c r="D20" s="14">
        <v>7.2115190085531902</v>
      </c>
      <c r="E20" s="14">
        <v>0.24824073557488099</v>
      </c>
      <c r="F20" s="14">
        <v>6.7247558619577799</v>
      </c>
      <c r="G20" s="14">
        <v>7.6982821551485898</v>
      </c>
      <c r="H20" s="14">
        <v>3.44228081879083</v>
      </c>
      <c r="I20" s="15">
        <v>299</v>
      </c>
      <c r="J20" s="14">
        <v>2.3824018374487701</v>
      </c>
      <c r="K20" s="15">
        <v>125.50359695834899</v>
      </c>
      <c r="L20" s="15">
        <v>98</v>
      </c>
      <c r="ZA20" s="9"/>
    </row>
    <row r="21" spans="2:677" x14ac:dyDescent="0.3">
      <c r="B21" s="19"/>
      <c r="C21" s="16" t="s">
        <v>264</v>
      </c>
      <c r="D21" s="14">
        <v>7.7126810379544697</v>
      </c>
      <c r="E21" s="14">
        <v>0.12919890253757599</v>
      </c>
      <c r="F21" s="14">
        <v>7.4593412136495498</v>
      </c>
      <c r="G21" s="14">
        <v>7.9660208622593798</v>
      </c>
      <c r="H21" s="14">
        <v>1.6751490422303501</v>
      </c>
      <c r="I21" s="15">
        <v>576</v>
      </c>
      <c r="J21" s="14">
        <v>1.31514123093598</v>
      </c>
      <c r="K21" s="15">
        <v>437.97577511128799</v>
      </c>
      <c r="L21" s="15">
        <v>176</v>
      </c>
      <c r="ZA21" s="9"/>
    </row>
    <row r="22" spans="2:677" x14ac:dyDescent="0.3">
      <c r="B22" s="19"/>
      <c r="C22" s="16" t="s">
        <v>265</v>
      </c>
      <c r="D22" s="14">
        <v>7.2653734537968298</v>
      </c>
      <c r="E22" s="14">
        <v>0.15120331643343499</v>
      </c>
      <c r="F22" s="14">
        <v>6.9688862478902101</v>
      </c>
      <c r="G22" s="14">
        <v>7.5618606597034503</v>
      </c>
      <c r="H22" s="14">
        <v>2.0811499559519202</v>
      </c>
      <c r="I22" s="15">
        <v>480</v>
      </c>
      <c r="J22" s="14">
        <v>1.73548872624225</v>
      </c>
      <c r="K22" s="15">
        <v>276.57915187920298</v>
      </c>
      <c r="L22" s="15">
        <v>129</v>
      </c>
      <c r="ZA22" s="9"/>
    </row>
    <row r="23" spans="2:677" x14ac:dyDescent="0.3">
      <c r="B23" s="19"/>
      <c r="C23" s="16" t="s">
        <v>266</v>
      </c>
      <c r="D23" s="14">
        <v>7.3077636450741696</v>
      </c>
      <c r="E23" s="14">
        <v>0.181094111997602</v>
      </c>
      <c r="F23" s="14">
        <v>6.95266503653309</v>
      </c>
      <c r="G23" s="14">
        <v>7.6628622536152502</v>
      </c>
      <c r="H23" s="14">
        <v>2.4781057624882101</v>
      </c>
      <c r="I23" s="15">
        <v>453</v>
      </c>
      <c r="J23" s="14">
        <v>2.1111334614131398</v>
      </c>
      <c r="K23" s="15">
        <v>214.57667564833801</v>
      </c>
      <c r="L23" s="15">
        <v>139</v>
      </c>
      <c r="ZA23" s="9"/>
    </row>
    <row r="24" spans="2:677" x14ac:dyDescent="0.3">
      <c r="B24" s="19"/>
      <c r="C24" s="16" t="s">
        <v>267</v>
      </c>
      <c r="D24" s="14">
        <v>7.8462311965088603</v>
      </c>
      <c r="E24" s="14">
        <v>0.17568824004373901</v>
      </c>
      <c r="F24" s="14">
        <v>7.5017326985268404</v>
      </c>
      <c r="G24" s="14">
        <v>8.1907296944908907</v>
      </c>
      <c r="H24" s="14">
        <v>2.2391417693874498</v>
      </c>
      <c r="I24" s="15">
        <v>256</v>
      </c>
      <c r="J24" s="14">
        <v>1.1306656078969901</v>
      </c>
      <c r="K24" s="15">
        <v>226.415306357601</v>
      </c>
      <c r="L24" s="15">
        <v>77</v>
      </c>
      <c r="ZA24" s="9"/>
    </row>
    <row r="25" spans="2:677" x14ac:dyDescent="0.3">
      <c r="B25" s="19"/>
      <c r="C25" s="16" t="s">
        <v>268</v>
      </c>
      <c r="D25" s="14">
        <v>7.6128508962651598</v>
      </c>
      <c r="E25" s="14">
        <v>0.20838692951363</v>
      </c>
      <c r="F25" s="14">
        <v>7.2042351334875399</v>
      </c>
      <c r="G25" s="14">
        <v>8.0214666590427903</v>
      </c>
      <c r="H25" s="14">
        <v>2.7373047542000801</v>
      </c>
      <c r="I25" s="15">
        <v>261</v>
      </c>
      <c r="J25" s="14">
        <v>1.6510907295710699</v>
      </c>
      <c r="K25" s="15">
        <v>158.07732144907899</v>
      </c>
      <c r="L25" s="15">
        <v>83</v>
      </c>
      <c r="ZA25" s="9"/>
    </row>
    <row r="26" spans="2:677" x14ac:dyDescent="0.3">
      <c r="B26" s="19"/>
      <c r="C26" s="16" t="s">
        <v>269</v>
      </c>
      <c r="D26" s="14">
        <v>7.0588432040545497</v>
      </c>
      <c r="E26" s="14">
        <v>0.13460182868912199</v>
      </c>
      <c r="F26" s="14">
        <v>6.7949090454706198</v>
      </c>
      <c r="G26" s="14">
        <v>7.3227773626384796</v>
      </c>
      <c r="H26" s="14">
        <v>1.9068539249010099</v>
      </c>
      <c r="I26" s="15">
        <v>319</v>
      </c>
      <c r="J26" s="14">
        <v>1.2129548029846799</v>
      </c>
      <c r="K26" s="15">
        <v>262.99413565538299</v>
      </c>
      <c r="L26" s="15">
        <v>95</v>
      </c>
      <c r="ZA26" s="9"/>
    </row>
    <row r="27" spans="2:677" x14ac:dyDescent="0.3">
      <c r="B27" s="19"/>
      <c r="C27" s="16" t="s">
        <v>270</v>
      </c>
      <c r="D27" s="14">
        <v>7.6608249685184102</v>
      </c>
      <c r="E27" s="14">
        <v>0.21509850987722501</v>
      </c>
      <c r="F27" s="14">
        <v>7.2390487952672702</v>
      </c>
      <c r="G27" s="14">
        <v>8.0826011417695494</v>
      </c>
      <c r="H27" s="14">
        <v>2.8077721493593302</v>
      </c>
      <c r="I27" s="15">
        <v>419</v>
      </c>
      <c r="J27" s="14">
        <v>2.3943363037924099</v>
      </c>
      <c r="K27" s="15">
        <v>174.99630245606801</v>
      </c>
      <c r="L27" s="15">
        <v>141</v>
      </c>
      <c r="ZA27" s="9"/>
    </row>
    <row r="28" spans="2:677" x14ac:dyDescent="0.3">
      <c r="B28" s="19"/>
      <c r="C28" s="16" t="s">
        <v>271</v>
      </c>
      <c r="D28" s="14">
        <v>6.5920382411592104</v>
      </c>
      <c r="E28" s="14">
        <v>0.247106517006947</v>
      </c>
      <c r="F28" s="14">
        <v>6.1074991284145597</v>
      </c>
      <c r="G28" s="14">
        <v>7.0765773539038603</v>
      </c>
      <c r="H28" s="14">
        <v>3.7485601261240999</v>
      </c>
      <c r="I28" s="15">
        <v>210</v>
      </c>
      <c r="J28" s="14">
        <v>1.51616616146822</v>
      </c>
      <c r="K28" s="15">
        <v>138.507246327567</v>
      </c>
      <c r="L28" s="15">
        <v>64</v>
      </c>
      <c r="ZA28" s="9"/>
    </row>
    <row r="29" spans="2:677" x14ac:dyDescent="0.3">
      <c r="B29" s="19"/>
      <c r="C29" s="16" t="s">
        <v>272</v>
      </c>
      <c r="D29" s="14">
        <v>7.3536866776608099</v>
      </c>
      <c r="E29" s="14">
        <v>0.193824222332909</v>
      </c>
      <c r="F29" s="14">
        <v>6.9736262168718701</v>
      </c>
      <c r="G29" s="14">
        <v>7.7337471384497496</v>
      </c>
      <c r="H29" s="14">
        <v>2.63574219067169</v>
      </c>
      <c r="I29" s="15">
        <v>330</v>
      </c>
      <c r="J29" s="14">
        <v>1.29866384151557</v>
      </c>
      <c r="K29" s="15">
        <v>254.10732897197099</v>
      </c>
      <c r="L29" s="15">
        <v>90</v>
      </c>
      <c r="ZA29" s="9"/>
    </row>
    <row r="30" spans="2:677" x14ac:dyDescent="0.3">
      <c r="B30" s="19"/>
      <c r="C30" s="16" t="s">
        <v>273</v>
      </c>
      <c r="D30" s="14">
        <v>7.2507228971059599</v>
      </c>
      <c r="E30" s="14">
        <v>0.28019970808287298</v>
      </c>
      <c r="F30" s="14">
        <v>6.7012929606143699</v>
      </c>
      <c r="G30" s="14">
        <v>7.8001528335975596</v>
      </c>
      <c r="H30" s="14">
        <v>3.8644382368372101</v>
      </c>
      <c r="I30" s="15">
        <v>252</v>
      </c>
      <c r="J30" s="14">
        <v>1.3850911871465601</v>
      </c>
      <c r="K30" s="15">
        <v>181.93747988473501</v>
      </c>
      <c r="L30" s="15">
        <v>70</v>
      </c>
      <c r="ZA30" s="9"/>
    </row>
    <row r="31" spans="2:677" x14ac:dyDescent="0.3">
      <c r="B31" s="19"/>
      <c r="C31" s="16" t="s">
        <v>274</v>
      </c>
      <c r="D31" s="14">
        <v>7.9942287950476203</v>
      </c>
      <c r="E31" s="14">
        <v>0.14756380423943299</v>
      </c>
      <c r="F31" s="14">
        <v>7.7048781310285497</v>
      </c>
      <c r="G31" s="14">
        <v>8.2835794590667007</v>
      </c>
      <c r="H31" s="14">
        <v>1.8458791713698299</v>
      </c>
      <c r="I31" s="15">
        <v>820</v>
      </c>
      <c r="J31" s="14">
        <v>1.57241361817374</v>
      </c>
      <c r="K31" s="15">
        <v>521.49128608564001</v>
      </c>
      <c r="L31" s="15">
        <v>286</v>
      </c>
      <c r="ZA31" s="9"/>
    </row>
    <row r="32" spans="2:677" x14ac:dyDescent="0.3">
      <c r="B32" s="19"/>
      <c r="C32" s="16" t="s">
        <v>275</v>
      </c>
      <c r="D32" s="14">
        <v>7.6691648618765704</v>
      </c>
      <c r="E32" s="14">
        <v>0.17043233403668001</v>
      </c>
      <c r="F32" s="14">
        <v>7.3349724135454304</v>
      </c>
      <c r="G32" s="14">
        <v>8.0033573102077096</v>
      </c>
      <c r="H32" s="14">
        <v>2.22230630200557</v>
      </c>
      <c r="I32" s="15">
        <v>517</v>
      </c>
      <c r="J32" s="14">
        <v>1.77524392280312</v>
      </c>
      <c r="K32" s="15">
        <v>291.22758476122698</v>
      </c>
      <c r="L32" s="15">
        <v>162</v>
      </c>
      <c r="ZA32" s="9"/>
    </row>
    <row r="33" spans="2:677" x14ac:dyDescent="0.3">
      <c r="B33" s="19"/>
      <c r="C33" s="16" t="s">
        <v>276</v>
      </c>
      <c r="D33" s="14">
        <v>7.6742571860001796</v>
      </c>
      <c r="E33" s="14">
        <v>0.175556481548266</v>
      </c>
      <c r="F33" s="14">
        <v>7.3300170468233601</v>
      </c>
      <c r="G33" s="14">
        <v>8.0184973251769893</v>
      </c>
      <c r="H33" s="14">
        <v>2.2876022694225902</v>
      </c>
      <c r="I33" s="15">
        <v>304</v>
      </c>
      <c r="J33" s="14">
        <v>1.31847592747915</v>
      </c>
      <c r="K33" s="15">
        <v>230.569245645031</v>
      </c>
      <c r="L33" s="15">
        <v>100</v>
      </c>
      <c r="ZA33" s="9"/>
    </row>
    <row r="34" spans="2:677" x14ac:dyDescent="0.3">
      <c r="B34" s="19"/>
      <c r="C34" s="16" t="s">
        <v>277</v>
      </c>
      <c r="D34" s="14">
        <v>7.3361761657977</v>
      </c>
      <c r="E34" s="14">
        <v>0.177003934033097</v>
      </c>
      <c r="F34" s="14">
        <v>6.9890977876653304</v>
      </c>
      <c r="G34" s="14">
        <v>7.6832545439300697</v>
      </c>
      <c r="H34" s="14">
        <v>2.4127546835409301</v>
      </c>
      <c r="I34" s="15">
        <v>324</v>
      </c>
      <c r="J34" s="14">
        <v>1.4984495570902301</v>
      </c>
      <c r="K34" s="15">
        <v>216.22349478961499</v>
      </c>
      <c r="L34" s="15">
        <v>108</v>
      </c>
      <c r="ZA34" s="9"/>
    </row>
    <row r="35" spans="2:677" x14ac:dyDescent="0.3">
      <c r="B35" s="19"/>
      <c r="C35" s="16" t="s">
        <v>278</v>
      </c>
      <c r="D35" s="14">
        <v>6.81267767187326</v>
      </c>
      <c r="E35" s="14">
        <v>0.22708313103629599</v>
      </c>
      <c r="F35" s="14">
        <v>6.3674014397271401</v>
      </c>
      <c r="G35" s="14">
        <v>7.2579539040193799</v>
      </c>
      <c r="H35" s="14">
        <v>3.3332434319302702</v>
      </c>
      <c r="I35" s="15">
        <v>245</v>
      </c>
      <c r="J35" s="14">
        <v>1.4985699997857</v>
      </c>
      <c r="K35" s="15">
        <v>163.48919305406801</v>
      </c>
      <c r="L35" s="15">
        <v>62</v>
      </c>
      <c r="ZA35" s="9"/>
    </row>
    <row r="36" spans="2:677" x14ac:dyDescent="0.3">
      <c r="B36" s="19"/>
      <c r="C36" s="16" t="s">
        <v>279</v>
      </c>
      <c r="D36" s="14">
        <v>7.4381422613316399</v>
      </c>
      <c r="E36" s="14">
        <v>0.13151094917106201</v>
      </c>
      <c r="F36" s="14">
        <v>7.1802688575890601</v>
      </c>
      <c r="G36" s="14">
        <v>7.69601566507421</v>
      </c>
      <c r="H36" s="14">
        <v>1.7680617626089601</v>
      </c>
      <c r="I36" s="15">
        <v>422</v>
      </c>
      <c r="J36" s="14">
        <v>1.0188398695505001</v>
      </c>
      <c r="K36" s="15">
        <v>414.19659027103199</v>
      </c>
      <c r="L36" s="15">
        <v>154</v>
      </c>
      <c r="ZA36" s="9"/>
    </row>
    <row r="37" spans="2:677" x14ac:dyDescent="0.3">
      <c r="B37" s="19"/>
      <c r="C37" s="16" t="s">
        <v>280</v>
      </c>
      <c r="D37" s="14">
        <v>7.1987453898362999</v>
      </c>
      <c r="E37" s="14">
        <v>0.150456023776495</v>
      </c>
      <c r="F37" s="14">
        <v>6.90372351363989</v>
      </c>
      <c r="G37" s="14">
        <v>7.4937672660327204</v>
      </c>
      <c r="H37" s="14">
        <v>2.09003118778057</v>
      </c>
      <c r="I37" s="15">
        <v>320</v>
      </c>
      <c r="J37" s="14">
        <v>1.12879662770267</v>
      </c>
      <c r="K37" s="15">
        <v>283.48773565284699</v>
      </c>
      <c r="L37" s="15">
        <v>79</v>
      </c>
      <c r="ZA37" s="9"/>
    </row>
    <row r="38" spans="2:677" x14ac:dyDescent="0.3">
      <c r="B38" s="19" t="s">
        <v>296</v>
      </c>
      <c r="C38" s="16" t="s">
        <v>281</v>
      </c>
      <c r="D38" s="14">
        <v>7.2739150107605104</v>
      </c>
      <c r="E38" s="14">
        <v>0.100363847038773</v>
      </c>
      <c r="F38" s="14">
        <v>7.0771164399059803</v>
      </c>
      <c r="G38" s="14">
        <v>7.4707135816150396</v>
      </c>
      <c r="H38" s="14">
        <v>1.3797775598189099</v>
      </c>
      <c r="I38" s="15">
        <v>4252</v>
      </c>
      <c r="J38" s="14">
        <v>5.6151449577373302</v>
      </c>
      <c r="K38" s="15">
        <v>757.23779742159604</v>
      </c>
      <c r="L38" s="15">
        <v>1232</v>
      </c>
      <c r="ZA38" s="9"/>
    </row>
    <row r="39" spans="2:677" x14ac:dyDescent="0.3">
      <c r="B39" s="19"/>
      <c r="C39" s="16" t="s">
        <v>282</v>
      </c>
      <c r="D39" s="14">
        <v>7.6833823635152596</v>
      </c>
      <c r="E39" s="14">
        <v>7.3602669395396003E-2</v>
      </c>
      <c r="F39" s="14">
        <v>7.5390584802099898</v>
      </c>
      <c r="G39" s="14">
        <v>7.8277062468205401</v>
      </c>
      <c r="H39" s="14">
        <v>0.95794620016439802</v>
      </c>
      <c r="I39" s="15">
        <v>4066</v>
      </c>
      <c r="J39" s="14">
        <v>2.6148996597397298</v>
      </c>
      <c r="K39" s="15">
        <v>1554.9353814993799</v>
      </c>
      <c r="L39" s="15">
        <v>1242</v>
      </c>
      <c r="ZA39" s="9"/>
    </row>
    <row r="40" spans="2:677" x14ac:dyDescent="0.3">
      <c r="B40" s="19" t="s">
        <v>321</v>
      </c>
      <c r="C40" s="16" t="s">
        <v>314</v>
      </c>
      <c r="D40" s="14">
        <v>7.5019993675981498</v>
      </c>
      <c r="E40" s="14">
        <v>7.3922106985758601E-2</v>
      </c>
      <c r="F40" s="14">
        <v>7.3570491147074604</v>
      </c>
      <c r="G40" s="14">
        <v>7.6469496204888401</v>
      </c>
      <c r="H40" s="14">
        <v>0.985365412119805</v>
      </c>
      <c r="I40" s="15">
        <v>4280</v>
      </c>
      <c r="J40" s="14">
        <v>2.9122035957900798</v>
      </c>
      <c r="K40" s="15">
        <v>1469.67746560962</v>
      </c>
      <c r="L40" s="15">
        <v>2079</v>
      </c>
      <c r="ZA40" s="9"/>
    </row>
    <row r="41" spans="2:677" x14ac:dyDescent="0.3">
      <c r="B41" s="19"/>
      <c r="C41" s="16" t="s">
        <v>315</v>
      </c>
      <c r="D41" s="14">
        <v>7.4793262557092097</v>
      </c>
      <c r="E41" s="14">
        <v>7.74987465787704E-2</v>
      </c>
      <c r="F41" s="14">
        <v>7.3273627447466696</v>
      </c>
      <c r="G41" s="14">
        <v>7.6312897666717499</v>
      </c>
      <c r="H41" s="14">
        <v>1.0361728306692499</v>
      </c>
      <c r="I41" s="15">
        <v>4038</v>
      </c>
      <c r="J41" s="14">
        <v>2.97534368345721</v>
      </c>
      <c r="K41" s="15">
        <v>1357.1541406967899</v>
      </c>
      <c r="L41" s="15">
        <v>2047</v>
      </c>
      <c r="ZA41" s="9"/>
    </row>
    <row r="42" spans="2:677" x14ac:dyDescent="0.3">
      <c r="B42" s="19" t="s">
        <v>322</v>
      </c>
      <c r="C42" s="16" t="s">
        <v>316</v>
      </c>
      <c r="D42" s="14">
        <v>6.43305157528712</v>
      </c>
      <c r="E42" s="14">
        <v>0.104849047615273</v>
      </c>
      <c r="F42" s="14">
        <v>6.2274581934573803</v>
      </c>
      <c r="G42" s="14">
        <v>6.6386449571168598</v>
      </c>
      <c r="H42" s="14">
        <v>1.62984932404483</v>
      </c>
      <c r="I42" s="15">
        <v>1025</v>
      </c>
      <c r="J42" s="14">
        <v>1.77022999571808</v>
      </c>
      <c r="K42" s="15">
        <v>579.02080660666695</v>
      </c>
      <c r="L42" s="15">
        <v>406</v>
      </c>
      <c r="ZA42" s="9"/>
    </row>
    <row r="43" spans="2:677" x14ac:dyDescent="0.3">
      <c r="B43" s="19"/>
      <c r="C43" s="16" t="s">
        <v>317</v>
      </c>
      <c r="D43" s="14">
        <v>7.2102098224594098</v>
      </c>
      <c r="E43" s="14">
        <v>0.2383415772767</v>
      </c>
      <c r="F43" s="14">
        <v>6.7428574523858797</v>
      </c>
      <c r="G43" s="14">
        <v>7.6775621925329496</v>
      </c>
      <c r="H43" s="14">
        <v>3.3056122241308299</v>
      </c>
      <c r="I43" s="15">
        <v>321</v>
      </c>
      <c r="J43" s="14">
        <v>2.4205693503084702</v>
      </c>
      <c r="K43" s="15">
        <v>132.613428307308</v>
      </c>
      <c r="L43" s="15">
        <v>155</v>
      </c>
      <c r="ZA43" s="9"/>
    </row>
    <row r="44" spans="2:677" x14ac:dyDescent="0.3">
      <c r="B44" s="19"/>
      <c r="C44" s="16" t="s">
        <v>318</v>
      </c>
      <c r="D44" s="14">
        <v>7.5198274457037098</v>
      </c>
      <c r="E44" s="14">
        <v>0.177676744426262</v>
      </c>
      <c r="F44" s="14">
        <v>7.17142978649815</v>
      </c>
      <c r="G44" s="14">
        <v>7.8682251049092704</v>
      </c>
      <c r="H44" s="14">
        <v>2.3627768816394101</v>
      </c>
      <c r="I44" s="15">
        <v>253</v>
      </c>
      <c r="J44" s="14">
        <v>1.29939973853808</v>
      </c>
      <c r="K44" s="15">
        <v>194.70528775436301</v>
      </c>
      <c r="L44" s="15">
        <v>127</v>
      </c>
      <c r="ZA44" s="9"/>
    </row>
    <row r="45" spans="2:677" x14ac:dyDescent="0.3">
      <c r="B45" s="19"/>
      <c r="C45" s="16" t="s">
        <v>319</v>
      </c>
      <c r="D45" s="14">
        <v>7.6157773345822202</v>
      </c>
      <c r="E45" s="14">
        <v>7.1435711221767603E-2</v>
      </c>
      <c r="F45" s="14">
        <v>7.4757025338326102</v>
      </c>
      <c r="G45" s="14">
        <v>7.7558521353318302</v>
      </c>
      <c r="H45" s="14">
        <v>0.93799632110287201</v>
      </c>
      <c r="I45" s="15">
        <v>6604</v>
      </c>
      <c r="J45" s="14">
        <v>4.0490018072074099</v>
      </c>
      <c r="K45" s="15">
        <v>1631.0192769597099</v>
      </c>
      <c r="L45" s="15">
        <v>2346</v>
      </c>
      <c r="ZA45" s="9"/>
    </row>
    <row r="46" spans="2:677" x14ac:dyDescent="0.3">
      <c r="B46" s="19"/>
      <c r="C46" s="16" t="s">
        <v>320</v>
      </c>
      <c r="D46" s="14">
        <v>7.8995929923981398</v>
      </c>
      <c r="E46" s="14">
        <v>0.49122963871853997</v>
      </c>
      <c r="F46" s="14">
        <v>6.9363647611821104</v>
      </c>
      <c r="G46" s="14">
        <v>8.8628212236141799</v>
      </c>
      <c r="H46" s="14">
        <v>6.2184170651735498</v>
      </c>
      <c r="I46" s="15">
        <v>115</v>
      </c>
      <c r="J46" s="14">
        <v>2.9951527206088402</v>
      </c>
      <c r="K46" s="15">
        <v>38.395371030236902</v>
      </c>
      <c r="L46" s="15">
        <v>51</v>
      </c>
      <c r="ZA46" s="9"/>
    </row>
    <row r="47" spans="2:677" x14ac:dyDescent="0.3">
      <c r="B47" s="19" t="s">
        <v>298</v>
      </c>
      <c r="C47" s="16" t="s">
        <v>283</v>
      </c>
      <c r="D47" s="14">
        <v>6.7888185886685202</v>
      </c>
      <c r="E47" s="14">
        <v>0.124075102929075</v>
      </c>
      <c r="F47" s="14">
        <v>6.5455257730230896</v>
      </c>
      <c r="G47" s="14">
        <v>7.0321114043139499</v>
      </c>
      <c r="H47" s="14">
        <v>1.8276390996244001</v>
      </c>
      <c r="I47" s="15">
        <v>1760</v>
      </c>
      <c r="J47" s="14">
        <v>4.1695733377159696</v>
      </c>
      <c r="K47" s="15">
        <v>422.10553873219601</v>
      </c>
      <c r="L47" s="15">
        <v>968</v>
      </c>
      <c r="ZA47" s="9"/>
    </row>
    <row r="48" spans="2:677" x14ac:dyDescent="0.3">
      <c r="B48" s="19"/>
      <c r="C48" s="16" t="s">
        <v>284</v>
      </c>
      <c r="D48" s="14">
        <v>7.0783662912376402</v>
      </c>
      <c r="E48" s="14">
        <v>0.121727450578128</v>
      </c>
      <c r="F48" s="14">
        <v>6.8396768725440102</v>
      </c>
      <c r="G48" s="14">
        <v>7.3170557099312603</v>
      </c>
      <c r="H48" s="14">
        <v>1.7197110967373299</v>
      </c>
      <c r="I48" s="15">
        <v>1522</v>
      </c>
      <c r="J48" s="14">
        <v>3.2246764415220999</v>
      </c>
      <c r="K48" s="15">
        <v>471.98533794031999</v>
      </c>
      <c r="L48" s="15">
        <v>995</v>
      </c>
      <c r="ZA48" s="9"/>
    </row>
    <row r="49" spans="2:677" x14ac:dyDescent="0.3">
      <c r="B49" s="19"/>
      <c r="C49" s="16" t="s">
        <v>285</v>
      </c>
      <c r="D49" s="14">
        <v>7.3602132282608004</v>
      </c>
      <c r="E49" s="14">
        <v>0.147117744421213</v>
      </c>
      <c r="F49" s="14">
        <v>7.0717372211757903</v>
      </c>
      <c r="G49" s="14">
        <v>7.6486892353458202</v>
      </c>
      <c r="H49" s="14">
        <v>1.9988244886211901</v>
      </c>
      <c r="I49" s="15">
        <v>1494</v>
      </c>
      <c r="J49" s="14">
        <v>3.87836161443404</v>
      </c>
      <c r="K49" s="15">
        <v>385.21420860803698</v>
      </c>
      <c r="L49" s="15">
        <v>994</v>
      </c>
      <c r="ZA49" s="9"/>
    </row>
    <row r="50" spans="2:677" x14ac:dyDescent="0.3">
      <c r="B50" s="19"/>
      <c r="C50" s="16" t="s">
        <v>286</v>
      </c>
      <c r="D50" s="14">
        <v>7.6733682966119696</v>
      </c>
      <c r="E50" s="14">
        <v>0.10146167674060499</v>
      </c>
      <c r="F50" s="14">
        <v>7.4744170450588001</v>
      </c>
      <c r="G50" s="14">
        <v>7.8723195481651498</v>
      </c>
      <c r="H50" s="14">
        <v>1.3222573558134001</v>
      </c>
      <c r="I50" s="15">
        <v>1534</v>
      </c>
      <c r="J50" s="14">
        <v>2.30390553108459</v>
      </c>
      <c r="K50" s="15">
        <v>665.825911393968</v>
      </c>
      <c r="L50" s="15">
        <v>1003</v>
      </c>
      <c r="ZA50" s="9"/>
    </row>
    <row r="51" spans="2:677" x14ac:dyDescent="0.3">
      <c r="B51" s="19"/>
      <c r="C51" s="16" t="s">
        <v>287</v>
      </c>
      <c r="D51" s="14">
        <v>8.7224447319029093</v>
      </c>
      <c r="E51" s="14">
        <v>0.104333935089368</v>
      </c>
      <c r="F51" s="14">
        <v>8.5178614090926104</v>
      </c>
      <c r="G51" s="14">
        <v>8.9270280547131993</v>
      </c>
      <c r="H51" s="14">
        <v>1.19615472836142</v>
      </c>
      <c r="I51" s="15">
        <v>1963</v>
      </c>
      <c r="J51" s="14">
        <v>2.1642242663520999</v>
      </c>
      <c r="K51" s="15">
        <v>907.022451655959</v>
      </c>
      <c r="L51" s="15">
        <v>1154</v>
      </c>
      <c r="ZA51" s="9"/>
    </row>
    <row r="52" spans="2:677" x14ac:dyDescent="0.3">
      <c r="B52" s="19" t="s">
        <v>297</v>
      </c>
      <c r="C52" s="16" t="s">
        <v>288</v>
      </c>
      <c r="D52" s="14">
        <v>7.8053973322443397</v>
      </c>
      <c r="E52" s="14">
        <v>6.8863227950310704E-2</v>
      </c>
      <c r="F52" s="14">
        <v>7.6703667884289404</v>
      </c>
      <c r="G52" s="14">
        <v>7.9404278760597302</v>
      </c>
      <c r="H52" s="14">
        <v>0.88225140910936795</v>
      </c>
      <c r="I52" s="15">
        <v>5483</v>
      </c>
      <c r="J52" s="14">
        <v>3.0506803173580002</v>
      </c>
      <c r="K52" s="15">
        <v>1797.3040206154701</v>
      </c>
      <c r="L52" s="15">
        <v>2256</v>
      </c>
      <c r="ZA52" s="9"/>
    </row>
    <row r="53" spans="2:677" x14ac:dyDescent="0.3">
      <c r="B53" s="19"/>
      <c r="C53" s="16" t="s">
        <v>289</v>
      </c>
      <c r="D53" s="14">
        <v>6.9039391430506099</v>
      </c>
      <c r="E53" s="14">
        <v>9.7726620630371394E-2</v>
      </c>
      <c r="F53" s="14">
        <v>6.7123117807886796</v>
      </c>
      <c r="G53" s="14">
        <v>7.0955665053125401</v>
      </c>
      <c r="H53" s="14">
        <v>1.4155197287441501</v>
      </c>
      <c r="I53" s="15">
        <v>2791</v>
      </c>
      <c r="J53" s="14">
        <v>3.9564406276989499</v>
      </c>
      <c r="K53" s="15">
        <v>705.43204426227896</v>
      </c>
      <c r="L53" s="15">
        <v>1402</v>
      </c>
      <c r="ZA53" s="9"/>
    </row>
    <row r="54" spans="2:677" x14ac:dyDescent="0.3">
      <c r="B54" s="19" t="s">
        <v>291</v>
      </c>
      <c r="C54" s="16" t="s">
        <v>290</v>
      </c>
      <c r="D54" s="14">
        <v>7.90159621676165</v>
      </c>
      <c r="E54" s="14">
        <v>7.2093589625571705E-2</v>
      </c>
      <c r="F54" s="14">
        <v>7.76023141434825</v>
      </c>
      <c r="G54" s="14">
        <v>8.0429610191750598</v>
      </c>
      <c r="H54" s="14">
        <v>0.91239273240310104</v>
      </c>
      <c r="I54" s="15">
        <v>5390</v>
      </c>
      <c r="J54" s="14">
        <v>3.1530559518579402</v>
      </c>
      <c r="K54" s="15">
        <v>1709.45269677944</v>
      </c>
      <c r="L54" s="15">
        <v>2161</v>
      </c>
      <c r="ZA54" s="9"/>
    </row>
    <row r="55" spans="2:677" x14ac:dyDescent="0.3">
      <c r="B55" s="19"/>
      <c r="C55" s="16" t="s">
        <v>291</v>
      </c>
      <c r="D55" s="14">
        <v>6.9308129832906697</v>
      </c>
      <c r="E55" s="14">
        <v>8.9380378718119893E-2</v>
      </c>
      <c r="F55" s="14">
        <v>6.75555135957703</v>
      </c>
      <c r="G55" s="14">
        <v>7.1060746070042997</v>
      </c>
      <c r="H55" s="14">
        <v>1.2896088659960201</v>
      </c>
      <c r="I55" s="15">
        <v>2928</v>
      </c>
      <c r="J55" s="14">
        <v>3.61806925720072</v>
      </c>
      <c r="K55" s="15">
        <v>809.27140744270298</v>
      </c>
      <c r="L55" s="15">
        <v>1385</v>
      </c>
      <c r="ZA55" s="9"/>
    </row>
    <row r="57" spans="2:677" x14ac:dyDescent="0.3">
      <c r="B57" s="7"/>
      <c r="C57" s="7"/>
      <c r="D57" s="7"/>
    </row>
    <row r="58" spans="2:677" x14ac:dyDescent="0.3">
      <c r="B58" s="7" t="s">
        <v>301</v>
      </c>
      <c r="C58" s="7"/>
      <c r="D58" s="7"/>
    </row>
    <row r="59" spans="2:677" x14ac:dyDescent="0.3">
      <c r="B59" s="7" t="s">
        <v>343</v>
      </c>
      <c r="C59" s="7"/>
      <c r="D59" s="7"/>
    </row>
    <row r="60" spans="2:677" x14ac:dyDescent="0.3">
      <c r="B60" s="7" t="s">
        <v>344</v>
      </c>
      <c r="C60" s="7"/>
      <c r="D60" s="7"/>
    </row>
    <row r="61" spans="2:677" x14ac:dyDescent="0.3">
      <c r="B61" s="7" t="s">
        <v>345</v>
      </c>
      <c r="C61" s="7"/>
      <c r="D61" s="7"/>
    </row>
    <row r="62" spans="2:677" x14ac:dyDescent="0.3">
      <c r="B62" s="7" t="s">
        <v>308</v>
      </c>
      <c r="C62" s="7"/>
      <c r="D62" s="7"/>
    </row>
    <row r="63" spans="2:677" x14ac:dyDescent="0.3">
      <c r="B63" s="7" t="s">
        <v>309</v>
      </c>
      <c r="C63" s="7"/>
      <c r="D63" s="7"/>
    </row>
    <row r="64" spans="2:677" x14ac:dyDescent="0.3">
      <c r="B64" s="7"/>
      <c r="C64" s="7"/>
      <c r="D64" s="7"/>
    </row>
    <row r="65" spans="2:9" ht="90" customHeight="1" x14ac:dyDescent="0.3">
      <c r="B65" s="20" t="s">
        <v>346</v>
      </c>
      <c r="C65" s="21"/>
      <c r="D65" s="21"/>
      <c r="E65" s="22"/>
      <c r="F65" s="22"/>
      <c r="G65" s="22"/>
      <c r="H65" s="22"/>
      <c r="I65" s="22"/>
    </row>
    <row r="66" spans="2:9" x14ac:dyDescent="0.3">
      <c r="B66" s="7"/>
      <c r="C66" s="7"/>
      <c r="D66" s="7"/>
    </row>
    <row r="67" spans="2:9" x14ac:dyDescent="0.3">
      <c r="B67" s="7"/>
      <c r="C67" s="7"/>
      <c r="D67" s="7"/>
    </row>
    <row r="68" spans="2:9" x14ac:dyDescent="0.3">
      <c r="B68" s="7"/>
      <c r="C68" s="7"/>
      <c r="D68" s="7"/>
    </row>
    <row r="69" spans="2:9" x14ac:dyDescent="0.3">
      <c r="B69" s="7"/>
      <c r="C69" s="7"/>
      <c r="D69" s="7"/>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row r="147" spans="3:3" x14ac:dyDescent="0.3">
      <c r="C147" s="8" t="str">
        <f>HYPERLINK("https://www.cdc.gov/nchs/data/series/sr_02/sr02_175.pdf", "Link to Vital and Health Statistics")</f>
        <v>Link to Vital and Health Statistics</v>
      </c>
    </row>
  </sheetData>
  <mergeCells count="12">
    <mergeCell ref="B65:I65"/>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95" priority="1">
      <formula>ZA9 = 3</formula>
    </cfRule>
    <cfRule type="expression" dxfId="294" priority="48">
      <formula>I9 = J9</formula>
    </cfRule>
    <cfRule type="expression" dxfId="293" priority="95">
      <formula>ZA9 = 2</formula>
    </cfRule>
    <cfRule type="expression" dxfId="292" priority="142">
      <formula>ZA9 = 1</formula>
    </cfRule>
  </conditionalFormatting>
  <pageMargins left="0.7" right="0.7" top="0.75" bottom="0.75" header="0.3" footer="0.3"/>
  <pageSetup paperSize="9"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87</v>
      </c>
      <c r="M2" s="12" t="str">
        <f>HYPERLINK("#'INDICE'!A1", "Índice")</f>
        <v>Índice</v>
      </c>
    </row>
    <row r="3" spans="2:677" x14ac:dyDescent="0.3">
      <c r="B3" s="10" t="s">
        <v>7</v>
      </c>
      <c r="C3" s="11" t="s">
        <v>86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89.930343294892495</v>
      </c>
      <c r="E9" s="14">
        <v>0.55229717295317204</v>
      </c>
      <c r="F9" s="14">
        <v>88.794483560757399</v>
      </c>
      <c r="G9" s="14">
        <v>90.962783677374901</v>
      </c>
      <c r="H9" s="14">
        <v>0.61413884648713302</v>
      </c>
      <c r="I9" s="15">
        <v>7443</v>
      </c>
      <c r="J9" s="15">
        <v>8318</v>
      </c>
      <c r="K9" s="14">
        <v>2.8015051541344298</v>
      </c>
      <c r="L9" s="15">
        <v>2969.1182212263202</v>
      </c>
      <c r="M9" s="15">
        <v>2575</v>
      </c>
      <c r="ZA9" s="9"/>
    </row>
    <row r="10" spans="2:677" x14ac:dyDescent="0.3">
      <c r="B10" s="19" t="s">
        <v>293</v>
      </c>
      <c r="C10" s="16" t="s">
        <v>253</v>
      </c>
      <c r="D10" s="14">
        <v>90.496672935084902</v>
      </c>
      <c r="E10" s="14">
        <v>0.78085410663372501</v>
      </c>
      <c r="F10" s="14">
        <v>88.850779271545406</v>
      </c>
      <c r="G10" s="14">
        <v>91.921684194618905</v>
      </c>
      <c r="H10" s="14">
        <v>0.86285393850207903</v>
      </c>
      <c r="I10" s="15">
        <v>4642</v>
      </c>
      <c r="J10" s="15">
        <v>5050</v>
      </c>
      <c r="K10" s="14">
        <v>3.5796196137166998</v>
      </c>
      <c r="L10" s="15">
        <v>1410.76442330603</v>
      </c>
      <c r="M10" s="15">
        <v>1623</v>
      </c>
      <c r="ZA10" s="9"/>
    </row>
    <row r="11" spans="2:677" x14ac:dyDescent="0.3">
      <c r="B11" s="19"/>
      <c r="C11" s="16" t="s">
        <v>254</v>
      </c>
      <c r="D11" s="14">
        <v>88.975500996410602</v>
      </c>
      <c r="E11" s="14">
        <v>0.69392188617626205</v>
      </c>
      <c r="F11" s="14">
        <v>87.538312774929494</v>
      </c>
      <c r="G11" s="14">
        <v>90.265372359835695</v>
      </c>
      <c r="H11" s="14">
        <v>0.77990219600365696</v>
      </c>
      <c r="I11" s="15">
        <v>2801</v>
      </c>
      <c r="J11" s="15">
        <v>3268</v>
      </c>
      <c r="K11" s="14">
        <v>1.60376599363211</v>
      </c>
      <c r="L11" s="15">
        <v>2037.7037628780499</v>
      </c>
      <c r="M11" s="15">
        <v>952</v>
      </c>
      <c r="ZA11" s="9"/>
    </row>
    <row r="12" spans="2:677" x14ac:dyDescent="0.3">
      <c r="B12" s="19" t="s">
        <v>294</v>
      </c>
      <c r="C12" s="16" t="s">
        <v>255</v>
      </c>
      <c r="D12" s="14">
        <v>90.279592590558295</v>
      </c>
      <c r="E12" s="14">
        <v>0.59070750044709697</v>
      </c>
      <c r="F12" s="14">
        <v>89.057588576012506</v>
      </c>
      <c r="G12" s="14">
        <v>91.378339667835604</v>
      </c>
      <c r="H12" s="14">
        <v>0.654309001067506</v>
      </c>
      <c r="I12" s="15">
        <v>3663</v>
      </c>
      <c r="J12" s="15">
        <v>4086</v>
      </c>
      <c r="K12" s="14">
        <v>1.62428776739756</v>
      </c>
      <c r="L12" s="15">
        <v>2515.5641026261001</v>
      </c>
      <c r="M12" s="15">
        <v>1322</v>
      </c>
      <c r="ZA12" s="9"/>
    </row>
    <row r="13" spans="2:677" x14ac:dyDescent="0.3">
      <c r="B13" s="19"/>
      <c r="C13" s="16" t="s">
        <v>256</v>
      </c>
      <c r="D13" s="14">
        <v>90.667887942936105</v>
      </c>
      <c r="E13" s="14">
        <v>0.90041917391437398</v>
      </c>
      <c r="F13" s="14">
        <v>88.743929190512105</v>
      </c>
      <c r="G13" s="14">
        <v>92.291556409743706</v>
      </c>
      <c r="H13" s="14">
        <v>0.99309600603145498</v>
      </c>
      <c r="I13" s="15">
        <v>2339</v>
      </c>
      <c r="J13" s="15">
        <v>2567</v>
      </c>
      <c r="K13" s="14">
        <v>2.4587403983396099</v>
      </c>
      <c r="L13" s="15">
        <v>1044.0305132390099</v>
      </c>
      <c r="M13" s="15">
        <v>759</v>
      </c>
      <c r="ZA13" s="9"/>
    </row>
    <row r="14" spans="2:677" x14ac:dyDescent="0.3">
      <c r="B14" s="19"/>
      <c r="C14" s="16" t="s">
        <v>257</v>
      </c>
      <c r="D14" s="14">
        <v>82.4598695303211</v>
      </c>
      <c r="E14" s="14">
        <v>1.20961317557073</v>
      </c>
      <c r="F14" s="14">
        <v>79.955484536006594</v>
      </c>
      <c r="G14" s="14">
        <v>84.711185575193994</v>
      </c>
      <c r="H14" s="14">
        <v>1.46691133815819</v>
      </c>
      <c r="I14" s="15">
        <v>1441</v>
      </c>
      <c r="J14" s="15">
        <v>1665</v>
      </c>
      <c r="K14" s="14">
        <v>1.6833362525909901</v>
      </c>
      <c r="L14" s="15">
        <v>989.10719556905894</v>
      </c>
      <c r="M14" s="15">
        <v>494</v>
      </c>
      <c r="ZA14" s="9"/>
    </row>
    <row r="15" spans="2:677" x14ac:dyDescent="0.3">
      <c r="B15" s="19" t="s">
        <v>295</v>
      </c>
      <c r="C15" s="16" t="s">
        <v>258</v>
      </c>
      <c r="D15" s="14">
        <v>93.139618310184304</v>
      </c>
      <c r="E15" s="14">
        <v>1.34971471891151</v>
      </c>
      <c r="F15" s="14">
        <v>89.939830754747405</v>
      </c>
      <c r="G15" s="14">
        <v>95.374012206028695</v>
      </c>
      <c r="H15" s="14">
        <v>1.4491306099371499</v>
      </c>
      <c r="I15" s="15">
        <v>423</v>
      </c>
      <c r="J15" s="15">
        <v>453</v>
      </c>
      <c r="K15" s="14">
        <v>1.2886639213954401</v>
      </c>
      <c r="L15" s="15">
        <v>351.52687405841499</v>
      </c>
      <c r="M15" s="15">
        <v>130</v>
      </c>
      <c r="ZA15" s="9"/>
    </row>
    <row r="16" spans="2:677" x14ac:dyDescent="0.3">
      <c r="B16" s="19"/>
      <c r="C16" s="16" t="s">
        <v>259</v>
      </c>
      <c r="D16" s="14">
        <v>84.745340238283305</v>
      </c>
      <c r="E16" s="14">
        <v>2.2755810396090799</v>
      </c>
      <c r="F16" s="14">
        <v>79.666506808035095</v>
      </c>
      <c r="G16" s="14">
        <v>88.734978510317106</v>
      </c>
      <c r="H16" s="14">
        <v>2.6851990129612999</v>
      </c>
      <c r="I16" s="15">
        <v>265</v>
      </c>
      <c r="J16" s="15">
        <v>319</v>
      </c>
      <c r="K16" s="14">
        <v>1.2737769382126201</v>
      </c>
      <c r="L16" s="15">
        <v>250.43631300753799</v>
      </c>
      <c r="M16" s="15">
        <v>98</v>
      </c>
      <c r="ZA16" s="9"/>
    </row>
    <row r="17" spans="2:677" x14ac:dyDescent="0.3">
      <c r="B17" s="19"/>
      <c r="C17" s="16" t="s">
        <v>260</v>
      </c>
      <c r="D17" s="14">
        <v>84.674400173444099</v>
      </c>
      <c r="E17" s="14">
        <v>2.8033144655284401</v>
      </c>
      <c r="F17" s="14">
        <v>78.2586929259069</v>
      </c>
      <c r="G17" s="14">
        <v>89.452052598245501</v>
      </c>
      <c r="H17" s="14">
        <v>3.3106989359077001</v>
      </c>
      <c r="I17" s="15">
        <v>262</v>
      </c>
      <c r="J17" s="15">
        <v>302</v>
      </c>
      <c r="K17" s="14">
        <v>1.8228063106705601</v>
      </c>
      <c r="L17" s="15">
        <v>165.67860130399799</v>
      </c>
      <c r="M17" s="15">
        <v>96</v>
      </c>
      <c r="ZA17" s="9"/>
    </row>
    <row r="18" spans="2:677" x14ac:dyDescent="0.3">
      <c r="B18" s="19"/>
      <c r="C18" s="16" t="s">
        <v>261</v>
      </c>
      <c r="D18" s="14">
        <v>88.007095339448398</v>
      </c>
      <c r="E18" s="14">
        <v>2.1867190154017999</v>
      </c>
      <c r="F18" s="14">
        <v>82.929451823285405</v>
      </c>
      <c r="G18" s="14">
        <v>91.725097301539606</v>
      </c>
      <c r="H18" s="14">
        <v>2.4847076329101698</v>
      </c>
      <c r="I18" s="15">
        <v>203</v>
      </c>
      <c r="J18" s="15">
        <v>233</v>
      </c>
      <c r="K18" s="14">
        <v>1.05107057811894</v>
      </c>
      <c r="L18" s="15">
        <v>221.67873865995799</v>
      </c>
      <c r="M18" s="15">
        <v>75</v>
      </c>
      <c r="ZA18" s="9"/>
    </row>
    <row r="19" spans="2:677" x14ac:dyDescent="0.3">
      <c r="B19" s="19"/>
      <c r="C19" s="16" t="s">
        <v>262</v>
      </c>
      <c r="D19" s="14">
        <v>84.400451456218605</v>
      </c>
      <c r="E19" s="14">
        <v>2.5810247512942599</v>
      </c>
      <c r="F19" s="14">
        <v>78.531830733638202</v>
      </c>
      <c r="G19" s="14">
        <v>88.891726300800102</v>
      </c>
      <c r="H19" s="14">
        <v>3.0580698405779598</v>
      </c>
      <c r="I19" s="15">
        <v>177</v>
      </c>
      <c r="J19" s="15">
        <v>204</v>
      </c>
      <c r="K19" s="14">
        <v>1.02712565514101</v>
      </c>
      <c r="L19" s="15">
        <v>198.61250566465</v>
      </c>
      <c r="M19" s="15">
        <v>63</v>
      </c>
      <c r="ZA19" s="9"/>
    </row>
    <row r="20" spans="2:677" x14ac:dyDescent="0.3">
      <c r="B20" s="19"/>
      <c r="C20" s="16" t="s">
        <v>263</v>
      </c>
      <c r="D20" s="14">
        <v>88.166893388504604</v>
      </c>
      <c r="E20" s="14">
        <v>2.1504828125354098</v>
      </c>
      <c r="F20" s="14">
        <v>83.193909613739905</v>
      </c>
      <c r="G20" s="14">
        <v>91.813160880009093</v>
      </c>
      <c r="H20" s="14">
        <v>2.4391046683014901</v>
      </c>
      <c r="I20" s="15">
        <v>260</v>
      </c>
      <c r="J20" s="15">
        <v>299</v>
      </c>
      <c r="K20" s="14">
        <v>1.3209424592743999</v>
      </c>
      <c r="L20" s="15">
        <v>226.35353864258599</v>
      </c>
      <c r="M20" s="15">
        <v>98</v>
      </c>
      <c r="ZA20" s="9"/>
    </row>
    <row r="21" spans="2:677" x14ac:dyDescent="0.3">
      <c r="B21" s="19"/>
      <c r="C21" s="16" t="s">
        <v>264</v>
      </c>
      <c r="D21" s="14">
        <v>91.562747127676303</v>
      </c>
      <c r="E21" s="14">
        <v>1.2133265085989899</v>
      </c>
      <c r="F21" s="14">
        <v>88.839684722839195</v>
      </c>
      <c r="G21" s="14">
        <v>93.668745771018607</v>
      </c>
      <c r="H21" s="14">
        <v>1.32513117688257</v>
      </c>
      <c r="I21" s="15">
        <v>527</v>
      </c>
      <c r="J21" s="15">
        <v>576</v>
      </c>
      <c r="K21" s="14">
        <v>1.0957294571495799</v>
      </c>
      <c r="L21" s="15">
        <v>525.67720639582001</v>
      </c>
      <c r="M21" s="15">
        <v>176</v>
      </c>
      <c r="ZA21" s="9"/>
    </row>
    <row r="22" spans="2:677" x14ac:dyDescent="0.3">
      <c r="B22" s="19"/>
      <c r="C22" s="16" t="s">
        <v>265</v>
      </c>
      <c r="D22" s="14">
        <v>91.729303049074502</v>
      </c>
      <c r="E22" s="14">
        <v>1.37966350791155</v>
      </c>
      <c r="F22" s="14">
        <v>88.559062322521598</v>
      </c>
      <c r="G22" s="14">
        <v>94.079807374509301</v>
      </c>
      <c r="H22" s="14">
        <v>1.50405973015345</v>
      </c>
      <c r="I22" s="15">
        <v>445</v>
      </c>
      <c r="J22" s="15">
        <v>480</v>
      </c>
      <c r="K22" s="14">
        <v>1.20179852412937</v>
      </c>
      <c r="L22" s="15">
        <v>399.40138913694398</v>
      </c>
      <c r="M22" s="15">
        <v>129</v>
      </c>
      <c r="ZA22" s="9"/>
    </row>
    <row r="23" spans="2:677" x14ac:dyDescent="0.3">
      <c r="B23" s="19"/>
      <c r="C23" s="16" t="s">
        <v>266</v>
      </c>
      <c r="D23" s="14">
        <v>89.6680965242669</v>
      </c>
      <c r="E23" s="14">
        <v>1.75761585862292</v>
      </c>
      <c r="F23" s="14">
        <v>85.642522403208503</v>
      </c>
      <c r="G23" s="14">
        <v>92.661686174122394</v>
      </c>
      <c r="H23" s="14">
        <v>1.9601351280466399</v>
      </c>
      <c r="I23" s="15">
        <v>408</v>
      </c>
      <c r="J23" s="15">
        <v>453</v>
      </c>
      <c r="K23" s="14">
        <v>1.5071902261108301</v>
      </c>
      <c r="L23" s="15">
        <v>300.55927390726703</v>
      </c>
      <c r="M23" s="15">
        <v>139</v>
      </c>
      <c r="ZA23" s="9"/>
    </row>
    <row r="24" spans="2:677" x14ac:dyDescent="0.3">
      <c r="B24" s="19"/>
      <c r="C24" s="16" t="s">
        <v>267</v>
      </c>
      <c r="D24" s="14">
        <v>92.813029823358704</v>
      </c>
      <c r="E24" s="14">
        <v>1.7280335961028901</v>
      </c>
      <c r="F24" s="14">
        <v>88.519490996792996</v>
      </c>
      <c r="G24" s="14">
        <v>95.581008578754094</v>
      </c>
      <c r="H24" s="14">
        <v>1.86184375124019</v>
      </c>
      <c r="I24" s="15">
        <v>238</v>
      </c>
      <c r="J24" s="15">
        <v>256</v>
      </c>
      <c r="K24" s="14">
        <v>1.1415363648515</v>
      </c>
      <c r="L24" s="15">
        <v>224.25917200921</v>
      </c>
      <c r="M24" s="15">
        <v>77</v>
      </c>
      <c r="ZA24" s="9"/>
    </row>
    <row r="25" spans="2:677" x14ac:dyDescent="0.3">
      <c r="B25" s="19"/>
      <c r="C25" s="16" t="s">
        <v>268</v>
      </c>
      <c r="D25" s="14">
        <v>91.374230843191597</v>
      </c>
      <c r="E25" s="14">
        <v>1.77857432124476</v>
      </c>
      <c r="F25" s="14">
        <v>87.122482547595297</v>
      </c>
      <c r="G25" s="14">
        <v>94.313807389586898</v>
      </c>
      <c r="H25" s="14">
        <v>1.94647255011864</v>
      </c>
      <c r="I25" s="15">
        <v>234</v>
      </c>
      <c r="J25" s="15">
        <v>261</v>
      </c>
      <c r="K25" s="14">
        <v>1.04350808402777</v>
      </c>
      <c r="L25" s="15">
        <v>250.11785150008899</v>
      </c>
      <c r="M25" s="15">
        <v>83</v>
      </c>
      <c r="ZA25" s="9"/>
    </row>
    <row r="26" spans="2:677" x14ac:dyDescent="0.3">
      <c r="B26" s="19"/>
      <c r="C26" s="16" t="s">
        <v>269</v>
      </c>
      <c r="D26" s="14">
        <v>93.207446751251396</v>
      </c>
      <c r="E26" s="14">
        <v>1.64178439938183</v>
      </c>
      <c r="F26" s="14">
        <v>89.134186182422297</v>
      </c>
      <c r="G26" s="14">
        <v>95.825283046650696</v>
      </c>
      <c r="H26" s="14">
        <v>1.7614305043280101</v>
      </c>
      <c r="I26" s="15">
        <v>297</v>
      </c>
      <c r="J26" s="15">
        <v>319</v>
      </c>
      <c r="K26" s="14">
        <v>1.35386607555759</v>
      </c>
      <c r="L26" s="15">
        <v>235.62153285259001</v>
      </c>
      <c r="M26" s="15">
        <v>95</v>
      </c>
      <c r="ZA26" s="9"/>
    </row>
    <row r="27" spans="2:677" x14ac:dyDescent="0.3">
      <c r="B27" s="19"/>
      <c r="C27" s="16" t="s">
        <v>270</v>
      </c>
      <c r="D27" s="14">
        <v>91.154489099483598</v>
      </c>
      <c r="E27" s="14">
        <v>1.41463092128044</v>
      </c>
      <c r="F27" s="14">
        <v>87.931129923244796</v>
      </c>
      <c r="G27" s="14">
        <v>93.579809424770104</v>
      </c>
      <c r="H27" s="14">
        <v>1.5519048323956399</v>
      </c>
      <c r="I27" s="15">
        <v>380</v>
      </c>
      <c r="J27" s="15">
        <v>419</v>
      </c>
      <c r="K27" s="14">
        <v>1.0374366864739599</v>
      </c>
      <c r="L27" s="15">
        <v>403.880068502396</v>
      </c>
      <c r="M27" s="15">
        <v>141</v>
      </c>
      <c r="ZA27" s="9"/>
    </row>
    <row r="28" spans="2:677" x14ac:dyDescent="0.3">
      <c r="B28" s="19"/>
      <c r="C28" s="16" t="s">
        <v>271</v>
      </c>
      <c r="D28" s="14">
        <v>72.333335556376298</v>
      </c>
      <c r="E28" s="14">
        <v>2.93224130023258</v>
      </c>
      <c r="F28" s="14">
        <v>66.120656265983101</v>
      </c>
      <c r="G28" s="14">
        <v>77.789443054599602</v>
      </c>
      <c r="H28" s="14">
        <v>4.0537896914033604</v>
      </c>
      <c r="I28" s="15">
        <v>165</v>
      </c>
      <c r="J28" s="15">
        <v>210</v>
      </c>
      <c r="K28" s="14">
        <v>0.89794637960554902</v>
      </c>
      <c r="L28" s="15">
        <v>210</v>
      </c>
      <c r="M28" s="15">
        <v>64</v>
      </c>
      <c r="ZA28" s="9"/>
    </row>
    <row r="29" spans="2:677" x14ac:dyDescent="0.3">
      <c r="B29" s="19"/>
      <c r="C29" s="16" t="s">
        <v>272</v>
      </c>
      <c r="D29" s="14">
        <v>84.717925798728004</v>
      </c>
      <c r="E29" s="14">
        <v>2.7915387705503201</v>
      </c>
      <c r="F29" s="14">
        <v>78.319947325650702</v>
      </c>
      <c r="G29" s="14">
        <v>89.4813812816477</v>
      </c>
      <c r="H29" s="14">
        <v>3.29509810849527</v>
      </c>
      <c r="I29" s="15">
        <v>284</v>
      </c>
      <c r="J29" s="15">
        <v>330</v>
      </c>
      <c r="K29" s="14">
        <v>1.98027548268914</v>
      </c>
      <c r="L29" s="15">
        <v>166.643481113988</v>
      </c>
      <c r="M29" s="15">
        <v>90</v>
      </c>
      <c r="ZA29" s="9"/>
    </row>
    <row r="30" spans="2:677" x14ac:dyDescent="0.3">
      <c r="B30" s="19"/>
      <c r="C30" s="16" t="s">
        <v>273</v>
      </c>
      <c r="D30" s="14">
        <v>82.346711712828395</v>
      </c>
      <c r="E30" s="14">
        <v>3.0767697266725502</v>
      </c>
      <c r="F30" s="14">
        <v>75.363522139896702</v>
      </c>
      <c r="G30" s="14">
        <v>87.674250583467597</v>
      </c>
      <c r="H30" s="14">
        <v>3.7363601565564801</v>
      </c>
      <c r="I30" s="15">
        <v>217</v>
      </c>
      <c r="J30" s="15">
        <v>252</v>
      </c>
      <c r="K30" s="14">
        <v>1.6345260030711599</v>
      </c>
      <c r="L30" s="15">
        <v>154.173136142533</v>
      </c>
      <c r="M30" s="15">
        <v>70</v>
      </c>
      <c r="ZA30" s="9"/>
    </row>
    <row r="31" spans="2:677" x14ac:dyDescent="0.3">
      <c r="B31" s="19"/>
      <c r="C31" s="16" t="s">
        <v>274</v>
      </c>
      <c r="D31" s="14">
        <v>91.238726385601097</v>
      </c>
      <c r="E31" s="14">
        <v>1.15128552670491</v>
      </c>
      <c r="F31" s="14">
        <v>88.692449413726806</v>
      </c>
      <c r="G31" s="14">
        <v>93.255226797129396</v>
      </c>
      <c r="H31" s="14">
        <v>1.26183866469075</v>
      </c>
      <c r="I31" s="15">
        <v>752</v>
      </c>
      <c r="J31" s="15">
        <v>820</v>
      </c>
      <c r="K31" s="14">
        <v>1.3580117697076599</v>
      </c>
      <c r="L31" s="15">
        <v>603.82392722304598</v>
      </c>
      <c r="M31" s="15">
        <v>286</v>
      </c>
      <c r="ZA31" s="9"/>
    </row>
    <row r="32" spans="2:677" x14ac:dyDescent="0.3">
      <c r="B32" s="19"/>
      <c r="C32" s="16" t="s">
        <v>275</v>
      </c>
      <c r="D32" s="14">
        <v>89.654442192341506</v>
      </c>
      <c r="E32" s="14">
        <v>1.4443180836990499</v>
      </c>
      <c r="F32" s="14">
        <v>86.436372261991494</v>
      </c>
      <c r="G32" s="14">
        <v>92.178094023117296</v>
      </c>
      <c r="H32" s="14">
        <v>1.61098329138054</v>
      </c>
      <c r="I32" s="15">
        <v>467</v>
      </c>
      <c r="J32" s="15">
        <v>517</v>
      </c>
      <c r="K32" s="14">
        <v>1.16051210569903</v>
      </c>
      <c r="L32" s="15">
        <v>445.49298319347298</v>
      </c>
      <c r="M32" s="15">
        <v>162</v>
      </c>
      <c r="ZA32" s="9"/>
    </row>
    <row r="33" spans="2:677" x14ac:dyDescent="0.3">
      <c r="B33" s="19"/>
      <c r="C33" s="16" t="s">
        <v>276</v>
      </c>
      <c r="D33" s="14">
        <v>90.598149258801001</v>
      </c>
      <c r="E33" s="14">
        <v>1.7999419293981</v>
      </c>
      <c r="F33" s="14">
        <v>86.370260551387403</v>
      </c>
      <c r="G33" s="14">
        <v>93.6115683872479</v>
      </c>
      <c r="H33" s="14">
        <v>1.9867314554698301</v>
      </c>
      <c r="I33" s="15">
        <v>276</v>
      </c>
      <c r="J33" s="15">
        <v>304</v>
      </c>
      <c r="K33" s="14">
        <v>1.15246287255071</v>
      </c>
      <c r="L33" s="15">
        <v>263.78290115946697</v>
      </c>
      <c r="M33" s="15">
        <v>100</v>
      </c>
      <c r="ZA33" s="9"/>
    </row>
    <row r="34" spans="2:677" x14ac:dyDescent="0.3">
      <c r="B34" s="19"/>
      <c r="C34" s="16" t="s">
        <v>277</v>
      </c>
      <c r="D34" s="14">
        <v>89.741343047624298</v>
      </c>
      <c r="E34" s="14">
        <v>2.3098838170614</v>
      </c>
      <c r="F34" s="14">
        <v>84.179264956995596</v>
      </c>
      <c r="G34" s="14">
        <v>93.498983807057797</v>
      </c>
      <c r="H34" s="14">
        <v>2.5739349764752002</v>
      </c>
      <c r="I34" s="15">
        <v>296</v>
      </c>
      <c r="J34" s="15">
        <v>324</v>
      </c>
      <c r="K34" s="14">
        <v>1.87197361376786</v>
      </c>
      <c r="L34" s="15">
        <v>173.07936266679599</v>
      </c>
      <c r="M34" s="15">
        <v>108</v>
      </c>
      <c r="ZA34" s="9"/>
    </row>
    <row r="35" spans="2:677" x14ac:dyDescent="0.3">
      <c r="B35" s="19"/>
      <c r="C35" s="16" t="s">
        <v>278</v>
      </c>
      <c r="D35" s="14">
        <v>80.567971487048993</v>
      </c>
      <c r="E35" s="14">
        <v>2.8117677631787301</v>
      </c>
      <c r="F35" s="14">
        <v>74.333831237705695</v>
      </c>
      <c r="G35" s="14">
        <v>85.581593655934597</v>
      </c>
      <c r="H35" s="14">
        <v>3.48993242759092</v>
      </c>
      <c r="I35" s="15">
        <v>203</v>
      </c>
      <c r="J35" s="15">
        <v>245</v>
      </c>
      <c r="K35" s="14">
        <v>1.23216297019403</v>
      </c>
      <c r="L35" s="15">
        <v>198.83733396193401</v>
      </c>
      <c r="M35" s="15">
        <v>62</v>
      </c>
      <c r="ZA35" s="9"/>
    </row>
    <row r="36" spans="2:677" x14ac:dyDescent="0.3">
      <c r="B36" s="19"/>
      <c r="C36" s="16" t="s">
        <v>279</v>
      </c>
      <c r="D36" s="14">
        <v>91.481333962311297</v>
      </c>
      <c r="E36" s="14">
        <v>1.3586090676798299</v>
      </c>
      <c r="F36" s="14">
        <v>88.386924574920997</v>
      </c>
      <c r="G36" s="14">
        <v>93.808964075786207</v>
      </c>
      <c r="H36" s="14">
        <v>1.48512161862392</v>
      </c>
      <c r="I36" s="15">
        <v>382</v>
      </c>
      <c r="J36" s="15">
        <v>422</v>
      </c>
      <c r="K36" s="14">
        <v>0.99716501264493496</v>
      </c>
      <c r="L36" s="15">
        <v>422</v>
      </c>
      <c r="M36" s="15">
        <v>154</v>
      </c>
      <c r="ZA36" s="9"/>
    </row>
    <row r="37" spans="2:677" x14ac:dyDescent="0.3">
      <c r="B37" s="19"/>
      <c r="C37" s="16" t="s">
        <v>280</v>
      </c>
      <c r="D37" s="14">
        <v>88.849693477245907</v>
      </c>
      <c r="E37" s="14">
        <v>1.8937046822007799</v>
      </c>
      <c r="F37" s="14">
        <v>84.489141401254599</v>
      </c>
      <c r="G37" s="14">
        <v>92.099005766265606</v>
      </c>
      <c r="H37" s="14">
        <v>2.1313575861527898</v>
      </c>
      <c r="I37" s="15">
        <v>282</v>
      </c>
      <c r="J37" s="15">
        <v>320</v>
      </c>
      <c r="K37" s="14">
        <v>1.1547087290410101</v>
      </c>
      <c r="L37" s="15">
        <v>277.12616346614197</v>
      </c>
      <c r="M37" s="15">
        <v>79</v>
      </c>
      <c r="ZA37" s="9"/>
    </row>
    <row r="38" spans="2:677" x14ac:dyDescent="0.3">
      <c r="B38" s="19" t="s">
        <v>296</v>
      </c>
      <c r="C38" s="16" t="s">
        <v>281</v>
      </c>
      <c r="D38" s="14">
        <v>88.8721947334178</v>
      </c>
      <c r="E38" s="14">
        <v>0.84930628052388701</v>
      </c>
      <c r="F38" s="14">
        <v>87.093738769761998</v>
      </c>
      <c r="G38" s="14">
        <v>90.432504530138701</v>
      </c>
      <c r="H38" s="14">
        <v>0.95564904531893002</v>
      </c>
      <c r="I38" s="15">
        <v>3718</v>
      </c>
      <c r="J38" s="15">
        <v>4252</v>
      </c>
      <c r="K38" s="14">
        <v>3.1005900847415799</v>
      </c>
      <c r="L38" s="15">
        <v>1371.3518665123299</v>
      </c>
      <c r="M38" s="15">
        <v>1232</v>
      </c>
      <c r="ZA38" s="9"/>
    </row>
    <row r="39" spans="2:677" x14ac:dyDescent="0.3">
      <c r="B39" s="19"/>
      <c r="C39" s="16" t="s">
        <v>282</v>
      </c>
      <c r="D39" s="14">
        <v>90.870589882922999</v>
      </c>
      <c r="E39" s="14">
        <v>0.73854951435600802</v>
      </c>
      <c r="F39" s="14">
        <v>89.314590647877793</v>
      </c>
      <c r="G39" s="14">
        <v>92.219743791742204</v>
      </c>
      <c r="H39" s="14">
        <v>0.812748674029243</v>
      </c>
      <c r="I39" s="15">
        <v>3725</v>
      </c>
      <c r="J39" s="15">
        <v>4066</v>
      </c>
      <c r="K39" s="14">
        <v>2.6727215754057601</v>
      </c>
      <c r="L39" s="15">
        <v>1521.29575987829</v>
      </c>
      <c r="M39" s="15">
        <v>1242</v>
      </c>
      <c r="ZA39" s="9"/>
    </row>
    <row r="40" spans="2:677" x14ac:dyDescent="0.3">
      <c r="B40" s="19" t="s">
        <v>321</v>
      </c>
      <c r="C40" s="16" t="s">
        <v>314</v>
      </c>
      <c r="D40" s="14">
        <v>90.163212651691595</v>
      </c>
      <c r="E40" s="14">
        <v>0.70933615469598998</v>
      </c>
      <c r="F40" s="14">
        <v>88.682044805836995</v>
      </c>
      <c r="G40" s="14">
        <v>91.469188167039107</v>
      </c>
      <c r="H40" s="14">
        <v>0.78672457849990196</v>
      </c>
      <c r="I40" s="15">
        <v>3817</v>
      </c>
      <c r="J40" s="15">
        <v>4280</v>
      </c>
      <c r="K40" s="14">
        <v>2.42752559904216</v>
      </c>
      <c r="L40" s="15">
        <v>1763.1122002127499</v>
      </c>
      <c r="M40" s="15">
        <v>2079</v>
      </c>
      <c r="ZA40" s="9"/>
    </row>
    <row r="41" spans="2:677" x14ac:dyDescent="0.3">
      <c r="B41" s="19"/>
      <c r="C41" s="16" t="s">
        <v>315</v>
      </c>
      <c r="D41" s="14">
        <v>89.6947956377455</v>
      </c>
      <c r="E41" s="14">
        <v>0.93902564386383103</v>
      </c>
      <c r="F41" s="14">
        <v>87.702545072602604</v>
      </c>
      <c r="G41" s="14">
        <v>91.395955234522603</v>
      </c>
      <c r="H41" s="14">
        <v>1.04691207241981</v>
      </c>
      <c r="I41" s="15">
        <v>3626</v>
      </c>
      <c r="J41" s="15">
        <v>4038</v>
      </c>
      <c r="K41" s="14">
        <v>3.8511443843951598</v>
      </c>
      <c r="L41" s="15">
        <v>1048.51950406273</v>
      </c>
      <c r="M41" s="15">
        <v>2047</v>
      </c>
      <c r="ZA41" s="9"/>
    </row>
    <row r="42" spans="2:677" x14ac:dyDescent="0.3">
      <c r="B42" s="19" t="s">
        <v>322</v>
      </c>
      <c r="C42" s="16" t="s">
        <v>316</v>
      </c>
      <c r="D42" s="14">
        <v>77.787444676325407</v>
      </c>
      <c r="E42" s="14">
        <v>1.6136404317361099</v>
      </c>
      <c r="F42" s="14">
        <v>74.458438495787902</v>
      </c>
      <c r="G42" s="14">
        <v>80.794475213909294</v>
      </c>
      <c r="H42" s="14">
        <v>2.0744227277943001</v>
      </c>
      <c r="I42" s="15">
        <v>783</v>
      </c>
      <c r="J42" s="15">
        <v>1025</v>
      </c>
      <c r="K42" s="14">
        <v>1.54314047779056</v>
      </c>
      <c r="L42" s="15">
        <v>664.22987067747499</v>
      </c>
      <c r="M42" s="15">
        <v>406</v>
      </c>
      <c r="ZA42" s="9"/>
    </row>
    <row r="43" spans="2:677" x14ac:dyDescent="0.3">
      <c r="B43" s="19"/>
      <c r="C43" s="16" t="s">
        <v>317</v>
      </c>
      <c r="D43" s="14">
        <v>88.340765692971999</v>
      </c>
      <c r="E43" s="14">
        <v>2.7103076368506098</v>
      </c>
      <c r="F43" s="14">
        <v>81.867459151633298</v>
      </c>
      <c r="G43" s="14">
        <v>92.708919261296799</v>
      </c>
      <c r="H43" s="14">
        <v>3.0680146539257702</v>
      </c>
      <c r="I43" s="15">
        <v>289</v>
      </c>
      <c r="J43" s="15">
        <v>321</v>
      </c>
      <c r="K43" s="14">
        <v>2.2822119058689498</v>
      </c>
      <c r="L43" s="15">
        <v>140.65302138443599</v>
      </c>
      <c r="M43" s="15">
        <v>155</v>
      </c>
      <c r="ZA43" s="9"/>
    </row>
    <row r="44" spans="2:677" x14ac:dyDescent="0.3">
      <c r="B44" s="19"/>
      <c r="C44" s="16" t="s">
        <v>318</v>
      </c>
      <c r="D44" s="14">
        <v>93.887092421385603</v>
      </c>
      <c r="E44" s="14">
        <v>1.4834940079011401</v>
      </c>
      <c r="F44" s="14">
        <v>90.225140972485406</v>
      </c>
      <c r="G44" s="14">
        <v>96.2344241618448</v>
      </c>
      <c r="H44" s="14">
        <v>1.5800830227470399</v>
      </c>
      <c r="I44" s="15">
        <v>233</v>
      </c>
      <c r="J44" s="15">
        <v>253</v>
      </c>
      <c r="K44" s="14">
        <v>0.96631431748360397</v>
      </c>
      <c r="L44" s="15">
        <v>253</v>
      </c>
      <c r="M44" s="15">
        <v>127</v>
      </c>
      <c r="ZA44" s="9"/>
    </row>
    <row r="45" spans="2:677" x14ac:dyDescent="0.3">
      <c r="B45" s="19"/>
      <c r="C45" s="16" t="s">
        <v>319</v>
      </c>
      <c r="D45" s="14">
        <v>90.979032572084705</v>
      </c>
      <c r="E45" s="14">
        <v>0.66330269376561701</v>
      </c>
      <c r="F45" s="14">
        <v>89.591140185187101</v>
      </c>
      <c r="G45" s="14">
        <v>92.197982460252803</v>
      </c>
      <c r="H45" s="14">
        <v>0.72907204551781601</v>
      </c>
      <c r="I45" s="15">
        <v>6036</v>
      </c>
      <c r="J45" s="15">
        <v>6604</v>
      </c>
      <c r="K45" s="14">
        <v>3.5397320696060701</v>
      </c>
      <c r="L45" s="15">
        <v>1865.67792989342</v>
      </c>
      <c r="M45" s="15">
        <v>2346</v>
      </c>
      <c r="ZA45" s="9"/>
    </row>
    <row r="46" spans="2:677" x14ac:dyDescent="0.3">
      <c r="B46" s="19"/>
      <c r="C46" s="16" t="s">
        <v>320</v>
      </c>
      <c r="D46" s="14">
        <v>92.594096058499403</v>
      </c>
      <c r="E46" s="14">
        <v>2.4925352950039099</v>
      </c>
      <c r="F46" s="14">
        <v>85.909400988546395</v>
      </c>
      <c r="G46" s="14">
        <v>96.246089742960905</v>
      </c>
      <c r="H46" s="14">
        <v>2.6918944091523498</v>
      </c>
      <c r="I46" s="15">
        <v>102</v>
      </c>
      <c r="J46" s="15">
        <v>115</v>
      </c>
      <c r="K46" s="14">
        <v>1.03282350691981</v>
      </c>
      <c r="L46" s="15">
        <v>111.345258148669</v>
      </c>
      <c r="M46" s="15">
        <v>51</v>
      </c>
      <c r="ZA46" s="9"/>
    </row>
    <row r="47" spans="2:677" x14ac:dyDescent="0.3">
      <c r="B47" s="19" t="s">
        <v>298</v>
      </c>
      <c r="C47" s="16" t="s">
        <v>283</v>
      </c>
      <c r="D47" s="14">
        <v>83.330685383873302</v>
      </c>
      <c r="E47" s="14">
        <v>1.61604319292008</v>
      </c>
      <c r="F47" s="14">
        <v>79.915850804963895</v>
      </c>
      <c r="G47" s="14">
        <v>86.264699053061506</v>
      </c>
      <c r="H47" s="14">
        <v>1.9393134539522501</v>
      </c>
      <c r="I47" s="15">
        <v>1445</v>
      </c>
      <c r="J47" s="15">
        <v>1760</v>
      </c>
      <c r="K47" s="14">
        <v>3.3071132746818601</v>
      </c>
      <c r="L47" s="15">
        <v>532.18618590235894</v>
      </c>
      <c r="M47" s="15">
        <v>968</v>
      </c>
      <c r="ZA47" s="9"/>
    </row>
    <row r="48" spans="2:677" x14ac:dyDescent="0.3">
      <c r="B48" s="19"/>
      <c r="C48" s="16" t="s">
        <v>284</v>
      </c>
      <c r="D48" s="14">
        <v>88.191681989856903</v>
      </c>
      <c r="E48" s="14">
        <v>1.3174986004157201</v>
      </c>
      <c r="F48" s="14">
        <v>85.353240217414907</v>
      </c>
      <c r="G48" s="14">
        <v>90.541012909885396</v>
      </c>
      <c r="H48" s="14">
        <v>1.4939034733085701</v>
      </c>
      <c r="I48" s="15">
        <v>1308</v>
      </c>
      <c r="J48" s="15">
        <v>1522</v>
      </c>
      <c r="K48" s="14">
        <v>2.5352096130277801</v>
      </c>
      <c r="L48" s="15">
        <v>600.34483625292296</v>
      </c>
      <c r="M48" s="15">
        <v>995</v>
      </c>
      <c r="ZA48" s="9"/>
    </row>
    <row r="49" spans="2:677" x14ac:dyDescent="0.3">
      <c r="B49" s="19"/>
      <c r="C49" s="16" t="s">
        <v>285</v>
      </c>
      <c r="D49" s="14">
        <v>89.962610972906603</v>
      </c>
      <c r="E49" s="14">
        <v>1.2295437341337401</v>
      </c>
      <c r="F49" s="14">
        <v>87.280929843397303</v>
      </c>
      <c r="G49" s="14">
        <v>92.129870594220293</v>
      </c>
      <c r="H49" s="14">
        <v>1.3667274891610599</v>
      </c>
      <c r="I49" s="15">
        <v>1335</v>
      </c>
      <c r="J49" s="15">
        <v>1494</v>
      </c>
      <c r="K49" s="14">
        <v>2.49956803068714</v>
      </c>
      <c r="L49" s="15">
        <v>597.70327578933404</v>
      </c>
      <c r="M49" s="15">
        <v>994</v>
      </c>
      <c r="ZA49" s="9"/>
    </row>
    <row r="50" spans="2:677" x14ac:dyDescent="0.3">
      <c r="B50" s="19"/>
      <c r="C50" s="16" t="s">
        <v>286</v>
      </c>
      <c r="D50" s="14">
        <v>93.261805620680406</v>
      </c>
      <c r="E50" s="14">
        <v>0.88141860470325095</v>
      </c>
      <c r="F50" s="14">
        <v>91.313618704323702</v>
      </c>
      <c r="G50" s="14">
        <v>94.797944098425305</v>
      </c>
      <c r="H50" s="14">
        <v>0.94510137224686097</v>
      </c>
      <c r="I50" s="15">
        <v>1423</v>
      </c>
      <c r="J50" s="15">
        <v>1534</v>
      </c>
      <c r="K50" s="14">
        <v>1.89521823672295</v>
      </c>
      <c r="L50" s="15">
        <v>809.40546596494596</v>
      </c>
      <c r="M50" s="15">
        <v>1003</v>
      </c>
      <c r="ZA50" s="9"/>
    </row>
    <row r="51" spans="2:677" x14ac:dyDescent="0.3">
      <c r="B51" s="19"/>
      <c r="C51" s="16" t="s">
        <v>287</v>
      </c>
      <c r="D51" s="14">
        <v>96.193612117877805</v>
      </c>
      <c r="E51" s="14">
        <v>0.66343921852174703</v>
      </c>
      <c r="F51" s="14">
        <v>94.656271806839598</v>
      </c>
      <c r="G51" s="14">
        <v>97.3012837529796</v>
      </c>
      <c r="H51" s="14">
        <v>0.68969155426740203</v>
      </c>
      <c r="I51" s="15">
        <v>1890</v>
      </c>
      <c r="J51" s="15">
        <v>1963</v>
      </c>
      <c r="K51" s="14">
        <v>2.3585332845482201</v>
      </c>
      <c r="L51" s="15">
        <v>832.29692489839795</v>
      </c>
      <c r="M51" s="15">
        <v>1154</v>
      </c>
      <c r="ZA51" s="9"/>
    </row>
    <row r="52" spans="2:677" x14ac:dyDescent="0.3">
      <c r="B52" s="19" t="s">
        <v>297</v>
      </c>
      <c r="C52" s="16" t="s">
        <v>288</v>
      </c>
      <c r="D52" s="14">
        <v>92.337314170745003</v>
      </c>
      <c r="E52" s="14">
        <v>0.56778220612602204</v>
      </c>
      <c r="F52" s="14">
        <v>91.147134130926403</v>
      </c>
      <c r="G52" s="14">
        <v>93.379109214111907</v>
      </c>
      <c r="H52" s="14">
        <v>0.614900066376319</v>
      </c>
      <c r="I52" s="15">
        <v>5071</v>
      </c>
      <c r="J52" s="15">
        <v>5483</v>
      </c>
      <c r="K52" s="14">
        <v>2.4977233234445202</v>
      </c>
      <c r="L52" s="15">
        <v>2195.1991033332702</v>
      </c>
      <c r="M52" s="15">
        <v>2256</v>
      </c>
      <c r="ZA52" s="9"/>
    </row>
    <row r="53" spans="2:677" x14ac:dyDescent="0.3">
      <c r="B53" s="19"/>
      <c r="C53" s="16" t="s">
        <v>289</v>
      </c>
      <c r="D53" s="14">
        <v>85.541800439490103</v>
      </c>
      <c r="E53" s="14">
        <v>1.1252301290244899</v>
      </c>
      <c r="F53" s="14">
        <v>83.19231721333</v>
      </c>
      <c r="G53" s="14">
        <v>87.611764284130999</v>
      </c>
      <c r="H53" s="14">
        <v>1.3154155316387599</v>
      </c>
      <c r="I53" s="15">
        <v>2331</v>
      </c>
      <c r="J53" s="15">
        <v>2791</v>
      </c>
      <c r="K53" s="14">
        <v>2.8562374300589601</v>
      </c>
      <c r="L53" s="15">
        <v>977.15966138795102</v>
      </c>
      <c r="M53" s="15">
        <v>1402</v>
      </c>
      <c r="ZA53" s="9"/>
    </row>
    <row r="54" spans="2:677" x14ac:dyDescent="0.3">
      <c r="B54" s="19" t="s">
        <v>291</v>
      </c>
      <c r="C54" s="16" t="s">
        <v>290</v>
      </c>
      <c r="D54" s="14">
        <v>92.877454824326705</v>
      </c>
      <c r="E54" s="14">
        <v>0.55711199227994002</v>
      </c>
      <c r="F54" s="14">
        <v>91.704622817095995</v>
      </c>
      <c r="G54" s="14">
        <v>93.895505468098307</v>
      </c>
      <c r="H54" s="14">
        <v>0.59983555033209202</v>
      </c>
      <c r="I54" s="15">
        <v>4994</v>
      </c>
      <c r="J54" s="15">
        <v>5390</v>
      </c>
      <c r="K54" s="14">
        <v>2.5284110497622398</v>
      </c>
      <c r="L54" s="15">
        <v>2131.7736293340599</v>
      </c>
      <c r="M54" s="15">
        <v>2161</v>
      </c>
      <c r="ZA54" s="9"/>
    </row>
    <row r="55" spans="2:677" x14ac:dyDescent="0.3">
      <c r="B55" s="19"/>
      <c r="C55" s="16" t="s">
        <v>291</v>
      </c>
      <c r="D55" s="14">
        <v>85.914142072637702</v>
      </c>
      <c r="E55" s="14">
        <v>1.0697447221380501</v>
      </c>
      <c r="F55" s="14">
        <v>83.682862963944103</v>
      </c>
      <c r="G55" s="14">
        <v>87.884480253143295</v>
      </c>
      <c r="H55" s="14">
        <v>1.2451322871077699</v>
      </c>
      <c r="I55" s="15">
        <v>2449</v>
      </c>
      <c r="J55" s="15">
        <v>2928</v>
      </c>
      <c r="K55" s="14">
        <v>2.7678023007502599</v>
      </c>
      <c r="L55" s="15">
        <v>1057.8790252491401</v>
      </c>
      <c r="M55" s="15">
        <v>1385</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91" priority="1">
      <formula>ZA9 = 3</formula>
    </cfRule>
    <cfRule type="expression" dxfId="290" priority="48">
      <formula>I9 = J9</formula>
    </cfRule>
    <cfRule type="expression" dxfId="289" priority="95">
      <formula>ZA9 = 2</formula>
    </cfRule>
    <cfRule type="expression" dxfId="288" priority="142">
      <formula>ZA9 = 1</formula>
    </cfRule>
  </conditionalFormatting>
  <pageMargins left="0.7" right="0.7" top="0.75" bottom="0.75" header="0.3" footer="0.3"/>
  <pageSetup paperSize="9"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89</v>
      </c>
      <c r="M2" s="12" t="str">
        <f>HYPERLINK("#'INDICE'!A1", "Índice")</f>
        <v>Índice</v>
      </c>
    </row>
    <row r="3" spans="2:677" x14ac:dyDescent="0.3">
      <c r="B3" s="10" t="s">
        <v>7</v>
      </c>
      <c r="C3" s="11" t="s">
        <v>88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93.204453617851897</v>
      </c>
      <c r="E9" s="14">
        <v>0.41519468695223499</v>
      </c>
      <c r="F9" s="14">
        <v>92.343701890963501</v>
      </c>
      <c r="G9" s="14">
        <v>93.974750187392999</v>
      </c>
      <c r="H9" s="14">
        <v>0.44546657464950901</v>
      </c>
      <c r="I9" s="15">
        <v>7710</v>
      </c>
      <c r="J9" s="15">
        <v>8318</v>
      </c>
      <c r="K9" s="14">
        <v>2.26364975103944</v>
      </c>
      <c r="L9" s="15">
        <v>3674.5967419122499</v>
      </c>
      <c r="M9" s="15">
        <v>2575</v>
      </c>
      <c r="ZA9" s="9"/>
    </row>
    <row r="10" spans="2:677" x14ac:dyDescent="0.3">
      <c r="B10" s="19" t="s">
        <v>293</v>
      </c>
      <c r="C10" s="16" t="s">
        <v>253</v>
      </c>
      <c r="D10" s="14">
        <v>93.9014166808863</v>
      </c>
      <c r="E10" s="14">
        <v>0.51375036527583595</v>
      </c>
      <c r="F10" s="14">
        <v>92.812449732801298</v>
      </c>
      <c r="G10" s="14">
        <v>94.834579319617703</v>
      </c>
      <c r="H10" s="14">
        <v>0.547116735226435</v>
      </c>
      <c r="I10" s="15">
        <v>4733</v>
      </c>
      <c r="J10" s="15">
        <v>5050</v>
      </c>
      <c r="K10" s="14">
        <v>2.3270652023720499</v>
      </c>
      <c r="L10" s="15">
        <v>2170.1153860460699</v>
      </c>
      <c r="M10" s="15">
        <v>1623</v>
      </c>
      <c r="ZA10" s="9"/>
    </row>
    <row r="11" spans="2:677" x14ac:dyDescent="0.3">
      <c r="B11" s="19"/>
      <c r="C11" s="16" t="s">
        <v>254</v>
      </c>
      <c r="D11" s="14">
        <v>92.029360940812296</v>
      </c>
      <c r="E11" s="14">
        <v>0.70222152262746995</v>
      </c>
      <c r="F11" s="14">
        <v>90.537968672057701</v>
      </c>
      <c r="G11" s="14">
        <v>93.303069817684701</v>
      </c>
      <c r="H11" s="14">
        <v>0.76304074639733299</v>
      </c>
      <c r="I11" s="15">
        <v>2977</v>
      </c>
      <c r="J11" s="15">
        <v>3268</v>
      </c>
      <c r="K11" s="14">
        <v>2.1962301915420701</v>
      </c>
      <c r="L11" s="15">
        <v>1488.00431420414</v>
      </c>
      <c r="M11" s="15">
        <v>952</v>
      </c>
      <c r="ZA11" s="9"/>
    </row>
    <row r="12" spans="2:677" x14ac:dyDescent="0.3">
      <c r="B12" s="19" t="s">
        <v>294</v>
      </c>
      <c r="C12" s="16" t="s">
        <v>255</v>
      </c>
      <c r="D12" s="14">
        <v>89.307382272549802</v>
      </c>
      <c r="E12" s="14">
        <v>0.68764534975149205</v>
      </c>
      <c r="F12" s="14">
        <v>87.881641615613106</v>
      </c>
      <c r="G12" s="14">
        <v>90.5833562906613</v>
      </c>
      <c r="H12" s="14">
        <v>0.76997593284385402</v>
      </c>
      <c r="I12" s="15">
        <v>3710</v>
      </c>
      <c r="J12" s="15">
        <v>4086</v>
      </c>
      <c r="K12" s="14">
        <v>2.02278479894813</v>
      </c>
      <c r="L12" s="15">
        <v>2019.98749551844</v>
      </c>
      <c r="M12" s="15">
        <v>1322</v>
      </c>
      <c r="ZA12" s="9"/>
    </row>
    <row r="13" spans="2:677" x14ac:dyDescent="0.3">
      <c r="B13" s="19"/>
      <c r="C13" s="16" t="s">
        <v>256</v>
      </c>
      <c r="D13" s="14">
        <v>96.094817602719402</v>
      </c>
      <c r="E13" s="14">
        <v>0.54335692048205797</v>
      </c>
      <c r="F13" s="14">
        <v>94.876837429329598</v>
      </c>
      <c r="G13" s="14">
        <v>97.032292679733203</v>
      </c>
      <c r="H13" s="14">
        <v>0.56543831814992795</v>
      </c>
      <c r="I13" s="15">
        <v>2458</v>
      </c>
      <c r="J13" s="15">
        <v>2567</v>
      </c>
      <c r="K13" s="14">
        <v>2.0187650583908798</v>
      </c>
      <c r="L13" s="15">
        <v>1271.5694623950501</v>
      </c>
      <c r="M13" s="15">
        <v>759</v>
      </c>
      <c r="ZA13" s="9"/>
    </row>
    <row r="14" spans="2:677" x14ac:dyDescent="0.3">
      <c r="B14" s="19"/>
      <c r="C14" s="16" t="s">
        <v>257</v>
      </c>
      <c r="D14" s="14">
        <v>91.327398797321493</v>
      </c>
      <c r="E14" s="14">
        <v>0.97355119616665697</v>
      </c>
      <c r="F14" s="14">
        <v>89.214076934081007</v>
      </c>
      <c r="G14" s="14">
        <v>93.058866416258795</v>
      </c>
      <c r="H14" s="14">
        <v>1.06600123181786</v>
      </c>
      <c r="I14" s="15">
        <v>1542</v>
      </c>
      <c r="J14" s="15">
        <v>1665</v>
      </c>
      <c r="K14" s="14">
        <v>1.99122553290661</v>
      </c>
      <c r="L14" s="15">
        <v>836.16846634624403</v>
      </c>
      <c r="M14" s="15">
        <v>494</v>
      </c>
      <c r="ZA14" s="9"/>
    </row>
    <row r="15" spans="2:677" x14ac:dyDescent="0.3">
      <c r="B15" s="19" t="s">
        <v>295</v>
      </c>
      <c r="C15" s="16" t="s">
        <v>258</v>
      </c>
      <c r="D15" s="14">
        <v>94.987365714686305</v>
      </c>
      <c r="E15" s="14">
        <v>1.3275442422056001</v>
      </c>
      <c r="F15" s="14">
        <v>91.608721160015605</v>
      </c>
      <c r="G15" s="14">
        <v>97.049455795498901</v>
      </c>
      <c r="H15" s="14">
        <v>1.39760086219587</v>
      </c>
      <c r="I15" s="15">
        <v>430</v>
      </c>
      <c r="J15" s="15">
        <v>453</v>
      </c>
      <c r="K15" s="14">
        <v>1.67303327526736</v>
      </c>
      <c r="L15" s="15">
        <v>270.76568451850301</v>
      </c>
      <c r="M15" s="15">
        <v>130</v>
      </c>
      <c r="ZA15" s="9"/>
    </row>
    <row r="16" spans="2:677" x14ac:dyDescent="0.3">
      <c r="B16" s="19"/>
      <c r="C16" s="16" t="s">
        <v>259</v>
      </c>
      <c r="D16" s="14">
        <v>90.8269064907293</v>
      </c>
      <c r="E16" s="14">
        <v>1.92178159081969</v>
      </c>
      <c r="F16" s="14">
        <v>86.236960054578304</v>
      </c>
      <c r="G16" s="14">
        <v>93.992745910077005</v>
      </c>
      <c r="H16" s="14">
        <v>2.1158725592133298</v>
      </c>
      <c r="I16" s="15">
        <v>289</v>
      </c>
      <c r="J16" s="15">
        <v>319</v>
      </c>
      <c r="K16" s="14">
        <v>1.4096290279052399</v>
      </c>
      <c r="L16" s="15">
        <v>226.300674634975</v>
      </c>
      <c r="M16" s="15">
        <v>98</v>
      </c>
      <c r="ZA16" s="9"/>
    </row>
    <row r="17" spans="2:677" x14ac:dyDescent="0.3">
      <c r="B17" s="19"/>
      <c r="C17" s="16" t="s">
        <v>260</v>
      </c>
      <c r="D17" s="14">
        <v>93.008210931002793</v>
      </c>
      <c r="E17" s="14">
        <v>1.4075764313777499</v>
      </c>
      <c r="F17" s="14">
        <v>89.647145002222402</v>
      </c>
      <c r="G17" s="14">
        <v>95.334886234682301</v>
      </c>
      <c r="H17" s="14">
        <v>1.5133894279742099</v>
      </c>
      <c r="I17" s="15">
        <v>278</v>
      </c>
      <c r="J17" s="15">
        <v>302</v>
      </c>
      <c r="K17" s="14">
        <v>0.91706656487892102</v>
      </c>
      <c r="L17" s="15">
        <v>302</v>
      </c>
      <c r="M17" s="15">
        <v>96</v>
      </c>
      <c r="ZA17" s="9"/>
    </row>
    <row r="18" spans="2:677" x14ac:dyDescent="0.3">
      <c r="B18" s="19"/>
      <c r="C18" s="16" t="s">
        <v>261</v>
      </c>
      <c r="D18" s="14">
        <v>89.866430046448897</v>
      </c>
      <c r="E18" s="14">
        <v>2.28869537969722</v>
      </c>
      <c r="F18" s="14">
        <v>84.318636827776899</v>
      </c>
      <c r="G18" s="14">
        <v>93.600474491724498</v>
      </c>
      <c r="H18" s="14">
        <v>2.5467745614399901</v>
      </c>
      <c r="I18" s="15">
        <v>207</v>
      </c>
      <c r="J18" s="15">
        <v>233</v>
      </c>
      <c r="K18" s="14">
        <v>1.33445524663934</v>
      </c>
      <c r="L18" s="15">
        <v>174.60308285855299</v>
      </c>
      <c r="M18" s="15">
        <v>75</v>
      </c>
      <c r="ZA18" s="9"/>
    </row>
    <row r="19" spans="2:677" x14ac:dyDescent="0.3">
      <c r="B19" s="19"/>
      <c r="C19" s="16" t="s">
        <v>262</v>
      </c>
      <c r="D19" s="14">
        <v>87.549574669807299</v>
      </c>
      <c r="E19" s="14">
        <v>2.2433610380861202</v>
      </c>
      <c r="F19" s="14">
        <v>82.339824073232506</v>
      </c>
      <c r="G19" s="14">
        <v>91.383280629044705</v>
      </c>
      <c r="H19" s="14">
        <v>2.5623894194197301</v>
      </c>
      <c r="I19" s="15">
        <v>181</v>
      </c>
      <c r="J19" s="15">
        <v>204</v>
      </c>
      <c r="K19" s="14">
        <v>0.93725152386564603</v>
      </c>
      <c r="L19" s="15">
        <v>204</v>
      </c>
      <c r="M19" s="15">
        <v>63</v>
      </c>
      <c r="ZA19" s="9"/>
    </row>
    <row r="20" spans="2:677" x14ac:dyDescent="0.3">
      <c r="B20" s="19"/>
      <c r="C20" s="16" t="s">
        <v>263</v>
      </c>
      <c r="D20" s="14">
        <v>87.8956775394809</v>
      </c>
      <c r="E20" s="14">
        <v>3.46485995429066</v>
      </c>
      <c r="F20" s="14">
        <v>79.192143178533399</v>
      </c>
      <c r="G20" s="14">
        <v>93.268155625185997</v>
      </c>
      <c r="H20" s="14">
        <v>3.9420140458378201</v>
      </c>
      <c r="I20" s="15">
        <v>276</v>
      </c>
      <c r="J20" s="15">
        <v>299</v>
      </c>
      <c r="K20" s="14">
        <v>3.3626342856680198</v>
      </c>
      <c r="L20" s="15">
        <v>88.918382018043602</v>
      </c>
      <c r="M20" s="15">
        <v>98</v>
      </c>
      <c r="ZA20" s="9"/>
    </row>
    <row r="21" spans="2:677" x14ac:dyDescent="0.3">
      <c r="B21" s="19"/>
      <c r="C21" s="16" t="s">
        <v>264</v>
      </c>
      <c r="D21" s="14">
        <v>97.282852190928907</v>
      </c>
      <c r="E21" s="14">
        <v>0.69126242150815498</v>
      </c>
      <c r="F21" s="14">
        <v>95.5299220126264</v>
      </c>
      <c r="G21" s="14">
        <v>98.360174811277005</v>
      </c>
      <c r="H21" s="14">
        <v>0.71056964916229204</v>
      </c>
      <c r="I21" s="15">
        <v>559</v>
      </c>
      <c r="J21" s="15">
        <v>576</v>
      </c>
      <c r="K21" s="14">
        <v>1.0394513852118099</v>
      </c>
      <c r="L21" s="15">
        <v>554.13846976848004</v>
      </c>
      <c r="M21" s="15">
        <v>176</v>
      </c>
      <c r="ZA21" s="9"/>
    </row>
    <row r="22" spans="2:677" x14ac:dyDescent="0.3">
      <c r="B22" s="19"/>
      <c r="C22" s="16" t="s">
        <v>265</v>
      </c>
      <c r="D22" s="14">
        <v>90.786241338613195</v>
      </c>
      <c r="E22" s="14">
        <v>1.5196514453588901</v>
      </c>
      <c r="F22" s="14">
        <v>87.3085437010905</v>
      </c>
      <c r="G22" s="14">
        <v>93.383205372091595</v>
      </c>
      <c r="H22" s="14">
        <v>1.67387857780224</v>
      </c>
      <c r="I22" s="15">
        <v>442</v>
      </c>
      <c r="J22" s="15">
        <v>480</v>
      </c>
      <c r="K22" s="14">
        <v>1.3224115200889399</v>
      </c>
      <c r="L22" s="15">
        <v>362.97324449178899</v>
      </c>
      <c r="M22" s="15">
        <v>129</v>
      </c>
      <c r="ZA22" s="9"/>
    </row>
    <row r="23" spans="2:677" x14ac:dyDescent="0.3">
      <c r="B23" s="19"/>
      <c r="C23" s="16" t="s">
        <v>266</v>
      </c>
      <c r="D23" s="14">
        <v>96.234926644510594</v>
      </c>
      <c r="E23" s="14">
        <v>1.0161172799126901</v>
      </c>
      <c r="F23" s="14">
        <v>93.624022593064396</v>
      </c>
      <c r="G23" s="14">
        <v>97.801791997606102</v>
      </c>
      <c r="H23" s="14">
        <v>1.0558716209824801</v>
      </c>
      <c r="I23" s="15">
        <v>435</v>
      </c>
      <c r="J23" s="15">
        <v>453</v>
      </c>
      <c r="K23" s="14">
        <v>1.2880121122852599</v>
      </c>
      <c r="L23" s="15">
        <v>351.70476712075703</v>
      </c>
      <c r="M23" s="15">
        <v>139</v>
      </c>
      <c r="ZA23" s="9"/>
    </row>
    <row r="24" spans="2:677" x14ac:dyDescent="0.3">
      <c r="B24" s="19"/>
      <c r="C24" s="16" t="s">
        <v>267</v>
      </c>
      <c r="D24" s="14">
        <v>78.907364252601496</v>
      </c>
      <c r="E24" s="14">
        <v>3.57043776762684</v>
      </c>
      <c r="F24" s="14">
        <v>70.935816816985593</v>
      </c>
      <c r="G24" s="14">
        <v>85.150224701840003</v>
      </c>
      <c r="H24" s="14">
        <v>4.5248473338901603</v>
      </c>
      <c r="I24" s="15">
        <v>210</v>
      </c>
      <c r="J24" s="15">
        <v>256</v>
      </c>
      <c r="K24" s="14">
        <v>1.9531460799914899</v>
      </c>
      <c r="L24" s="15">
        <v>131.070585360986</v>
      </c>
      <c r="M24" s="15">
        <v>77</v>
      </c>
      <c r="ZA24" s="9"/>
    </row>
    <row r="25" spans="2:677" x14ac:dyDescent="0.3">
      <c r="B25" s="19"/>
      <c r="C25" s="16" t="s">
        <v>268</v>
      </c>
      <c r="D25" s="14">
        <v>96.343075506955401</v>
      </c>
      <c r="E25" s="14">
        <v>1.47802801023566</v>
      </c>
      <c r="F25" s="14">
        <v>91.965939456618202</v>
      </c>
      <c r="G25" s="14">
        <v>98.377522189421498</v>
      </c>
      <c r="H25" s="14">
        <v>1.53412998542791</v>
      </c>
      <c r="I25" s="15">
        <v>250</v>
      </c>
      <c r="J25" s="15">
        <v>261</v>
      </c>
      <c r="K25" s="14">
        <v>1.61213786193996</v>
      </c>
      <c r="L25" s="15">
        <v>161.89682418718601</v>
      </c>
      <c r="M25" s="15">
        <v>83</v>
      </c>
      <c r="ZA25" s="9"/>
    </row>
    <row r="26" spans="2:677" x14ac:dyDescent="0.3">
      <c r="B26" s="19"/>
      <c r="C26" s="16" t="s">
        <v>269</v>
      </c>
      <c r="D26" s="14">
        <v>96.156869931529002</v>
      </c>
      <c r="E26" s="14">
        <v>1.1926584252144199</v>
      </c>
      <c r="F26" s="14">
        <v>92.952331299705094</v>
      </c>
      <c r="G26" s="14">
        <v>97.936665452498801</v>
      </c>
      <c r="H26" s="14">
        <v>1.2403257573418101</v>
      </c>
      <c r="I26" s="15">
        <v>307</v>
      </c>
      <c r="J26" s="15">
        <v>319</v>
      </c>
      <c r="K26" s="14">
        <v>1.2240351232751301</v>
      </c>
      <c r="L26" s="15">
        <v>260.61343660340202</v>
      </c>
      <c r="M26" s="15">
        <v>95</v>
      </c>
      <c r="ZA26" s="9"/>
    </row>
    <row r="27" spans="2:677" x14ac:dyDescent="0.3">
      <c r="B27" s="19"/>
      <c r="C27" s="16" t="s">
        <v>270</v>
      </c>
      <c r="D27" s="14">
        <v>97.850288443385594</v>
      </c>
      <c r="E27" s="14">
        <v>0.71639584295751801</v>
      </c>
      <c r="F27" s="14">
        <v>95.871333026686401</v>
      </c>
      <c r="G27" s="14">
        <v>98.891655622391994</v>
      </c>
      <c r="H27" s="14">
        <v>0.73213462561432496</v>
      </c>
      <c r="I27" s="15">
        <v>407</v>
      </c>
      <c r="J27" s="15">
        <v>419</v>
      </c>
      <c r="K27" s="14">
        <v>1.0198589111704699</v>
      </c>
      <c r="L27" s="15">
        <v>410.84114225086802</v>
      </c>
      <c r="M27" s="15">
        <v>141</v>
      </c>
      <c r="ZA27" s="9"/>
    </row>
    <row r="28" spans="2:677" x14ac:dyDescent="0.3">
      <c r="B28" s="19"/>
      <c r="C28" s="16" t="s">
        <v>271</v>
      </c>
      <c r="D28" s="14">
        <v>88.869924079670398</v>
      </c>
      <c r="E28" s="14">
        <v>2.2244033488773498</v>
      </c>
      <c r="F28" s="14">
        <v>83.600129583502806</v>
      </c>
      <c r="G28" s="14">
        <v>92.596331729969293</v>
      </c>
      <c r="H28" s="14">
        <v>2.5029877902035902</v>
      </c>
      <c r="I28" s="15">
        <v>188</v>
      </c>
      <c r="J28" s="15">
        <v>210</v>
      </c>
      <c r="K28" s="14">
        <v>1.04549131803729</v>
      </c>
      <c r="L28" s="15">
        <v>200.86250012504701</v>
      </c>
      <c r="M28" s="15">
        <v>64</v>
      </c>
      <c r="ZA28" s="9"/>
    </row>
    <row r="29" spans="2:677" x14ac:dyDescent="0.3">
      <c r="B29" s="19"/>
      <c r="C29" s="16" t="s">
        <v>272</v>
      </c>
      <c r="D29" s="14">
        <v>92.203873899741396</v>
      </c>
      <c r="E29" s="14">
        <v>1.7091562278825401</v>
      </c>
      <c r="F29" s="14">
        <v>88.060239331735104</v>
      </c>
      <c r="G29" s="14">
        <v>94.991273431653198</v>
      </c>
      <c r="H29" s="14">
        <v>1.85367073594002</v>
      </c>
      <c r="I29" s="15">
        <v>304</v>
      </c>
      <c r="J29" s="15">
        <v>330</v>
      </c>
      <c r="K29" s="14">
        <v>1.3369999728437401</v>
      </c>
      <c r="L29" s="15">
        <v>246.82124659890999</v>
      </c>
      <c r="M29" s="15">
        <v>90</v>
      </c>
      <c r="ZA29" s="9"/>
    </row>
    <row r="30" spans="2:677" x14ac:dyDescent="0.3">
      <c r="B30" s="19"/>
      <c r="C30" s="16" t="s">
        <v>273</v>
      </c>
      <c r="D30" s="14">
        <v>93.722574928545797</v>
      </c>
      <c r="E30" s="14">
        <v>2.0293348133135298</v>
      </c>
      <c r="F30" s="14">
        <v>88.244380062102906</v>
      </c>
      <c r="G30" s="14">
        <v>96.7421440371307</v>
      </c>
      <c r="H30" s="14">
        <v>2.1652572124279499</v>
      </c>
      <c r="I30" s="15">
        <v>236</v>
      </c>
      <c r="J30" s="15">
        <v>252</v>
      </c>
      <c r="K30" s="14">
        <v>1.75693374199078</v>
      </c>
      <c r="L30" s="15">
        <v>143.43170375591899</v>
      </c>
      <c r="M30" s="15">
        <v>70</v>
      </c>
      <c r="ZA30" s="9"/>
    </row>
    <row r="31" spans="2:677" x14ac:dyDescent="0.3">
      <c r="B31" s="19"/>
      <c r="C31" s="16" t="s">
        <v>274</v>
      </c>
      <c r="D31" s="14">
        <v>88.017629986659998</v>
      </c>
      <c r="E31" s="14">
        <v>1.24190628620009</v>
      </c>
      <c r="F31" s="14">
        <v>85.3505684305551</v>
      </c>
      <c r="G31" s="14">
        <v>90.254570979341906</v>
      </c>
      <c r="H31" s="14">
        <v>1.41097446771552</v>
      </c>
      <c r="I31" s="15">
        <v>722</v>
      </c>
      <c r="J31" s="15">
        <v>820</v>
      </c>
      <c r="K31" s="14">
        <v>1.1977030507863899</v>
      </c>
      <c r="L31" s="15">
        <v>684.64382674954902</v>
      </c>
      <c r="M31" s="15">
        <v>286</v>
      </c>
      <c r="ZA31" s="9"/>
    </row>
    <row r="32" spans="2:677" x14ac:dyDescent="0.3">
      <c r="B32" s="19"/>
      <c r="C32" s="16" t="s">
        <v>275</v>
      </c>
      <c r="D32" s="14">
        <v>89.815079605706501</v>
      </c>
      <c r="E32" s="14">
        <v>1.6036403106627399</v>
      </c>
      <c r="F32" s="14">
        <v>86.185522331600694</v>
      </c>
      <c r="G32" s="14">
        <v>92.573197523930403</v>
      </c>
      <c r="H32" s="14">
        <v>1.78549116440448</v>
      </c>
      <c r="I32" s="15">
        <v>471</v>
      </c>
      <c r="J32" s="15">
        <v>517</v>
      </c>
      <c r="K32" s="14">
        <v>1.45063026218368</v>
      </c>
      <c r="L32" s="15">
        <v>356.39681142577501</v>
      </c>
      <c r="M32" s="15">
        <v>162</v>
      </c>
      <c r="ZA32" s="9"/>
    </row>
    <row r="33" spans="2:677" x14ac:dyDescent="0.3">
      <c r="B33" s="19"/>
      <c r="C33" s="16" t="s">
        <v>276</v>
      </c>
      <c r="D33" s="14">
        <v>94.629598623632901</v>
      </c>
      <c r="E33" s="14">
        <v>1.7050309141028399</v>
      </c>
      <c r="F33" s="14">
        <v>90.057195245627398</v>
      </c>
      <c r="G33" s="14">
        <v>97.165470642719797</v>
      </c>
      <c r="H33" s="14">
        <v>1.8017945113391001</v>
      </c>
      <c r="I33" s="15">
        <v>288</v>
      </c>
      <c r="J33" s="15">
        <v>304</v>
      </c>
      <c r="K33" s="14">
        <v>1.7332986569876301</v>
      </c>
      <c r="L33" s="15">
        <v>175.38812412647499</v>
      </c>
      <c r="M33" s="15">
        <v>100</v>
      </c>
      <c r="ZA33" s="9"/>
    </row>
    <row r="34" spans="2:677" x14ac:dyDescent="0.3">
      <c r="B34" s="19"/>
      <c r="C34" s="16" t="s">
        <v>277</v>
      </c>
      <c r="D34" s="14">
        <v>90.629856209750102</v>
      </c>
      <c r="E34" s="14">
        <v>2.2704965288385401</v>
      </c>
      <c r="F34" s="14">
        <v>85.061785186366606</v>
      </c>
      <c r="G34" s="14">
        <v>94.262475382240396</v>
      </c>
      <c r="H34" s="14">
        <v>2.5052412348352302</v>
      </c>
      <c r="I34" s="15">
        <v>298</v>
      </c>
      <c r="J34" s="15">
        <v>324</v>
      </c>
      <c r="K34" s="14">
        <v>1.9607700447074501</v>
      </c>
      <c r="L34" s="15">
        <v>165.241202493147</v>
      </c>
      <c r="M34" s="15">
        <v>108</v>
      </c>
      <c r="ZA34" s="9"/>
    </row>
    <row r="35" spans="2:677" x14ac:dyDescent="0.3">
      <c r="B35" s="19"/>
      <c r="C35" s="16" t="s">
        <v>278</v>
      </c>
      <c r="D35" s="14">
        <v>90.867406050702897</v>
      </c>
      <c r="E35" s="14">
        <v>2.6533146086650201</v>
      </c>
      <c r="F35" s="14">
        <v>84.007859364771306</v>
      </c>
      <c r="G35" s="14">
        <v>94.961151219972606</v>
      </c>
      <c r="H35" s="14">
        <v>2.9199849802959101</v>
      </c>
      <c r="I35" s="15">
        <v>228</v>
      </c>
      <c r="J35" s="15">
        <v>245</v>
      </c>
      <c r="K35" s="14">
        <v>2.0699747410899501</v>
      </c>
      <c r="L35" s="15">
        <v>118.358932182426</v>
      </c>
      <c r="M35" s="15">
        <v>62</v>
      </c>
      <c r="ZA35" s="9"/>
    </row>
    <row r="36" spans="2:677" x14ac:dyDescent="0.3">
      <c r="B36" s="19"/>
      <c r="C36" s="16" t="s">
        <v>279</v>
      </c>
      <c r="D36" s="14">
        <v>93.0981219924371</v>
      </c>
      <c r="E36" s="14">
        <v>1.5392942608845399</v>
      </c>
      <c r="F36" s="14">
        <v>89.366878861180396</v>
      </c>
      <c r="G36" s="14">
        <v>95.584731973103203</v>
      </c>
      <c r="H36" s="14">
        <v>1.6534106466826299</v>
      </c>
      <c r="I36" s="15">
        <v>396</v>
      </c>
      <c r="J36" s="15">
        <v>422</v>
      </c>
      <c r="K36" s="14">
        <v>1.5524484820843401</v>
      </c>
      <c r="L36" s="15">
        <v>271.82866605236302</v>
      </c>
      <c r="M36" s="15">
        <v>154</v>
      </c>
      <c r="ZA36" s="9"/>
    </row>
    <row r="37" spans="2:677" x14ac:dyDescent="0.3">
      <c r="B37" s="19"/>
      <c r="C37" s="16" t="s">
        <v>280</v>
      </c>
      <c r="D37" s="14">
        <v>97.046067219853796</v>
      </c>
      <c r="E37" s="14">
        <v>1.02363397465398</v>
      </c>
      <c r="F37" s="14">
        <v>94.166435028055403</v>
      </c>
      <c r="G37" s="14">
        <v>98.526465431173904</v>
      </c>
      <c r="H37" s="14">
        <v>1.0547918158651199</v>
      </c>
      <c r="I37" s="15">
        <v>308</v>
      </c>
      <c r="J37" s="15">
        <v>320</v>
      </c>
      <c r="K37" s="14">
        <v>1.1660079675052399</v>
      </c>
      <c r="L37" s="15">
        <v>274.44066328694498</v>
      </c>
      <c r="M37" s="15">
        <v>79</v>
      </c>
      <c r="ZA37" s="9"/>
    </row>
    <row r="38" spans="2:677" x14ac:dyDescent="0.3">
      <c r="B38" s="19" t="s">
        <v>296</v>
      </c>
      <c r="C38" s="16" t="s">
        <v>281</v>
      </c>
      <c r="D38" s="14">
        <v>93.113052715407605</v>
      </c>
      <c r="E38" s="14">
        <v>0.625263169020711</v>
      </c>
      <c r="F38" s="14">
        <v>91.780569926719394</v>
      </c>
      <c r="G38" s="14">
        <v>94.243071145662398</v>
      </c>
      <c r="H38" s="14">
        <v>0.67150968718830095</v>
      </c>
      <c r="I38" s="15">
        <v>3933</v>
      </c>
      <c r="J38" s="15">
        <v>4252</v>
      </c>
      <c r="K38" s="14">
        <v>2.5916686529403301</v>
      </c>
      <c r="L38" s="15">
        <v>1640.64182941595</v>
      </c>
      <c r="M38" s="15">
        <v>1232</v>
      </c>
      <c r="ZA38" s="9"/>
    </row>
    <row r="39" spans="2:677" x14ac:dyDescent="0.3">
      <c r="B39" s="19"/>
      <c r="C39" s="16" t="s">
        <v>282</v>
      </c>
      <c r="D39" s="14">
        <v>93.285670367683906</v>
      </c>
      <c r="E39" s="14">
        <v>0.57479380507670896</v>
      </c>
      <c r="F39" s="14">
        <v>92.066310851532506</v>
      </c>
      <c r="G39" s="14">
        <v>94.329165204477306</v>
      </c>
      <c r="H39" s="14">
        <v>0.61616516535837595</v>
      </c>
      <c r="I39" s="15">
        <v>3777</v>
      </c>
      <c r="J39" s="15">
        <v>4066</v>
      </c>
      <c r="K39" s="14">
        <v>2.1442089880074602</v>
      </c>
      <c r="L39" s="15">
        <v>1896.2703835032401</v>
      </c>
      <c r="M39" s="15">
        <v>1242</v>
      </c>
      <c r="ZA39" s="9"/>
    </row>
    <row r="40" spans="2:677" x14ac:dyDescent="0.3">
      <c r="B40" s="19" t="s">
        <v>321</v>
      </c>
      <c r="C40" s="16" t="s">
        <v>314</v>
      </c>
      <c r="D40" s="14">
        <v>93.042498583360498</v>
      </c>
      <c r="E40" s="14">
        <v>0.59407011360684603</v>
      </c>
      <c r="F40" s="14">
        <v>91.783489421895595</v>
      </c>
      <c r="G40" s="14">
        <v>94.120947807877201</v>
      </c>
      <c r="H40" s="14">
        <v>0.63849329355078999</v>
      </c>
      <c r="I40" s="15">
        <v>3969</v>
      </c>
      <c r="J40" s="15">
        <v>4280</v>
      </c>
      <c r="K40" s="14">
        <v>2.3328296555500301</v>
      </c>
      <c r="L40" s="15">
        <v>1834.6817521877199</v>
      </c>
      <c r="M40" s="15">
        <v>2079</v>
      </c>
      <c r="ZA40" s="9"/>
    </row>
    <row r="41" spans="2:677" x14ac:dyDescent="0.3">
      <c r="B41" s="19"/>
      <c r="C41" s="16" t="s">
        <v>315</v>
      </c>
      <c r="D41" s="14">
        <v>93.368271344714302</v>
      </c>
      <c r="E41" s="14">
        <v>0.56904967574646403</v>
      </c>
      <c r="F41" s="14">
        <v>92.161387113035602</v>
      </c>
      <c r="G41" s="14">
        <v>94.400625470673901</v>
      </c>
      <c r="H41" s="14">
        <v>0.60946793546764999</v>
      </c>
      <c r="I41" s="15">
        <v>3741</v>
      </c>
      <c r="J41" s="15">
        <v>4038</v>
      </c>
      <c r="K41" s="14">
        <v>2.1112178221540501</v>
      </c>
      <c r="L41" s="15">
        <v>1912.64016324004</v>
      </c>
      <c r="M41" s="15">
        <v>2047</v>
      </c>
      <c r="ZA41" s="9"/>
    </row>
    <row r="42" spans="2:677" x14ac:dyDescent="0.3">
      <c r="B42" s="19" t="s">
        <v>322</v>
      </c>
      <c r="C42" s="16" t="s">
        <v>316</v>
      </c>
      <c r="D42" s="14">
        <v>83.114429390663403</v>
      </c>
      <c r="E42" s="14">
        <v>1.9696691147646099</v>
      </c>
      <c r="F42" s="14">
        <v>78.887579431452906</v>
      </c>
      <c r="G42" s="14">
        <v>86.638368387671306</v>
      </c>
      <c r="H42" s="14">
        <v>2.36982811432966</v>
      </c>
      <c r="I42" s="15">
        <v>887</v>
      </c>
      <c r="J42" s="15">
        <v>1025</v>
      </c>
      <c r="K42" s="14">
        <v>2.83070321357593</v>
      </c>
      <c r="L42" s="15">
        <v>362.10083596335602</v>
      </c>
      <c r="M42" s="15">
        <v>406</v>
      </c>
      <c r="ZA42" s="9"/>
    </row>
    <row r="43" spans="2:677" x14ac:dyDescent="0.3">
      <c r="B43" s="19"/>
      <c r="C43" s="16" t="s">
        <v>317</v>
      </c>
      <c r="D43" s="14">
        <v>92.458369856630995</v>
      </c>
      <c r="E43" s="14">
        <v>1.7428906880058599</v>
      </c>
      <c r="F43" s="14">
        <v>88.2316822532608</v>
      </c>
      <c r="G43" s="14">
        <v>95.248754462220504</v>
      </c>
      <c r="H43" s="14">
        <v>1.8850545285499301</v>
      </c>
      <c r="I43" s="15">
        <v>294</v>
      </c>
      <c r="J43" s="15">
        <v>321</v>
      </c>
      <c r="K43" s="14">
        <v>1.3940514914620199</v>
      </c>
      <c r="L43" s="15">
        <v>230.26409136677501</v>
      </c>
      <c r="M43" s="15">
        <v>155</v>
      </c>
      <c r="ZA43" s="9"/>
    </row>
    <row r="44" spans="2:677" x14ac:dyDescent="0.3">
      <c r="B44" s="19"/>
      <c r="C44" s="16" t="s">
        <v>318</v>
      </c>
      <c r="D44" s="14">
        <v>97.601440257091895</v>
      </c>
      <c r="E44" s="14">
        <v>0.81796407449952102</v>
      </c>
      <c r="F44" s="14">
        <v>95.336825622920998</v>
      </c>
      <c r="G44" s="14">
        <v>98.780341678638905</v>
      </c>
      <c r="H44" s="14">
        <v>0.83806557807438398</v>
      </c>
      <c r="I44" s="15">
        <v>243</v>
      </c>
      <c r="J44" s="15">
        <v>253</v>
      </c>
      <c r="K44" s="14">
        <v>0.720215117992276</v>
      </c>
      <c r="L44" s="15">
        <v>253</v>
      </c>
      <c r="M44" s="15">
        <v>127</v>
      </c>
      <c r="ZA44" s="9"/>
    </row>
    <row r="45" spans="2:677" x14ac:dyDescent="0.3">
      <c r="B45" s="19"/>
      <c r="C45" s="16" t="s">
        <v>319</v>
      </c>
      <c r="D45" s="14">
        <v>93.978648118622701</v>
      </c>
      <c r="E45" s="14">
        <v>0.46464958950484497</v>
      </c>
      <c r="F45" s="14">
        <v>93.000362130455599</v>
      </c>
      <c r="G45" s="14">
        <v>94.827810603037193</v>
      </c>
      <c r="H45" s="14">
        <v>0.49442038038081798</v>
      </c>
      <c r="I45" s="15">
        <v>6184</v>
      </c>
      <c r="J45" s="15">
        <v>6604</v>
      </c>
      <c r="K45" s="14">
        <v>2.5192380770390201</v>
      </c>
      <c r="L45" s="15">
        <v>2621.4275102422998</v>
      </c>
      <c r="M45" s="15">
        <v>2346</v>
      </c>
      <c r="ZA45" s="9"/>
    </row>
    <row r="46" spans="2:677" x14ac:dyDescent="0.3">
      <c r="B46" s="19"/>
      <c r="C46" s="16" t="s">
        <v>320</v>
      </c>
      <c r="D46" s="14">
        <v>93.516345247016403</v>
      </c>
      <c r="E46" s="14">
        <v>2.2811721348235001</v>
      </c>
      <c r="F46" s="14">
        <v>87.275070010418005</v>
      </c>
      <c r="G46" s="14">
        <v>96.808370822190895</v>
      </c>
      <c r="H46" s="14">
        <v>2.4393298613177801</v>
      </c>
      <c r="I46" s="15">
        <v>102</v>
      </c>
      <c r="J46" s="15">
        <v>115</v>
      </c>
      <c r="K46" s="14">
        <v>0.97839350367045796</v>
      </c>
      <c r="L46" s="15">
        <v>115</v>
      </c>
      <c r="M46" s="15">
        <v>51</v>
      </c>
      <c r="ZA46" s="9"/>
    </row>
    <row r="47" spans="2:677" x14ac:dyDescent="0.3">
      <c r="B47" s="19" t="s">
        <v>298</v>
      </c>
      <c r="C47" s="16" t="s">
        <v>283</v>
      </c>
      <c r="D47" s="14">
        <v>90.260511855709197</v>
      </c>
      <c r="E47" s="14">
        <v>1.2466642692099399</v>
      </c>
      <c r="F47" s="14">
        <v>87.526581181970499</v>
      </c>
      <c r="G47" s="14">
        <v>92.446927962733994</v>
      </c>
      <c r="H47" s="14">
        <v>1.3811845773740601</v>
      </c>
      <c r="I47" s="15">
        <v>1586</v>
      </c>
      <c r="J47" s="15">
        <v>1760</v>
      </c>
      <c r="K47" s="14">
        <v>3.1097891136834099</v>
      </c>
      <c r="L47" s="15">
        <v>565.95477560063796</v>
      </c>
      <c r="M47" s="15">
        <v>968</v>
      </c>
      <c r="ZA47" s="9"/>
    </row>
    <row r="48" spans="2:677" x14ac:dyDescent="0.3">
      <c r="B48" s="19"/>
      <c r="C48" s="16" t="s">
        <v>284</v>
      </c>
      <c r="D48" s="14">
        <v>95.565605853468597</v>
      </c>
      <c r="E48" s="14">
        <v>0.60573412743155497</v>
      </c>
      <c r="F48" s="14">
        <v>94.213735948049404</v>
      </c>
      <c r="G48" s="14">
        <v>96.612987204618307</v>
      </c>
      <c r="H48" s="14">
        <v>0.63384114192749497</v>
      </c>
      <c r="I48" s="15">
        <v>1407</v>
      </c>
      <c r="J48" s="15">
        <v>1522</v>
      </c>
      <c r="K48" s="14">
        <v>1.3169139312978</v>
      </c>
      <c r="L48" s="15">
        <v>1155.7323252705601</v>
      </c>
      <c r="M48" s="15">
        <v>995</v>
      </c>
      <c r="ZA48" s="9"/>
    </row>
    <row r="49" spans="2:677" x14ac:dyDescent="0.3">
      <c r="B49" s="19"/>
      <c r="C49" s="16" t="s">
        <v>285</v>
      </c>
      <c r="D49" s="14">
        <v>92.386013249410098</v>
      </c>
      <c r="E49" s="14">
        <v>1.03823667461526</v>
      </c>
      <c r="F49" s="14">
        <v>90.083324901372706</v>
      </c>
      <c r="G49" s="14">
        <v>94.188503252648104</v>
      </c>
      <c r="H49" s="14">
        <v>1.12380287675407</v>
      </c>
      <c r="I49" s="15">
        <v>1388</v>
      </c>
      <c r="J49" s="15">
        <v>1494</v>
      </c>
      <c r="K49" s="14">
        <v>2.2878850279842902</v>
      </c>
      <c r="L49" s="15">
        <v>653.004841469795</v>
      </c>
      <c r="M49" s="15">
        <v>994</v>
      </c>
      <c r="ZA49" s="9"/>
    </row>
    <row r="50" spans="2:677" x14ac:dyDescent="0.3">
      <c r="B50" s="19"/>
      <c r="C50" s="16" t="s">
        <v>286</v>
      </c>
      <c r="D50" s="14">
        <v>95.158205651242</v>
      </c>
      <c r="E50" s="14">
        <v>0.65086708042744001</v>
      </c>
      <c r="F50" s="14">
        <v>93.709780963044395</v>
      </c>
      <c r="G50" s="14">
        <v>96.286324495826705</v>
      </c>
      <c r="H50" s="14">
        <v>0.68398418819800999</v>
      </c>
      <c r="I50" s="15">
        <v>1446</v>
      </c>
      <c r="J50" s="15">
        <v>1534</v>
      </c>
      <c r="K50" s="14">
        <v>1.40952954813927</v>
      </c>
      <c r="L50" s="15">
        <v>1088.3063799726999</v>
      </c>
      <c r="M50" s="15">
        <v>1003</v>
      </c>
      <c r="ZA50" s="9"/>
    </row>
    <row r="51" spans="2:677" x14ac:dyDescent="0.3">
      <c r="B51" s="19"/>
      <c r="C51" s="16" t="s">
        <v>287</v>
      </c>
      <c r="D51" s="14">
        <v>93.211801926565897</v>
      </c>
      <c r="E51" s="14">
        <v>0.93073385629466598</v>
      </c>
      <c r="F51" s="14">
        <v>91.142878714105393</v>
      </c>
      <c r="G51" s="14">
        <v>94.824888678874899</v>
      </c>
      <c r="H51" s="14">
        <v>0.99851503463897895</v>
      </c>
      <c r="I51" s="15">
        <v>1845</v>
      </c>
      <c r="J51" s="15">
        <v>1963</v>
      </c>
      <c r="K51" s="14">
        <v>2.6861150946662198</v>
      </c>
      <c r="L51" s="15">
        <v>730.79519336230203</v>
      </c>
      <c r="M51" s="15">
        <v>1154</v>
      </c>
      <c r="ZA51" s="9"/>
    </row>
    <row r="52" spans="2:677" x14ac:dyDescent="0.3">
      <c r="B52" s="19" t="s">
        <v>297</v>
      </c>
      <c r="C52" s="16" t="s">
        <v>288</v>
      </c>
      <c r="D52" s="14">
        <v>93.727554331879205</v>
      </c>
      <c r="E52" s="14">
        <v>0.47452187419338598</v>
      </c>
      <c r="F52" s="14">
        <v>92.730130621313805</v>
      </c>
      <c r="G52" s="14">
        <v>94.596106613496204</v>
      </c>
      <c r="H52" s="14">
        <v>0.50627787908895605</v>
      </c>
      <c r="I52" s="15">
        <v>5138</v>
      </c>
      <c r="J52" s="15">
        <v>5483</v>
      </c>
      <c r="K52" s="14">
        <v>2.09965196232005</v>
      </c>
      <c r="L52" s="15">
        <v>2611.3851716364702</v>
      </c>
      <c r="M52" s="15">
        <v>2256</v>
      </c>
      <c r="ZA52" s="9"/>
    </row>
    <row r="53" spans="2:677" x14ac:dyDescent="0.3">
      <c r="B53" s="19"/>
      <c r="C53" s="16" t="s">
        <v>289</v>
      </c>
      <c r="D53" s="14">
        <v>92.402063743300801</v>
      </c>
      <c r="E53" s="14">
        <v>0.82097083535047999</v>
      </c>
      <c r="F53" s="14">
        <v>90.627221884776702</v>
      </c>
      <c r="G53" s="14">
        <v>93.863575779426199</v>
      </c>
      <c r="H53" s="14">
        <v>0.88847673102972302</v>
      </c>
      <c r="I53" s="15">
        <v>2535</v>
      </c>
      <c r="J53" s="15">
        <v>2791</v>
      </c>
      <c r="K53" s="14">
        <v>2.6784426083349602</v>
      </c>
      <c r="L53" s="15">
        <v>1042.0234472505699</v>
      </c>
      <c r="M53" s="15">
        <v>1402</v>
      </c>
      <c r="ZA53" s="9"/>
    </row>
    <row r="54" spans="2:677" x14ac:dyDescent="0.3">
      <c r="B54" s="19" t="s">
        <v>291</v>
      </c>
      <c r="C54" s="16" t="s">
        <v>290</v>
      </c>
      <c r="D54" s="14">
        <v>93.473010717674896</v>
      </c>
      <c r="E54" s="14">
        <v>0.478986749197443</v>
      </c>
      <c r="F54" s="14">
        <v>92.468512818484001</v>
      </c>
      <c r="G54" s="14">
        <v>94.351719116200101</v>
      </c>
      <c r="H54" s="14">
        <v>0.51243320988576102</v>
      </c>
      <c r="I54" s="15">
        <v>5038</v>
      </c>
      <c r="J54" s="15">
        <v>5390</v>
      </c>
      <c r="K54" s="14">
        <v>2.02654406307331</v>
      </c>
      <c r="L54" s="15">
        <v>2659.70037277448</v>
      </c>
      <c r="M54" s="15">
        <v>2161</v>
      </c>
      <c r="ZA54" s="9"/>
    </row>
    <row r="55" spans="2:677" x14ac:dyDescent="0.3">
      <c r="B55" s="19"/>
      <c r="C55" s="16" t="s">
        <v>291</v>
      </c>
      <c r="D55" s="14">
        <v>92.838475153151805</v>
      </c>
      <c r="E55" s="14">
        <v>0.73547697219466202</v>
      </c>
      <c r="F55" s="14">
        <v>91.255141207565401</v>
      </c>
      <c r="G55" s="14">
        <v>94.153499189970702</v>
      </c>
      <c r="H55" s="14">
        <v>0.79221138755389497</v>
      </c>
      <c r="I55" s="15">
        <v>2672</v>
      </c>
      <c r="J55" s="15">
        <v>2928</v>
      </c>
      <c r="K55" s="14">
        <v>2.38137275015601</v>
      </c>
      <c r="L55" s="15">
        <v>1229.54291796956</v>
      </c>
      <c r="M55" s="15">
        <v>1385</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87" priority="1">
      <formula>ZA9 = 3</formula>
    </cfRule>
    <cfRule type="expression" dxfId="286" priority="48">
      <formula>I9 = J9</formula>
    </cfRule>
    <cfRule type="expression" dxfId="285" priority="95">
      <formula>ZA9 = 2</formula>
    </cfRule>
    <cfRule type="expression" dxfId="284" priority="142">
      <formula>ZA9 = 1</formula>
    </cfRule>
  </conditionalFormatting>
  <pageMargins left="0.7" right="0.7" top="0.75" bottom="0.75" header="0.3" footer="0.3"/>
  <pageSetup paperSize="9"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91</v>
      </c>
      <c r="M2" s="12" t="str">
        <f>HYPERLINK("#'INDICE'!A1", "Índice")</f>
        <v>Índice</v>
      </c>
    </row>
    <row r="3" spans="2:677" x14ac:dyDescent="0.3">
      <c r="B3" s="10" t="s">
        <v>7</v>
      </c>
      <c r="C3" s="11" t="s">
        <v>90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85.635353812768798</v>
      </c>
      <c r="E9" s="14">
        <v>0.60656204827249405</v>
      </c>
      <c r="F9" s="14">
        <v>84.404526383115495</v>
      </c>
      <c r="G9" s="14">
        <v>86.784251504785004</v>
      </c>
      <c r="H9" s="14">
        <v>0.70830798410510298</v>
      </c>
      <c r="I9" s="15">
        <v>7014</v>
      </c>
      <c r="J9" s="15">
        <v>8226</v>
      </c>
      <c r="K9" s="14">
        <v>2.4600183352821601</v>
      </c>
      <c r="L9" s="15">
        <v>3343.8775158789499</v>
      </c>
      <c r="M9" s="15">
        <v>2572</v>
      </c>
      <c r="ZA9" s="9"/>
    </row>
    <row r="10" spans="2:677" x14ac:dyDescent="0.3">
      <c r="B10" s="19" t="s">
        <v>293</v>
      </c>
      <c r="C10" s="16" t="s">
        <v>253</v>
      </c>
      <c r="D10" s="14">
        <v>86.080176657610593</v>
      </c>
      <c r="E10" s="14">
        <v>0.77492667082637301</v>
      </c>
      <c r="F10" s="14">
        <v>84.489595258686407</v>
      </c>
      <c r="G10" s="14">
        <v>87.5317159106812</v>
      </c>
      <c r="H10" s="14">
        <v>0.90023824406017705</v>
      </c>
      <c r="I10" s="15">
        <v>4364</v>
      </c>
      <c r="J10" s="15">
        <v>5007</v>
      </c>
      <c r="K10" s="14">
        <v>2.5088528445748399</v>
      </c>
      <c r="L10" s="15">
        <v>1995.7328349596801</v>
      </c>
      <c r="M10" s="15">
        <v>1621</v>
      </c>
      <c r="ZA10" s="9"/>
    </row>
    <row r="11" spans="2:677" x14ac:dyDescent="0.3">
      <c r="B11" s="19"/>
      <c r="C11" s="16" t="s">
        <v>254</v>
      </c>
      <c r="D11" s="14">
        <v>84.881055405634399</v>
      </c>
      <c r="E11" s="14">
        <v>0.97052083509044795</v>
      </c>
      <c r="F11" s="14">
        <v>82.876438784312299</v>
      </c>
      <c r="G11" s="14">
        <v>86.688688881201898</v>
      </c>
      <c r="H11" s="14">
        <v>1.1433892173612501</v>
      </c>
      <c r="I11" s="15">
        <v>2650</v>
      </c>
      <c r="J11" s="15">
        <v>3219</v>
      </c>
      <c r="K11" s="14">
        <v>2.3619109512379102</v>
      </c>
      <c r="L11" s="15">
        <v>1362.8794931125001</v>
      </c>
      <c r="M11" s="15">
        <v>951</v>
      </c>
      <c r="ZA11" s="9"/>
    </row>
    <row r="12" spans="2:677" x14ac:dyDescent="0.3">
      <c r="B12" s="19" t="s">
        <v>294</v>
      </c>
      <c r="C12" s="16" t="s">
        <v>255</v>
      </c>
      <c r="D12" s="14">
        <v>83.836419664620706</v>
      </c>
      <c r="E12" s="14">
        <v>0.81251301055136604</v>
      </c>
      <c r="F12" s="14">
        <v>82.178448622277003</v>
      </c>
      <c r="G12" s="14">
        <v>85.367610792498596</v>
      </c>
      <c r="H12" s="14">
        <v>0.96916473031856998</v>
      </c>
      <c r="I12" s="15">
        <v>3379</v>
      </c>
      <c r="J12" s="15">
        <v>4039</v>
      </c>
      <c r="K12" s="14">
        <v>1.96723695198346</v>
      </c>
      <c r="L12" s="15">
        <v>2053.1334549850199</v>
      </c>
      <c r="M12" s="15">
        <v>1320</v>
      </c>
      <c r="ZA12" s="9"/>
    </row>
    <row r="13" spans="2:677" x14ac:dyDescent="0.3">
      <c r="B13" s="19"/>
      <c r="C13" s="16" t="s">
        <v>256</v>
      </c>
      <c r="D13" s="14">
        <v>87.085022852909304</v>
      </c>
      <c r="E13" s="14">
        <v>0.93459804698870896</v>
      </c>
      <c r="F13" s="14">
        <v>85.136897041011196</v>
      </c>
      <c r="G13" s="14">
        <v>88.811362396504705</v>
      </c>
      <c r="H13" s="14">
        <v>1.0732018163069099</v>
      </c>
      <c r="I13" s="15">
        <v>2225</v>
      </c>
      <c r="J13" s="15">
        <v>2546</v>
      </c>
      <c r="K13" s="14">
        <v>1.97651635714084</v>
      </c>
      <c r="L13" s="15">
        <v>1288.12493294159</v>
      </c>
      <c r="M13" s="15">
        <v>759</v>
      </c>
      <c r="ZA13" s="9"/>
    </row>
    <row r="14" spans="2:677" x14ac:dyDescent="0.3">
      <c r="B14" s="19"/>
      <c r="C14" s="16" t="s">
        <v>257</v>
      </c>
      <c r="D14" s="14">
        <v>83.797021588153001</v>
      </c>
      <c r="E14" s="14">
        <v>1.1866594280987299</v>
      </c>
      <c r="F14" s="14">
        <v>81.328477188217406</v>
      </c>
      <c r="G14" s="14">
        <v>85.9954012693929</v>
      </c>
      <c r="H14" s="14">
        <v>1.4161117013572899</v>
      </c>
      <c r="I14" s="15">
        <v>1410</v>
      </c>
      <c r="J14" s="15">
        <v>1641</v>
      </c>
      <c r="K14" s="14">
        <v>1.7008757925059801</v>
      </c>
      <c r="L14" s="15">
        <v>964.79708114502705</v>
      </c>
      <c r="M14" s="15">
        <v>493</v>
      </c>
      <c r="ZA14" s="9"/>
    </row>
    <row r="15" spans="2:677" x14ac:dyDescent="0.3">
      <c r="B15" s="19" t="s">
        <v>295</v>
      </c>
      <c r="C15" s="16" t="s">
        <v>258</v>
      </c>
      <c r="D15" s="14">
        <v>87.298967025060605</v>
      </c>
      <c r="E15" s="14">
        <v>1.74173110220413</v>
      </c>
      <c r="F15" s="14">
        <v>83.437680436880399</v>
      </c>
      <c r="G15" s="14">
        <v>90.364008116080598</v>
      </c>
      <c r="H15" s="14">
        <v>1.9951336900746299</v>
      </c>
      <c r="I15" s="15">
        <v>389</v>
      </c>
      <c r="J15" s="15">
        <v>443</v>
      </c>
      <c r="K15" s="14">
        <v>1.20930635508174</v>
      </c>
      <c r="L15" s="15">
        <v>366.32570244787701</v>
      </c>
      <c r="M15" s="15">
        <v>129</v>
      </c>
      <c r="ZA15" s="9"/>
    </row>
    <row r="16" spans="2:677" x14ac:dyDescent="0.3">
      <c r="B16" s="19"/>
      <c r="C16" s="16" t="s">
        <v>259</v>
      </c>
      <c r="D16" s="14">
        <v>77.236248313324097</v>
      </c>
      <c r="E16" s="14">
        <v>2.6277540052289701</v>
      </c>
      <c r="F16" s="14">
        <v>71.610342824865995</v>
      </c>
      <c r="G16" s="14">
        <v>82.0270951340907</v>
      </c>
      <c r="H16" s="14">
        <v>3.4022289567574102</v>
      </c>
      <c r="I16" s="15">
        <v>235</v>
      </c>
      <c r="J16" s="15">
        <v>315</v>
      </c>
      <c r="K16" s="14">
        <v>1.23320152132122</v>
      </c>
      <c r="L16" s="15">
        <v>255.43270467467201</v>
      </c>
      <c r="M16" s="15">
        <v>98</v>
      </c>
      <c r="ZA16" s="9"/>
    </row>
    <row r="17" spans="2:677" x14ac:dyDescent="0.3">
      <c r="B17" s="19"/>
      <c r="C17" s="16" t="s">
        <v>260</v>
      </c>
      <c r="D17" s="14">
        <v>82.863656797378795</v>
      </c>
      <c r="E17" s="14">
        <v>3.1113084931364798</v>
      </c>
      <c r="F17" s="14">
        <v>75.7935258153055</v>
      </c>
      <c r="G17" s="14">
        <v>88.190524427246203</v>
      </c>
      <c r="H17" s="14">
        <v>3.7547323077285402</v>
      </c>
      <c r="I17" s="15">
        <v>246</v>
      </c>
      <c r="J17" s="15">
        <v>290</v>
      </c>
      <c r="K17" s="14">
        <v>1.9701611247653199</v>
      </c>
      <c r="L17" s="15">
        <v>147.19608277447099</v>
      </c>
      <c r="M17" s="15">
        <v>96</v>
      </c>
      <c r="ZA17" s="9"/>
    </row>
    <row r="18" spans="2:677" x14ac:dyDescent="0.3">
      <c r="B18" s="19"/>
      <c r="C18" s="16" t="s">
        <v>261</v>
      </c>
      <c r="D18" s="14">
        <v>83.519354100546806</v>
      </c>
      <c r="E18" s="14">
        <v>2.7299353226102099</v>
      </c>
      <c r="F18" s="14">
        <v>77.347615371615106</v>
      </c>
      <c r="G18" s="14">
        <v>88.264698631171896</v>
      </c>
      <c r="H18" s="14">
        <v>3.2686259993386901</v>
      </c>
      <c r="I18" s="15">
        <v>194</v>
      </c>
      <c r="J18" s="15">
        <v>231</v>
      </c>
      <c r="K18" s="14">
        <v>1.2452919952775401</v>
      </c>
      <c r="L18" s="15">
        <v>185.498662864621</v>
      </c>
      <c r="M18" s="15">
        <v>75</v>
      </c>
      <c r="ZA18" s="9"/>
    </row>
    <row r="19" spans="2:677" x14ac:dyDescent="0.3">
      <c r="B19" s="19"/>
      <c r="C19" s="16" t="s">
        <v>262</v>
      </c>
      <c r="D19" s="14">
        <v>87.095742954892202</v>
      </c>
      <c r="E19" s="14">
        <v>3.15076197553782</v>
      </c>
      <c r="F19" s="14">
        <v>79.408599206539193</v>
      </c>
      <c r="G19" s="14">
        <v>92.195194538457002</v>
      </c>
      <c r="H19" s="14">
        <v>3.61758436020189</v>
      </c>
      <c r="I19" s="15">
        <v>177</v>
      </c>
      <c r="J19" s="15">
        <v>204</v>
      </c>
      <c r="K19" s="14">
        <v>1.79307021143019</v>
      </c>
      <c r="L19" s="15">
        <v>113.77133962717799</v>
      </c>
      <c r="M19" s="15">
        <v>63</v>
      </c>
      <c r="ZA19" s="9"/>
    </row>
    <row r="20" spans="2:677" x14ac:dyDescent="0.3">
      <c r="B20" s="19"/>
      <c r="C20" s="16" t="s">
        <v>263</v>
      </c>
      <c r="D20" s="14">
        <v>80.9378922861776</v>
      </c>
      <c r="E20" s="14">
        <v>2.5196912601927002</v>
      </c>
      <c r="F20" s="14">
        <v>75.436094447127601</v>
      </c>
      <c r="G20" s="14">
        <v>85.445163848594007</v>
      </c>
      <c r="H20" s="14">
        <v>3.1131169703352901</v>
      </c>
      <c r="I20" s="15">
        <v>234</v>
      </c>
      <c r="J20" s="15">
        <v>296</v>
      </c>
      <c r="K20" s="14">
        <v>1.2139306173606099</v>
      </c>
      <c r="L20" s="15">
        <v>243.83601152064</v>
      </c>
      <c r="M20" s="15">
        <v>98</v>
      </c>
      <c r="ZA20" s="9"/>
    </row>
    <row r="21" spans="2:677" x14ac:dyDescent="0.3">
      <c r="B21" s="19"/>
      <c r="C21" s="16" t="s">
        <v>264</v>
      </c>
      <c r="D21" s="14">
        <v>90.3923222254667</v>
      </c>
      <c r="E21" s="14">
        <v>1.35311193336076</v>
      </c>
      <c r="F21" s="14">
        <v>87.370996894005799</v>
      </c>
      <c r="G21" s="14">
        <v>92.750806594533898</v>
      </c>
      <c r="H21" s="14">
        <v>1.4969323721827601</v>
      </c>
      <c r="I21" s="15">
        <v>512</v>
      </c>
      <c r="J21" s="15">
        <v>568</v>
      </c>
      <c r="K21" s="14">
        <v>1.1953650088918799</v>
      </c>
      <c r="L21" s="15">
        <v>475.16866879560303</v>
      </c>
      <c r="M21" s="15">
        <v>176</v>
      </c>
      <c r="ZA21" s="9"/>
    </row>
    <row r="22" spans="2:677" x14ac:dyDescent="0.3">
      <c r="B22" s="19"/>
      <c r="C22" s="16" t="s">
        <v>265</v>
      </c>
      <c r="D22" s="14">
        <v>85.895672469216805</v>
      </c>
      <c r="E22" s="14">
        <v>2.0195116204037502</v>
      </c>
      <c r="F22" s="14">
        <v>81.411603660906394</v>
      </c>
      <c r="G22" s="14">
        <v>89.438380582728499</v>
      </c>
      <c r="H22" s="14">
        <v>2.3511214969852001</v>
      </c>
      <c r="I22" s="15">
        <v>415</v>
      </c>
      <c r="J22" s="15">
        <v>480</v>
      </c>
      <c r="K22" s="14">
        <v>1.6125179497151301</v>
      </c>
      <c r="L22" s="15">
        <v>297.67110504710899</v>
      </c>
      <c r="M22" s="15">
        <v>129</v>
      </c>
      <c r="ZA22" s="9"/>
    </row>
    <row r="23" spans="2:677" x14ac:dyDescent="0.3">
      <c r="B23" s="19"/>
      <c r="C23" s="16" t="s">
        <v>266</v>
      </c>
      <c r="D23" s="14">
        <v>87.872880676249096</v>
      </c>
      <c r="E23" s="14">
        <v>1.5873325086555901</v>
      </c>
      <c r="F23" s="14">
        <v>84.370310327812902</v>
      </c>
      <c r="G23" s="14">
        <v>90.677266201320194</v>
      </c>
      <c r="H23" s="14">
        <v>1.80639634940821</v>
      </c>
      <c r="I23" s="15">
        <v>388</v>
      </c>
      <c r="J23" s="15">
        <v>452</v>
      </c>
      <c r="K23" s="14">
        <v>1.0663501851974899</v>
      </c>
      <c r="L23" s="15">
        <v>423.87576452315898</v>
      </c>
      <c r="M23" s="15">
        <v>139</v>
      </c>
      <c r="ZA23" s="9"/>
    </row>
    <row r="24" spans="2:677" x14ac:dyDescent="0.3">
      <c r="B24" s="19"/>
      <c r="C24" s="16" t="s">
        <v>267</v>
      </c>
      <c r="D24" s="14">
        <v>85.763812382765394</v>
      </c>
      <c r="E24" s="14">
        <v>2.9424054325190401</v>
      </c>
      <c r="F24" s="14">
        <v>78.852035355248105</v>
      </c>
      <c r="G24" s="14">
        <v>90.683518144092403</v>
      </c>
      <c r="H24" s="14">
        <v>3.4308239696563798</v>
      </c>
      <c r="I24" s="15">
        <v>221</v>
      </c>
      <c r="J24" s="15">
        <v>254</v>
      </c>
      <c r="K24" s="14">
        <v>1.7940220134703599</v>
      </c>
      <c r="L24" s="15">
        <v>141.58131733771901</v>
      </c>
      <c r="M24" s="15">
        <v>77</v>
      </c>
      <c r="ZA24" s="9"/>
    </row>
    <row r="25" spans="2:677" x14ac:dyDescent="0.3">
      <c r="B25" s="19"/>
      <c r="C25" s="16" t="s">
        <v>268</v>
      </c>
      <c r="D25" s="14">
        <v>85.2924443194714</v>
      </c>
      <c r="E25" s="14">
        <v>2.8288833826348201</v>
      </c>
      <c r="F25" s="14">
        <v>78.745338275259002</v>
      </c>
      <c r="G25" s="14">
        <v>90.076969971040498</v>
      </c>
      <c r="H25" s="14">
        <v>3.3166869647198198</v>
      </c>
      <c r="I25" s="15">
        <v>211</v>
      </c>
      <c r="J25" s="15">
        <v>257</v>
      </c>
      <c r="K25" s="14">
        <v>1.6331233659673801</v>
      </c>
      <c r="L25" s="15">
        <v>157.36716855298101</v>
      </c>
      <c r="M25" s="15">
        <v>83</v>
      </c>
      <c r="ZA25" s="9"/>
    </row>
    <row r="26" spans="2:677" x14ac:dyDescent="0.3">
      <c r="B26" s="19"/>
      <c r="C26" s="16" t="s">
        <v>269</v>
      </c>
      <c r="D26" s="14">
        <v>83.213309553638197</v>
      </c>
      <c r="E26" s="14">
        <v>2.6500558679816999</v>
      </c>
      <c r="F26" s="14">
        <v>77.284321280784695</v>
      </c>
      <c r="G26" s="14">
        <v>87.838302727116002</v>
      </c>
      <c r="H26" s="14">
        <v>3.1846538518859302</v>
      </c>
      <c r="I26" s="15">
        <v>274</v>
      </c>
      <c r="J26" s="15">
        <v>318</v>
      </c>
      <c r="K26" s="14">
        <v>1.59371787877823</v>
      </c>
      <c r="L26" s="15">
        <v>199.533433259708</v>
      </c>
      <c r="M26" s="15">
        <v>95</v>
      </c>
      <c r="ZA26" s="9"/>
    </row>
    <row r="27" spans="2:677" x14ac:dyDescent="0.3">
      <c r="B27" s="19"/>
      <c r="C27" s="16" t="s">
        <v>270</v>
      </c>
      <c r="D27" s="14">
        <v>88.060165015970099</v>
      </c>
      <c r="E27" s="14">
        <v>2.0555078940878899</v>
      </c>
      <c r="F27" s="14">
        <v>83.365992353211098</v>
      </c>
      <c r="G27" s="14">
        <v>91.563682117713896</v>
      </c>
      <c r="H27" s="14">
        <v>2.3342085422110102</v>
      </c>
      <c r="I27" s="15">
        <v>369</v>
      </c>
      <c r="J27" s="15">
        <v>416</v>
      </c>
      <c r="K27" s="14">
        <v>1.66766408239553</v>
      </c>
      <c r="L27" s="15">
        <v>249.45071635915701</v>
      </c>
      <c r="M27" s="15">
        <v>141</v>
      </c>
      <c r="ZA27" s="9"/>
    </row>
    <row r="28" spans="2:677" x14ac:dyDescent="0.3">
      <c r="B28" s="19"/>
      <c r="C28" s="16" t="s">
        <v>271</v>
      </c>
      <c r="D28" s="14">
        <v>82.001329397162806</v>
      </c>
      <c r="E28" s="14">
        <v>3.0133513740737898</v>
      </c>
      <c r="F28" s="14">
        <v>75.194746966367305</v>
      </c>
      <c r="G28" s="14">
        <v>87.256705399994999</v>
      </c>
      <c r="H28" s="14">
        <v>3.6747591730848899</v>
      </c>
      <c r="I28" s="15">
        <v>168</v>
      </c>
      <c r="J28" s="15">
        <v>199</v>
      </c>
      <c r="K28" s="14">
        <v>1.2181574339074801</v>
      </c>
      <c r="L28" s="15">
        <v>163.36147895241101</v>
      </c>
      <c r="M28" s="15">
        <v>64</v>
      </c>
      <c r="ZA28" s="9"/>
    </row>
    <row r="29" spans="2:677" x14ac:dyDescent="0.3">
      <c r="B29" s="19"/>
      <c r="C29" s="16" t="s">
        <v>272</v>
      </c>
      <c r="D29" s="14">
        <v>82.387126270800707</v>
      </c>
      <c r="E29" s="14">
        <v>2.39666788458833</v>
      </c>
      <c r="F29" s="14">
        <v>77.114131924774</v>
      </c>
      <c r="G29" s="14">
        <v>86.655442903362101</v>
      </c>
      <c r="H29" s="14">
        <v>2.90903202122945</v>
      </c>
      <c r="I29" s="15">
        <v>275</v>
      </c>
      <c r="J29" s="15">
        <v>327</v>
      </c>
      <c r="K29" s="14">
        <v>1.29045759098503</v>
      </c>
      <c r="L29" s="15">
        <v>253.398486152803</v>
      </c>
      <c r="M29" s="15">
        <v>89</v>
      </c>
      <c r="ZA29" s="9"/>
    </row>
    <row r="30" spans="2:677" x14ac:dyDescent="0.3">
      <c r="B30" s="19"/>
      <c r="C30" s="16" t="s">
        <v>273</v>
      </c>
      <c r="D30" s="14">
        <v>86.980924636350395</v>
      </c>
      <c r="E30" s="14">
        <v>2.71742657021385</v>
      </c>
      <c r="F30" s="14">
        <v>80.5480314904799</v>
      </c>
      <c r="G30" s="14">
        <v>91.510635397313905</v>
      </c>
      <c r="H30" s="14">
        <v>3.1241638112894998</v>
      </c>
      <c r="I30" s="15">
        <v>222</v>
      </c>
      <c r="J30" s="15">
        <v>251</v>
      </c>
      <c r="K30" s="14">
        <v>1.6302397661509</v>
      </c>
      <c r="L30" s="15">
        <v>153.96508244466901</v>
      </c>
      <c r="M30" s="15">
        <v>70</v>
      </c>
      <c r="ZA30" s="9"/>
    </row>
    <row r="31" spans="2:677" x14ac:dyDescent="0.3">
      <c r="B31" s="19"/>
      <c r="C31" s="16" t="s">
        <v>274</v>
      </c>
      <c r="D31" s="14">
        <v>82.545893484922402</v>
      </c>
      <c r="E31" s="14">
        <v>1.6352683115268201</v>
      </c>
      <c r="F31" s="14">
        <v>79.090949978531896</v>
      </c>
      <c r="G31" s="14">
        <v>85.534367231112199</v>
      </c>
      <c r="H31" s="14">
        <v>1.9810413849666699</v>
      </c>
      <c r="I31" s="15">
        <v>681</v>
      </c>
      <c r="J31" s="15">
        <v>815</v>
      </c>
      <c r="K31" s="14">
        <v>1.51080826569991</v>
      </c>
      <c r="L31" s="15">
        <v>539.44634703360896</v>
      </c>
      <c r="M31" s="15">
        <v>286</v>
      </c>
      <c r="ZA31" s="9"/>
    </row>
    <row r="32" spans="2:677" x14ac:dyDescent="0.3">
      <c r="B32" s="19"/>
      <c r="C32" s="16" t="s">
        <v>275</v>
      </c>
      <c r="D32" s="14">
        <v>82.086112343703206</v>
      </c>
      <c r="E32" s="14">
        <v>2.2139372570133098</v>
      </c>
      <c r="F32" s="14">
        <v>77.294002250247601</v>
      </c>
      <c r="G32" s="14">
        <v>86.0493866727398</v>
      </c>
      <c r="H32" s="14">
        <v>2.6970911324723499</v>
      </c>
      <c r="I32" s="15">
        <v>429</v>
      </c>
      <c r="J32" s="15">
        <v>514</v>
      </c>
      <c r="K32" s="14">
        <v>1.7099698333140401</v>
      </c>
      <c r="L32" s="15">
        <v>300.59009813280301</v>
      </c>
      <c r="M32" s="15">
        <v>162</v>
      </c>
      <c r="ZA32" s="9"/>
    </row>
    <row r="33" spans="2:677" x14ac:dyDescent="0.3">
      <c r="B33" s="19"/>
      <c r="C33" s="16" t="s">
        <v>276</v>
      </c>
      <c r="D33" s="14">
        <v>90.217229690120107</v>
      </c>
      <c r="E33" s="14">
        <v>1.8541652387938301</v>
      </c>
      <c r="F33" s="14">
        <v>85.874353232152501</v>
      </c>
      <c r="G33" s="14">
        <v>93.328633728912195</v>
      </c>
      <c r="H33" s="14">
        <v>2.0552229825306698</v>
      </c>
      <c r="I33" s="15">
        <v>270</v>
      </c>
      <c r="J33" s="15">
        <v>299</v>
      </c>
      <c r="K33" s="14">
        <v>1.16081173917187</v>
      </c>
      <c r="L33" s="15">
        <v>257.57837374500298</v>
      </c>
      <c r="M33" s="15">
        <v>100</v>
      </c>
      <c r="ZA33" s="9"/>
    </row>
    <row r="34" spans="2:677" x14ac:dyDescent="0.3">
      <c r="B34" s="19"/>
      <c r="C34" s="16" t="s">
        <v>277</v>
      </c>
      <c r="D34" s="14">
        <v>81.753322015673206</v>
      </c>
      <c r="E34" s="14">
        <v>2.5576708938017001</v>
      </c>
      <c r="F34" s="14">
        <v>76.1327217020891</v>
      </c>
      <c r="G34" s="14">
        <v>86.288685046178799</v>
      </c>
      <c r="H34" s="14">
        <v>3.1285222798791801</v>
      </c>
      <c r="I34" s="15">
        <v>267</v>
      </c>
      <c r="J34" s="15">
        <v>322</v>
      </c>
      <c r="K34" s="14">
        <v>1.40768388243688</v>
      </c>
      <c r="L34" s="15">
        <v>228.744538470225</v>
      </c>
      <c r="M34" s="15">
        <v>108</v>
      </c>
      <c r="ZA34" s="9"/>
    </row>
    <row r="35" spans="2:677" x14ac:dyDescent="0.3">
      <c r="B35" s="19"/>
      <c r="C35" s="16" t="s">
        <v>278</v>
      </c>
      <c r="D35" s="14">
        <v>83.523671221085095</v>
      </c>
      <c r="E35" s="14">
        <v>3.0843490294862601</v>
      </c>
      <c r="F35" s="14">
        <v>76.413068023747698</v>
      </c>
      <c r="G35" s="14">
        <v>88.804742418687297</v>
      </c>
      <c r="H35" s="14">
        <v>3.6927843141880898</v>
      </c>
      <c r="I35" s="15">
        <v>208</v>
      </c>
      <c r="J35" s="15">
        <v>243</v>
      </c>
      <c r="K35" s="14">
        <v>1.6729092264141101</v>
      </c>
      <c r="L35" s="15">
        <v>145.255938674492</v>
      </c>
      <c r="M35" s="15">
        <v>62</v>
      </c>
      <c r="ZA35" s="9"/>
    </row>
    <row r="36" spans="2:677" x14ac:dyDescent="0.3">
      <c r="B36" s="19"/>
      <c r="C36" s="16" t="s">
        <v>279</v>
      </c>
      <c r="D36" s="14">
        <v>86.017364341295803</v>
      </c>
      <c r="E36" s="14">
        <v>1.70986908027816</v>
      </c>
      <c r="F36" s="14">
        <v>82.288068006228897</v>
      </c>
      <c r="G36" s="14">
        <v>89.065784073676596</v>
      </c>
      <c r="H36" s="14">
        <v>1.98781849847644</v>
      </c>
      <c r="I36" s="15">
        <v>362</v>
      </c>
      <c r="J36" s="15">
        <v>420</v>
      </c>
      <c r="K36" s="14">
        <v>1.0185082973737201</v>
      </c>
      <c r="L36" s="15">
        <v>412.36777460035802</v>
      </c>
      <c r="M36" s="15">
        <v>153</v>
      </c>
      <c r="ZA36" s="9"/>
    </row>
    <row r="37" spans="2:677" x14ac:dyDescent="0.3">
      <c r="B37" s="19"/>
      <c r="C37" s="16" t="s">
        <v>280</v>
      </c>
      <c r="D37" s="14">
        <v>84.229751777968701</v>
      </c>
      <c r="E37" s="14">
        <v>2.4217491480830402</v>
      </c>
      <c r="F37" s="14">
        <v>78.794830453581497</v>
      </c>
      <c r="G37" s="14">
        <v>88.475431300478206</v>
      </c>
      <c r="H37" s="14">
        <v>2.8751707050815298</v>
      </c>
      <c r="I37" s="15">
        <v>267</v>
      </c>
      <c r="J37" s="15">
        <v>312</v>
      </c>
      <c r="K37" s="14">
        <v>1.37313946835917</v>
      </c>
      <c r="L37" s="15">
        <v>227.21654077340301</v>
      </c>
      <c r="M37" s="15">
        <v>79</v>
      </c>
      <c r="ZA37" s="9"/>
    </row>
    <row r="38" spans="2:677" x14ac:dyDescent="0.3">
      <c r="B38" s="19" t="s">
        <v>296</v>
      </c>
      <c r="C38" s="16" t="s">
        <v>281</v>
      </c>
      <c r="D38" s="14">
        <v>84.674229287137607</v>
      </c>
      <c r="E38" s="14">
        <v>0.89701471304217495</v>
      </c>
      <c r="F38" s="14">
        <v>82.8305816920859</v>
      </c>
      <c r="G38" s="14">
        <v>86.352524830261999</v>
      </c>
      <c r="H38" s="14">
        <v>1.05937157101285</v>
      </c>
      <c r="I38" s="15">
        <v>3501</v>
      </c>
      <c r="J38" s="15">
        <v>4201</v>
      </c>
      <c r="K38" s="14">
        <v>2.6042030740513602</v>
      </c>
      <c r="L38" s="15">
        <v>1613.16144730008</v>
      </c>
      <c r="M38" s="15">
        <v>1229</v>
      </c>
      <c r="ZA38" s="9"/>
    </row>
    <row r="39" spans="2:677" x14ac:dyDescent="0.3">
      <c r="B39" s="19"/>
      <c r="C39" s="16" t="s">
        <v>282</v>
      </c>
      <c r="D39" s="14">
        <v>86.489032426279806</v>
      </c>
      <c r="E39" s="14">
        <v>0.83983112399437798</v>
      </c>
      <c r="F39" s="14">
        <v>84.7551204671161</v>
      </c>
      <c r="G39" s="14">
        <v>88.053531230470796</v>
      </c>
      <c r="H39" s="14">
        <v>0.97102615260520997</v>
      </c>
      <c r="I39" s="15">
        <v>3513</v>
      </c>
      <c r="J39" s="15">
        <v>4025</v>
      </c>
      <c r="K39" s="14">
        <v>2.4288148679361998</v>
      </c>
      <c r="L39" s="15">
        <v>1657.1868252025699</v>
      </c>
      <c r="M39" s="15">
        <v>1242</v>
      </c>
      <c r="ZA39" s="9"/>
    </row>
    <row r="40" spans="2:677" x14ac:dyDescent="0.3">
      <c r="B40" s="19" t="s">
        <v>321</v>
      </c>
      <c r="C40" s="16" t="s">
        <v>314</v>
      </c>
      <c r="D40" s="14">
        <v>85.303351805351497</v>
      </c>
      <c r="E40" s="14">
        <v>0.82887135728775496</v>
      </c>
      <c r="F40" s="14">
        <v>83.602591016812795</v>
      </c>
      <c r="G40" s="14">
        <v>86.855443044880801</v>
      </c>
      <c r="H40" s="14">
        <v>0.97167501598191097</v>
      </c>
      <c r="I40" s="15">
        <v>3586</v>
      </c>
      <c r="J40" s="15">
        <v>4233</v>
      </c>
      <c r="K40" s="14">
        <v>2.3191857251683099</v>
      </c>
      <c r="L40" s="15">
        <v>1825.2095785441199</v>
      </c>
      <c r="M40" s="15">
        <v>2067</v>
      </c>
      <c r="ZA40" s="9"/>
    </row>
    <row r="41" spans="2:677" x14ac:dyDescent="0.3">
      <c r="B41" s="19"/>
      <c r="C41" s="16" t="s">
        <v>315</v>
      </c>
      <c r="D41" s="14">
        <v>85.970817895710496</v>
      </c>
      <c r="E41" s="14">
        <v>0.85523256401242898</v>
      </c>
      <c r="F41" s="14">
        <v>84.208523025471806</v>
      </c>
      <c r="G41" s="14">
        <v>87.565485156149407</v>
      </c>
      <c r="H41" s="14">
        <v>0.99479403005086497</v>
      </c>
      <c r="I41" s="15">
        <v>3428</v>
      </c>
      <c r="J41" s="15">
        <v>3993</v>
      </c>
      <c r="K41" s="14">
        <v>2.4208929135707602</v>
      </c>
      <c r="L41" s="15">
        <v>1649.39141984204</v>
      </c>
      <c r="M41" s="15">
        <v>2039</v>
      </c>
      <c r="ZA41" s="9"/>
    </row>
    <row r="42" spans="2:677" x14ac:dyDescent="0.3">
      <c r="B42" s="19" t="s">
        <v>322</v>
      </c>
      <c r="C42" s="16" t="s">
        <v>316</v>
      </c>
      <c r="D42" s="14">
        <v>74.489934803583097</v>
      </c>
      <c r="E42" s="14">
        <v>2.0110173003857401</v>
      </c>
      <c r="F42" s="14">
        <v>70.344869869648207</v>
      </c>
      <c r="G42" s="14">
        <v>78.234883919132798</v>
      </c>
      <c r="H42" s="14">
        <v>2.6997168217269198</v>
      </c>
      <c r="I42" s="15">
        <v>742</v>
      </c>
      <c r="J42" s="15">
        <v>1003</v>
      </c>
      <c r="K42" s="14">
        <v>2.1325055610027199</v>
      </c>
      <c r="L42" s="15">
        <v>470.33875003279297</v>
      </c>
      <c r="M42" s="15">
        <v>403</v>
      </c>
      <c r="ZA42" s="9"/>
    </row>
    <row r="43" spans="2:677" x14ac:dyDescent="0.3">
      <c r="B43" s="19"/>
      <c r="C43" s="16" t="s">
        <v>317</v>
      </c>
      <c r="D43" s="14">
        <v>83.3848063583346</v>
      </c>
      <c r="E43" s="14">
        <v>4.0987964544825397</v>
      </c>
      <c r="F43" s="14">
        <v>73.712812809892498</v>
      </c>
      <c r="G43" s="14">
        <v>89.981783182904095</v>
      </c>
      <c r="H43" s="14">
        <v>4.9155195454535603</v>
      </c>
      <c r="I43" s="15">
        <v>272</v>
      </c>
      <c r="J43" s="15">
        <v>318</v>
      </c>
      <c r="K43" s="14">
        <v>3.8439668550914599</v>
      </c>
      <c r="L43" s="15">
        <v>82.727040057277904</v>
      </c>
      <c r="M43" s="15">
        <v>154</v>
      </c>
      <c r="ZA43" s="9"/>
    </row>
    <row r="44" spans="2:677" x14ac:dyDescent="0.3">
      <c r="B44" s="19"/>
      <c r="C44" s="16" t="s">
        <v>318</v>
      </c>
      <c r="D44" s="14">
        <v>88.715314102171604</v>
      </c>
      <c r="E44" s="14">
        <v>2.3729685288679399</v>
      </c>
      <c r="F44" s="14">
        <v>83.132549746336807</v>
      </c>
      <c r="G44" s="14">
        <v>92.614460494286504</v>
      </c>
      <c r="H44" s="14">
        <v>2.6748127455594002</v>
      </c>
      <c r="I44" s="15">
        <v>225</v>
      </c>
      <c r="J44" s="15">
        <v>253</v>
      </c>
      <c r="K44" s="14">
        <v>1.4174130533318501</v>
      </c>
      <c r="L44" s="15">
        <v>178.49419363345299</v>
      </c>
      <c r="M44" s="15">
        <v>127</v>
      </c>
      <c r="ZA44" s="9"/>
    </row>
    <row r="45" spans="2:677" x14ac:dyDescent="0.3">
      <c r="B45" s="19"/>
      <c r="C45" s="16" t="s">
        <v>319</v>
      </c>
      <c r="D45" s="14">
        <v>86.587539366029205</v>
      </c>
      <c r="E45" s="14">
        <v>0.65848894913755196</v>
      </c>
      <c r="F45" s="14">
        <v>85.243006882196198</v>
      </c>
      <c r="G45" s="14">
        <v>87.8270631004671</v>
      </c>
      <c r="H45" s="14">
        <v>0.76048927358235596</v>
      </c>
      <c r="I45" s="15">
        <v>5674</v>
      </c>
      <c r="J45" s="15">
        <v>6538</v>
      </c>
      <c r="K45" s="14">
        <v>2.4406843055406999</v>
      </c>
      <c r="L45" s="15">
        <v>2678.7569310614299</v>
      </c>
      <c r="M45" s="15">
        <v>2341</v>
      </c>
      <c r="ZA45" s="9"/>
    </row>
    <row r="46" spans="2:677" x14ac:dyDescent="0.3">
      <c r="B46" s="19"/>
      <c r="C46" s="16" t="s">
        <v>320</v>
      </c>
      <c r="D46" s="14">
        <v>92.289088850730494</v>
      </c>
      <c r="E46" s="14">
        <v>2.9086652442705101</v>
      </c>
      <c r="F46" s="14">
        <v>84.220398520977895</v>
      </c>
      <c r="G46" s="14">
        <v>96.4079307228766</v>
      </c>
      <c r="H46" s="14">
        <v>3.1516891980318702</v>
      </c>
      <c r="I46" s="15">
        <v>101</v>
      </c>
      <c r="J46" s="15">
        <v>114</v>
      </c>
      <c r="K46" s="14">
        <v>1.34341399849714</v>
      </c>
      <c r="L46" s="15">
        <v>84.858427951123403</v>
      </c>
      <c r="M46" s="15">
        <v>51</v>
      </c>
      <c r="ZA46" s="9"/>
    </row>
    <row r="47" spans="2:677" x14ac:dyDescent="0.3">
      <c r="B47" s="19" t="s">
        <v>298</v>
      </c>
      <c r="C47" s="16" t="s">
        <v>283</v>
      </c>
      <c r="D47" s="14">
        <v>81.1603674580671</v>
      </c>
      <c r="E47" s="14">
        <v>1.69191359369028</v>
      </c>
      <c r="F47" s="14">
        <v>77.615820478680703</v>
      </c>
      <c r="G47" s="14">
        <v>84.257475993880107</v>
      </c>
      <c r="H47" s="14">
        <v>2.0846549204751099</v>
      </c>
      <c r="I47" s="15">
        <v>1391</v>
      </c>
      <c r="J47" s="15">
        <v>1741</v>
      </c>
      <c r="K47" s="14">
        <v>3.2575356356913998</v>
      </c>
      <c r="L47" s="15">
        <v>534.45309421165598</v>
      </c>
      <c r="M47" s="15">
        <v>962</v>
      </c>
      <c r="ZA47" s="9"/>
    </row>
    <row r="48" spans="2:677" x14ac:dyDescent="0.3">
      <c r="B48" s="19"/>
      <c r="C48" s="16" t="s">
        <v>284</v>
      </c>
      <c r="D48" s="14">
        <v>85.028795642657201</v>
      </c>
      <c r="E48" s="14">
        <v>1.41057194762416</v>
      </c>
      <c r="F48" s="14">
        <v>82.046974067032394</v>
      </c>
      <c r="G48" s="14">
        <v>87.590273389975906</v>
      </c>
      <c r="H48" s="14">
        <v>1.65893440800013</v>
      </c>
      <c r="I48" s="15">
        <v>1237</v>
      </c>
      <c r="J48" s="15">
        <v>1504</v>
      </c>
      <c r="K48" s="14">
        <v>2.34923628278578</v>
      </c>
      <c r="L48" s="15">
        <v>640.20805868727598</v>
      </c>
      <c r="M48" s="15">
        <v>984</v>
      </c>
      <c r="ZA48" s="9"/>
    </row>
    <row r="49" spans="2:677" x14ac:dyDescent="0.3">
      <c r="B49" s="19"/>
      <c r="C49" s="16" t="s">
        <v>285</v>
      </c>
      <c r="D49" s="14">
        <v>84.118220401261098</v>
      </c>
      <c r="E49" s="14">
        <v>1.44693789389276</v>
      </c>
      <c r="F49" s="14">
        <v>81.071062305058007</v>
      </c>
      <c r="G49" s="14">
        <v>86.754990723233306</v>
      </c>
      <c r="H49" s="14">
        <v>1.72012423347828</v>
      </c>
      <c r="I49" s="15">
        <v>1257</v>
      </c>
      <c r="J49" s="15">
        <v>1479</v>
      </c>
      <c r="K49" s="14">
        <v>2.3162475565098601</v>
      </c>
      <c r="L49" s="15">
        <v>638.53278370148405</v>
      </c>
      <c r="M49" s="15">
        <v>988</v>
      </c>
      <c r="ZA49" s="9"/>
    </row>
    <row r="50" spans="2:677" x14ac:dyDescent="0.3">
      <c r="B50" s="19"/>
      <c r="C50" s="16" t="s">
        <v>286</v>
      </c>
      <c r="D50" s="14">
        <v>89.035883946699798</v>
      </c>
      <c r="E50" s="14">
        <v>1.15144404914743</v>
      </c>
      <c r="F50" s="14">
        <v>86.565644395326402</v>
      </c>
      <c r="G50" s="14">
        <v>91.098614746799797</v>
      </c>
      <c r="H50" s="14">
        <v>1.2932359382614</v>
      </c>
      <c r="I50" s="15">
        <v>1328</v>
      </c>
      <c r="J50" s="15">
        <v>1516</v>
      </c>
      <c r="K50" s="14">
        <v>2.0575936621974198</v>
      </c>
      <c r="L50" s="15">
        <v>736.782984829464</v>
      </c>
      <c r="M50" s="15">
        <v>994</v>
      </c>
      <c r="ZA50" s="9"/>
    </row>
    <row r="51" spans="2:677" x14ac:dyDescent="0.3">
      <c r="B51" s="19"/>
      <c r="C51" s="16" t="s">
        <v>287</v>
      </c>
      <c r="D51" s="14">
        <v>89.592934819833204</v>
      </c>
      <c r="E51" s="14">
        <v>1.2043356789665001</v>
      </c>
      <c r="F51" s="14">
        <v>86.983203181581004</v>
      </c>
      <c r="G51" s="14">
        <v>91.729193353515399</v>
      </c>
      <c r="H51" s="14">
        <v>1.3442306375925199</v>
      </c>
      <c r="I51" s="15">
        <v>1759</v>
      </c>
      <c r="J51" s="15">
        <v>1942</v>
      </c>
      <c r="K51" s="14">
        <v>3.0193857641502202</v>
      </c>
      <c r="L51" s="15">
        <v>643.17717300576703</v>
      </c>
      <c r="M51" s="15">
        <v>1149</v>
      </c>
      <c r="ZA51" s="9"/>
    </row>
    <row r="52" spans="2:677" x14ac:dyDescent="0.3">
      <c r="B52" s="19" t="s">
        <v>297</v>
      </c>
      <c r="C52" s="16" t="s">
        <v>288</v>
      </c>
      <c r="D52" s="14">
        <v>87.1738602655509</v>
      </c>
      <c r="E52" s="14">
        <v>0.73999925390506105</v>
      </c>
      <c r="F52" s="14">
        <v>85.651511751457505</v>
      </c>
      <c r="G52" s="14">
        <v>88.556270526259496</v>
      </c>
      <c r="H52" s="14">
        <v>0.84887746355485405</v>
      </c>
      <c r="I52" s="15">
        <v>4759</v>
      </c>
      <c r="J52" s="15">
        <v>5425</v>
      </c>
      <c r="K52" s="14">
        <v>2.6564399295286401</v>
      </c>
      <c r="L52" s="15">
        <v>2042.20691749752</v>
      </c>
      <c r="M52" s="15">
        <v>2249</v>
      </c>
      <c r="ZA52" s="9"/>
    </row>
    <row r="53" spans="2:677" x14ac:dyDescent="0.3">
      <c r="B53" s="19"/>
      <c r="C53" s="16" t="s">
        <v>289</v>
      </c>
      <c r="D53" s="14">
        <v>82.754466029011098</v>
      </c>
      <c r="E53" s="14">
        <v>1.1831500607105601</v>
      </c>
      <c r="F53" s="14">
        <v>80.309329560714801</v>
      </c>
      <c r="G53" s="14">
        <v>84.952861479165605</v>
      </c>
      <c r="H53" s="14">
        <v>1.4297114312788599</v>
      </c>
      <c r="I53" s="15">
        <v>2214</v>
      </c>
      <c r="J53" s="15">
        <v>2758</v>
      </c>
      <c r="K53" s="14">
        <v>2.7042593511404198</v>
      </c>
      <c r="L53" s="15">
        <v>1019.8725942602</v>
      </c>
      <c r="M53" s="15">
        <v>1393</v>
      </c>
      <c r="ZA53" s="9"/>
    </row>
    <row r="54" spans="2:677" x14ac:dyDescent="0.3">
      <c r="B54" s="19" t="s">
        <v>291</v>
      </c>
      <c r="C54" s="16" t="s">
        <v>290</v>
      </c>
      <c r="D54" s="14">
        <v>86.936556431151601</v>
      </c>
      <c r="E54" s="14">
        <v>0.73303482857425895</v>
      </c>
      <c r="F54" s="14">
        <v>85.430750177443898</v>
      </c>
      <c r="G54" s="14">
        <v>88.308029679910902</v>
      </c>
      <c r="H54" s="14">
        <v>0.843183648704532</v>
      </c>
      <c r="I54" s="15">
        <v>4661</v>
      </c>
      <c r="J54" s="15">
        <v>5334</v>
      </c>
      <c r="K54" s="14">
        <v>2.5232524046756701</v>
      </c>
      <c r="L54" s="15">
        <v>2113.9383401026098</v>
      </c>
      <c r="M54" s="15">
        <v>2158</v>
      </c>
      <c r="ZA54" s="9"/>
    </row>
    <row r="55" spans="2:677" x14ac:dyDescent="0.3">
      <c r="B55" s="19"/>
      <c r="C55" s="16" t="s">
        <v>291</v>
      </c>
      <c r="D55" s="14">
        <v>83.8618497214011</v>
      </c>
      <c r="E55" s="14">
        <v>1.0476177412065699</v>
      </c>
      <c r="F55" s="14">
        <v>81.700336162370306</v>
      </c>
      <c r="G55" s="14">
        <v>85.812386531449505</v>
      </c>
      <c r="H55" s="14">
        <v>1.2492185000532201</v>
      </c>
      <c r="I55" s="15">
        <v>2353</v>
      </c>
      <c r="J55" s="15">
        <v>2892</v>
      </c>
      <c r="K55" s="14">
        <v>2.3444209200479298</v>
      </c>
      <c r="L55" s="15">
        <v>1233.5668801065301</v>
      </c>
      <c r="M55" s="15">
        <v>1377</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83" priority="1">
      <formula>ZA9 = 3</formula>
    </cfRule>
    <cfRule type="expression" dxfId="282" priority="48">
      <formula>I9 = J9</formula>
    </cfRule>
    <cfRule type="expression" dxfId="281" priority="95">
      <formula>ZA9 = 2</formula>
    </cfRule>
    <cfRule type="expression" dxfId="280" priority="142">
      <formula>ZA9 = 1</formula>
    </cfRule>
  </conditionalFormatting>
  <pageMargins left="0.7" right="0.7" top="0.75" bottom="0.75" header="0.3" footer="0.3"/>
  <pageSetup paperSize="9"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93</v>
      </c>
      <c r="M2" s="12" t="str">
        <f>HYPERLINK("#'INDICE'!A1", "Índice")</f>
        <v>Índice</v>
      </c>
    </row>
    <row r="3" spans="2:677" x14ac:dyDescent="0.3">
      <c r="B3" s="10" t="s">
        <v>7</v>
      </c>
      <c r="C3" s="11" t="s">
        <v>92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81.816131821498004</v>
      </c>
      <c r="E9" s="14">
        <v>0.69100446349144495</v>
      </c>
      <c r="F9" s="14">
        <v>80.421733653736098</v>
      </c>
      <c r="G9" s="14">
        <v>83.132048480349496</v>
      </c>
      <c r="H9" s="14">
        <v>0.84458217237529698</v>
      </c>
      <c r="I9" s="15">
        <v>6667</v>
      </c>
      <c r="J9" s="15">
        <v>8108</v>
      </c>
      <c r="K9" s="14">
        <v>2.60193630782378</v>
      </c>
      <c r="L9" s="15">
        <v>3116.14084311749</v>
      </c>
      <c r="M9" s="15">
        <v>2564</v>
      </c>
      <c r="ZA9" s="9"/>
    </row>
    <row r="10" spans="2:677" x14ac:dyDescent="0.3">
      <c r="B10" s="19" t="s">
        <v>293</v>
      </c>
      <c r="C10" s="16" t="s">
        <v>253</v>
      </c>
      <c r="D10" s="14">
        <v>81.597372990167003</v>
      </c>
      <c r="E10" s="14">
        <v>0.89635994231131699</v>
      </c>
      <c r="F10" s="14">
        <v>79.773904179244198</v>
      </c>
      <c r="G10" s="14">
        <v>83.2908815039968</v>
      </c>
      <c r="H10" s="14">
        <v>1.09851568679709</v>
      </c>
      <c r="I10" s="15">
        <v>4062</v>
      </c>
      <c r="J10" s="15">
        <v>4937</v>
      </c>
      <c r="K10" s="14">
        <v>2.6410950442705001</v>
      </c>
      <c r="L10" s="15">
        <v>1869.3003914077799</v>
      </c>
      <c r="M10" s="15">
        <v>1617</v>
      </c>
      <c r="ZA10" s="9"/>
    </row>
    <row r="11" spans="2:677" x14ac:dyDescent="0.3">
      <c r="B11" s="19"/>
      <c r="C11" s="16" t="s">
        <v>254</v>
      </c>
      <c r="D11" s="14">
        <v>82.186997221326294</v>
      </c>
      <c r="E11" s="14">
        <v>1.07490303029416</v>
      </c>
      <c r="F11" s="14">
        <v>79.979060309739296</v>
      </c>
      <c r="G11" s="14">
        <v>84.199543907953895</v>
      </c>
      <c r="H11" s="14">
        <v>1.3078748057913501</v>
      </c>
      <c r="I11" s="15">
        <v>2605</v>
      </c>
      <c r="J11" s="15">
        <v>3171</v>
      </c>
      <c r="K11" s="14">
        <v>2.5018288000621101</v>
      </c>
      <c r="L11" s="15">
        <v>1267.4728182525</v>
      </c>
      <c r="M11" s="15">
        <v>947</v>
      </c>
      <c r="ZA11" s="9"/>
    </row>
    <row r="12" spans="2:677" x14ac:dyDescent="0.3">
      <c r="B12" s="19" t="s">
        <v>294</v>
      </c>
      <c r="C12" s="16" t="s">
        <v>255</v>
      </c>
      <c r="D12" s="14">
        <v>79.043022516214506</v>
      </c>
      <c r="E12" s="14">
        <v>0.922526069675913</v>
      </c>
      <c r="F12" s="14">
        <v>77.175930587592205</v>
      </c>
      <c r="G12" s="14">
        <v>80.795386393958694</v>
      </c>
      <c r="H12" s="14">
        <v>1.16711891867074</v>
      </c>
      <c r="I12" s="15">
        <v>3222</v>
      </c>
      <c r="J12" s="15">
        <v>3988</v>
      </c>
      <c r="K12" s="14">
        <v>2.0483838617724199</v>
      </c>
      <c r="L12" s="15">
        <v>1946.9007125204</v>
      </c>
      <c r="M12" s="15">
        <v>1317</v>
      </c>
      <c r="ZA12" s="9"/>
    </row>
    <row r="13" spans="2:677" x14ac:dyDescent="0.3">
      <c r="B13" s="19"/>
      <c r="C13" s="16" t="s">
        <v>256</v>
      </c>
      <c r="D13" s="14">
        <v>83.984460130972494</v>
      </c>
      <c r="E13" s="14">
        <v>1.0602096645810499</v>
      </c>
      <c r="F13" s="14">
        <v>81.7923965207859</v>
      </c>
      <c r="G13" s="14">
        <v>85.957922848154595</v>
      </c>
      <c r="H13" s="14">
        <v>1.2623879023901201</v>
      </c>
      <c r="I13" s="15">
        <v>2137</v>
      </c>
      <c r="J13" s="15">
        <v>2505</v>
      </c>
      <c r="K13" s="14">
        <v>2.0925571334474098</v>
      </c>
      <c r="L13" s="15">
        <v>1197.0999309696799</v>
      </c>
      <c r="M13" s="15">
        <v>755</v>
      </c>
      <c r="ZA13" s="9"/>
    </row>
    <row r="14" spans="2:677" x14ac:dyDescent="0.3">
      <c r="B14" s="19"/>
      <c r="C14" s="16" t="s">
        <v>257</v>
      </c>
      <c r="D14" s="14">
        <v>79.648067673187697</v>
      </c>
      <c r="E14" s="14">
        <v>1.4292985060680301</v>
      </c>
      <c r="F14" s="14">
        <v>76.695767705874303</v>
      </c>
      <c r="G14" s="14">
        <v>82.312608961527104</v>
      </c>
      <c r="H14" s="14">
        <v>1.79451749153882</v>
      </c>
      <c r="I14" s="15">
        <v>1308</v>
      </c>
      <c r="J14" s="15">
        <v>1615</v>
      </c>
      <c r="K14" s="14">
        <v>2.0340822785820798</v>
      </c>
      <c r="L14" s="15">
        <v>793.96984920678005</v>
      </c>
      <c r="M14" s="15">
        <v>492</v>
      </c>
      <c r="ZA14" s="9"/>
    </row>
    <row r="15" spans="2:677" x14ac:dyDescent="0.3">
      <c r="B15" s="19" t="s">
        <v>295</v>
      </c>
      <c r="C15" s="16" t="s">
        <v>258</v>
      </c>
      <c r="D15" s="14">
        <v>79.422105884523205</v>
      </c>
      <c r="E15" s="14">
        <v>2.2208629301374399</v>
      </c>
      <c r="F15" s="14">
        <v>74.683401067316694</v>
      </c>
      <c r="G15" s="14">
        <v>83.470147865676495</v>
      </c>
      <c r="H15" s="14">
        <v>2.7962780707004899</v>
      </c>
      <c r="I15" s="15">
        <v>348</v>
      </c>
      <c r="J15" s="15">
        <v>433</v>
      </c>
      <c r="K15" s="14">
        <v>1.3037218087967499</v>
      </c>
      <c r="L15" s="15">
        <v>332.12606944086599</v>
      </c>
      <c r="M15" s="15">
        <v>128</v>
      </c>
      <c r="ZA15" s="9"/>
    </row>
    <row r="16" spans="2:677" x14ac:dyDescent="0.3">
      <c r="B16" s="19"/>
      <c r="C16" s="16" t="s">
        <v>259</v>
      </c>
      <c r="D16" s="14">
        <v>78.300345428153406</v>
      </c>
      <c r="E16" s="14">
        <v>2.6355070568542902</v>
      </c>
      <c r="F16" s="14">
        <v>72.622505679121005</v>
      </c>
      <c r="G16" s="14">
        <v>83.0750812824718</v>
      </c>
      <c r="H16" s="14">
        <v>3.36589454675212</v>
      </c>
      <c r="I16" s="15">
        <v>249</v>
      </c>
      <c r="J16" s="15">
        <v>312</v>
      </c>
      <c r="K16" s="14">
        <v>1.2713708723881101</v>
      </c>
      <c r="L16" s="15">
        <v>245.40439518953801</v>
      </c>
      <c r="M16" s="15">
        <v>98</v>
      </c>
      <c r="ZA16" s="9"/>
    </row>
    <row r="17" spans="2:677" x14ac:dyDescent="0.3">
      <c r="B17" s="19"/>
      <c r="C17" s="16" t="s">
        <v>260</v>
      </c>
      <c r="D17" s="14">
        <v>85.126757712221305</v>
      </c>
      <c r="E17" s="14">
        <v>3.10267117594513</v>
      </c>
      <c r="F17" s="14">
        <v>77.876980112555799</v>
      </c>
      <c r="G17" s="14">
        <v>90.296775994776795</v>
      </c>
      <c r="H17" s="14">
        <v>3.64476606337338</v>
      </c>
      <c r="I17" s="15">
        <v>244</v>
      </c>
      <c r="J17" s="15">
        <v>281</v>
      </c>
      <c r="K17" s="14">
        <v>2.1289123846042699</v>
      </c>
      <c r="L17" s="15">
        <v>131.992280204727</v>
      </c>
      <c r="M17" s="15">
        <v>95</v>
      </c>
      <c r="ZA17" s="9"/>
    </row>
    <row r="18" spans="2:677" x14ac:dyDescent="0.3">
      <c r="B18" s="19"/>
      <c r="C18" s="16" t="s">
        <v>261</v>
      </c>
      <c r="D18" s="14">
        <v>78.935288845119004</v>
      </c>
      <c r="E18" s="14">
        <v>2.8173528657958902</v>
      </c>
      <c r="F18" s="14">
        <v>72.784199215781598</v>
      </c>
      <c r="G18" s="14">
        <v>84.001735851966004</v>
      </c>
      <c r="H18" s="14">
        <v>3.5691930782997301</v>
      </c>
      <c r="I18" s="15">
        <v>181</v>
      </c>
      <c r="J18" s="15">
        <v>228</v>
      </c>
      <c r="K18" s="14">
        <v>1.0836315362490201</v>
      </c>
      <c r="L18" s="15">
        <v>210.40362187060401</v>
      </c>
      <c r="M18" s="15">
        <v>75</v>
      </c>
      <c r="ZA18" s="9"/>
    </row>
    <row r="19" spans="2:677" x14ac:dyDescent="0.3">
      <c r="B19" s="19"/>
      <c r="C19" s="16" t="s">
        <v>262</v>
      </c>
      <c r="D19" s="14">
        <v>79.401313101856104</v>
      </c>
      <c r="E19" s="14">
        <v>3.8532801118791502</v>
      </c>
      <c r="F19" s="14">
        <v>70.659627779914999</v>
      </c>
      <c r="G19" s="14">
        <v>86.0525953027215</v>
      </c>
      <c r="H19" s="14">
        <v>4.8529173654044797</v>
      </c>
      <c r="I19" s="15">
        <v>162</v>
      </c>
      <c r="J19" s="15">
        <v>202</v>
      </c>
      <c r="K19" s="14">
        <v>1.8246938081161601</v>
      </c>
      <c r="L19" s="15">
        <v>110.703504939575</v>
      </c>
      <c r="M19" s="15">
        <v>63</v>
      </c>
      <c r="ZA19" s="9"/>
    </row>
    <row r="20" spans="2:677" x14ac:dyDescent="0.3">
      <c r="B20" s="19"/>
      <c r="C20" s="16" t="s">
        <v>263</v>
      </c>
      <c r="D20" s="14">
        <v>79.477124460739901</v>
      </c>
      <c r="E20" s="14">
        <v>3.2206835326722101</v>
      </c>
      <c r="F20" s="14">
        <v>72.356844312282405</v>
      </c>
      <c r="G20" s="14">
        <v>85.140030123591302</v>
      </c>
      <c r="H20" s="14">
        <v>4.0523402859940703</v>
      </c>
      <c r="I20" s="15">
        <v>247</v>
      </c>
      <c r="J20" s="15">
        <v>296</v>
      </c>
      <c r="K20" s="14">
        <v>1.87602129874475</v>
      </c>
      <c r="L20" s="15">
        <v>157.78072466344301</v>
      </c>
      <c r="M20" s="15">
        <v>98</v>
      </c>
      <c r="ZA20" s="9"/>
    </row>
    <row r="21" spans="2:677" x14ac:dyDescent="0.3">
      <c r="B21" s="19"/>
      <c r="C21" s="16" t="s">
        <v>264</v>
      </c>
      <c r="D21" s="14">
        <v>87.059513176496495</v>
      </c>
      <c r="E21" s="14">
        <v>1.85922312457914</v>
      </c>
      <c r="F21" s="14">
        <v>82.928941995934693</v>
      </c>
      <c r="G21" s="14">
        <v>90.307450460978302</v>
      </c>
      <c r="H21" s="14">
        <v>2.1355772123488901</v>
      </c>
      <c r="I21" s="15">
        <v>487</v>
      </c>
      <c r="J21" s="15">
        <v>561</v>
      </c>
      <c r="K21" s="14">
        <v>1.71824149380155</v>
      </c>
      <c r="L21" s="15">
        <v>326.49659667967097</v>
      </c>
      <c r="M21" s="15">
        <v>174</v>
      </c>
      <c r="ZA21" s="9"/>
    </row>
    <row r="22" spans="2:677" x14ac:dyDescent="0.3">
      <c r="B22" s="19"/>
      <c r="C22" s="16" t="s">
        <v>265</v>
      </c>
      <c r="D22" s="14">
        <v>86.072887980538198</v>
      </c>
      <c r="E22" s="14">
        <v>1.8131567111004501</v>
      </c>
      <c r="F22" s="14">
        <v>82.086551452137002</v>
      </c>
      <c r="G22" s="14">
        <v>89.287895854821798</v>
      </c>
      <c r="H22" s="14">
        <v>2.1065363944921001</v>
      </c>
      <c r="I22" s="15">
        <v>406</v>
      </c>
      <c r="J22" s="15">
        <v>475</v>
      </c>
      <c r="K22" s="14">
        <v>1.2999348337784</v>
      </c>
      <c r="L22" s="15">
        <v>365.40293225265799</v>
      </c>
      <c r="M22" s="15">
        <v>129</v>
      </c>
      <c r="ZA22" s="9"/>
    </row>
    <row r="23" spans="2:677" x14ac:dyDescent="0.3">
      <c r="B23" s="19"/>
      <c r="C23" s="16" t="s">
        <v>266</v>
      </c>
      <c r="D23" s="14">
        <v>81.833427880951007</v>
      </c>
      <c r="E23" s="14">
        <v>1.94619520312617</v>
      </c>
      <c r="F23" s="14">
        <v>77.666884959743996</v>
      </c>
      <c r="G23" s="14">
        <v>85.369078936112501</v>
      </c>
      <c r="H23" s="14">
        <v>2.3782398630024901</v>
      </c>
      <c r="I23" s="15">
        <v>361</v>
      </c>
      <c r="J23" s="15">
        <v>444</v>
      </c>
      <c r="K23" s="14">
        <v>1.12868509779307</v>
      </c>
      <c r="L23" s="15">
        <v>393.37810064840801</v>
      </c>
      <c r="M23" s="15">
        <v>139</v>
      </c>
      <c r="ZA23" s="9"/>
    </row>
    <row r="24" spans="2:677" x14ac:dyDescent="0.3">
      <c r="B24" s="19"/>
      <c r="C24" s="16" t="s">
        <v>267</v>
      </c>
      <c r="D24" s="14">
        <v>82.609827776555804</v>
      </c>
      <c r="E24" s="14">
        <v>2.7779452683916901</v>
      </c>
      <c r="F24" s="14">
        <v>76.373272773717204</v>
      </c>
      <c r="G24" s="14">
        <v>87.470246750092898</v>
      </c>
      <c r="H24" s="14">
        <v>3.3627297661308702</v>
      </c>
      <c r="I24" s="15">
        <v>208</v>
      </c>
      <c r="J24" s="15">
        <v>253</v>
      </c>
      <c r="K24" s="14">
        <v>1.35366846222939</v>
      </c>
      <c r="L24" s="15">
        <v>186.89953046798999</v>
      </c>
      <c r="M24" s="15">
        <v>77</v>
      </c>
      <c r="ZA24" s="9"/>
    </row>
    <row r="25" spans="2:677" x14ac:dyDescent="0.3">
      <c r="B25" s="19"/>
      <c r="C25" s="16" t="s">
        <v>268</v>
      </c>
      <c r="D25" s="14">
        <v>85.402611303822198</v>
      </c>
      <c r="E25" s="14">
        <v>2.7183119472414399</v>
      </c>
      <c r="F25" s="14">
        <v>79.138207794417497</v>
      </c>
      <c r="G25" s="14">
        <v>90.023079626163295</v>
      </c>
      <c r="H25" s="14">
        <v>3.1829377412957198</v>
      </c>
      <c r="I25" s="15">
        <v>212</v>
      </c>
      <c r="J25" s="15">
        <v>250</v>
      </c>
      <c r="K25" s="14">
        <v>1.4758819233517999</v>
      </c>
      <c r="L25" s="15">
        <v>169.39024460184299</v>
      </c>
      <c r="M25" s="15">
        <v>83</v>
      </c>
      <c r="ZA25" s="9"/>
    </row>
    <row r="26" spans="2:677" x14ac:dyDescent="0.3">
      <c r="B26" s="19"/>
      <c r="C26" s="16" t="s">
        <v>269</v>
      </c>
      <c r="D26" s="14">
        <v>82.732658367162998</v>
      </c>
      <c r="E26" s="14">
        <v>2.41615542790881</v>
      </c>
      <c r="F26" s="14">
        <v>77.403675626538202</v>
      </c>
      <c r="G26" s="14">
        <v>87.015703503418607</v>
      </c>
      <c r="H26" s="14">
        <v>2.9204373165262498</v>
      </c>
      <c r="I26" s="15">
        <v>260</v>
      </c>
      <c r="J26" s="15">
        <v>312</v>
      </c>
      <c r="K26" s="14">
        <v>1.2708891293973199</v>
      </c>
      <c r="L26" s="15">
        <v>245.497418132733</v>
      </c>
      <c r="M26" s="15">
        <v>94</v>
      </c>
      <c r="ZA26" s="9"/>
    </row>
    <row r="27" spans="2:677" x14ac:dyDescent="0.3">
      <c r="B27" s="19"/>
      <c r="C27" s="16" t="s">
        <v>270</v>
      </c>
      <c r="D27" s="14">
        <v>85.690511380918096</v>
      </c>
      <c r="E27" s="14">
        <v>2.2332160688706701</v>
      </c>
      <c r="F27" s="14">
        <v>80.688482456775205</v>
      </c>
      <c r="G27" s="14">
        <v>89.564488251849099</v>
      </c>
      <c r="H27" s="14">
        <v>2.60614160527459</v>
      </c>
      <c r="I27" s="15">
        <v>352</v>
      </c>
      <c r="J27" s="15">
        <v>409</v>
      </c>
      <c r="K27" s="14">
        <v>1.6594524325376001</v>
      </c>
      <c r="L27" s="15">
        <v>246.46684170064799</v>
      </c>
      <c r="M27" s="15">
        <v>140</v>
      </c>
      <c r="ZA27" s="9"/>
    </row>
    <row r="28" spans="2:677" x14ac:dyDescent="0.3">
      <c r="B28" s="19"/>
      <c r="C28" s="16" t="s">
        <v>271</v>
      </c>
      <c r="D28" s="14">
        <v>78.945565193184706</v>
      </c>
      <c r="E28" s="14">
        <v>4.3058304899186899</v>
      </c>
      <c r="F28" s="14">
        <v>69.098295829455594</v>
      </c>
      <c r="G28" s="14">
        <v>86.278020211209096</v>
      </c>
      <c r="H28" s="14">
        <v>5.4541765321231797</v>
      </c>
      <c r="I28" s="15">
        <v>145</v>
      </c>
      <c r="J28" s="15">
        <v>186</v>
      </c>
      <c r="K28" s="14">
        <v>2.06354650107194</v>
      </c>
      <c r="L28" s="15">
        <v>90.136083632416103</v>
      </c>
      <c r="M28" s="15">
        <v>63</v>
      </c>
      <c r="ZA28" s="9"/>
    </row>
    <row r="29" spans="2:677" x14ac:dyDescent="0.3">
      <c r="B29" s="19"/>
      <c r="C29" s="16" t="s">
        <v>272</v>
      </c>
      <c r="D29" s="14">
        <v>80.098997920825596</v>
      </c>
      <c r="E29" s="14">
        <v>2.2422332740582598</v>
      </c>
      <c r="F29" s="14">
        <v>75.271126977790402</v>
      </c>
      <c r="G29" s="14">
        <v>84.182383669132193</v>
      </c>
      <c r="H29" s="14">
        <v>2.7993274975482301</v>
      </c>
      <c r="I29" s="15">
        <v>268</v>
      </c>
      <c r="J29" s="15">
        <v>324</v>
      </c>
      <c r="K29" s="14">
        <v>1.01873700175047</v>
      </c>
      <c r="L29" s="15">
        <v>318.040867705089</v>
      </c>
      <c r="M29" s="15">
        <v>90</v>
      </c>
      <c r="ZA29" s="9"/>
    </row>
    <row r="30" spans="2:677" x14ac:dyDescent="0.3">
      <c r="B30" s="19"/>
      <c r="C30" s="16" t="s">
        <v>273</v>
      </c>
      <c r="D30" s="14">
        <v>83.127642282159798</v>
      </c>
      <c r="E30" s="14">
        <v>3.5874659257480701</v>
      </c>
      <c r="F30" s="14">
        <v>74.740363693277899</v>
      </c>
      <c r="G30" s="14">
        <v>89.134837773485501</v>
      </c>
      <c r="H30" s="14">
        <v>4.3156113024006499</v>
      </c>
      <c r="I30" s="15">
        <v>210</v>
      </c>
      <c r="J30" s="15">
        <v>249</v>
      </c>
      <c r="K30" s="14">
        <v>2.27565285852278</v>
      </c>
      <c r="L30" s="15">
        <v>109.419149351996</v>
      </c>
      <c r="M30" s="15">
        <v>70</v>
      </c>
      <c r="ZA30" s="9"/>
    </row>
    <row r="31" spans="2:677" x14ac:dyDescent="0.3">
      <c r="B31" s="19"/>
      <c r="C31" s="16" t="s">
        <v>274</v>
      </c>
      <c r="D31" s="14">
        <v>74.4729268216566</v>
      </c>
      <c r="E31" s="14">
        <v>1.86292839193301</v>
      </c>
      <c r="F31" s="14">
        <v>70.637636134737804</v>
      </c>
      <c r="G31" s="14">
        <v>77.963537452728403</v>
      </c>
      <c r="H31" s="14">
        <v>2.5014840579506701</v>
      </c>
      <c r="I31" s="15">
        <v>605</v>
      </c>
      <c r="J31" s="15">
        <v>809</v>
      </c>
      <c r="K31" s="14">
        <v>1.47504149730816</v>
      </c>
      <c r="L31" s="15">
        <v>548.45914604868096</v>
      </c>
      <c r="M31" s="15">
        <v>284</v>
      </c>
      <c r="ZA31" s="9"/>
    </row>
    <row r="32" spans="2:677" x14ac:dyDescent="0.3">
      <c r="B32" s="19"/>
      <c r="C32" s="16" t="s">
        <v>275</v>
      </c>
      <c r="D32" s="14">
        <v>79.752357472399794</v>
      </c>
      <c r="E32" s="14">
        <v>1.82997159601612</v>
      </c>
      <c r="F32" s="14">
        <v>75.899585200948906</v>
      </c>
      <c r="G32" s="14">
        <v>83.126142323050104</v>
      </c>
      <c r="H32" s="14">
        <v>2.29456740090651</v>
      </c>
      <c r="I32" s="15">
        <v>409</v>
      </c>
      <c r="J32" s="15">
        <v>511</v>
      </c>
      <c r="K32" s="14">
        <v>1.05764733508221</v>
      </c>
      <c r="L32" s="15">
        <v>483.147815959166</v>
      </c>
      <c r="M32" s="15">
        <v>162</v>
      </c>
      <c r="ZA32" s="9"/>
    </row>
    <row r="33" spans="2:677" x14ac:dyDescent="0.3">
      <c r="B33" s="19"/>
      <c r="C33" s="16" t="s">
        <v>276</v>
      </c>
      <c r="D33" s="14">
        <v>86.000286033262697</v>
      </c>
      <c r="E33" s="14">
        <v>2.3297259710590099</v>
      </c>
      <c r="F33" s="14">
        <v>80.713541394046302</v>
      </c>
      <c r="G33" s="14">
        <v>90.0170846077379</v>
      </c>
      <c r="H33" s="14">
        <v>2.7089746773143601</v>
      </c>
      <c r="I33" s="15">
        <v>256</v>
      </c>
      <c r="J33" s="15">
        <v>298</v>
      </c>
      <c r="K33" s="14">
        <v>1.3388967110541401</v>
      </c>
      <c r="L33" s="15">
        <v>222.571313783704</v>
      </c>
      <c r="M33" s="15">
        <v>100</v>
      </c>
      <c r="ZA33" s="9"/>
    </row>
    <row r="34" spans="2:677" x14ac:dyDescent="0.3">
      <c r="B34" s="19"/>
      <c r="C34" s="16" t="s">
        <v>277</v>
      </c>
      <c r="D34" s="14">
        <v>71.868756059765303</v>
      </c>
      <c r="E34" s="14">
        <v>3.4288243269161902</v>
      </c>
      <c r="F34" s="14">
        <v>64.608962909033195</v>
      </c>
      <c r="G34" s="14">
        <v>78.143132683325902</v>
      </c>
      <c r="H34" s="14">
        <v>4.7709526571808301</v>
      </c>
      <c r="I34" s="15">
        <v>228</v>
      </c>
      <c r="J34" s="15">
        <v>318</v>
      </c>
      <c r="K34" s="14">
        <v>1.84340460242181</v>
      </c>
      <c r="L34" s="15">
        <v>172.506892725678</v>
      </c>
      <c r="M34" s="15">
        <v>107</v>
      </c>
      <c r="ZA34" s="9"/>
    </row>
    <row r="35" spans="2:677" x14ac:dyDescent="0.3">
      <c r="B35" s="19"/>
      <c r="C35" s="16" t="s">
        <v>278</v>
      </c>
      <c r="D35" s="14">
        <v>82.085563019871799</v>
      </c>
      <c r="E35" s="14">
        <v>3.0690299900002298</v>
      </c>
      <c r="F35" s="14">
        <v>75.1237022185895</v>
      </c>
      <c r="G35" s="14">
        <v>87.425211435355294</v>
      </c>
      <c r="H35" s="14">
        <v>3.7388182246581598</v>
      </c>
      <c r="I35" s="15">
        <v>201</v>
      </c>
      <c r="J35" s="15">
        <v>240</v>
      </c>
      <c r="K35" s="14">
        <v>1.53084147710872</v>
      </c>
      <c r="L35" s="15">
        <v>156.776520357474</v>
      </c>
      <c r="M35" s="15">
        <v>62</v>
      </c>
      <c r="ZA35" s="9"/>
    </row>
    <row r="36" spans="2:677" x14ac:dyDescent="0.3">
      <c r="B36" s="19"/>
      <c r="C36" s="16" t="s">
        <v>279</v>
      </c>
      <c r="D36" s="14">
        <v>89.542668459045302</v>
      </c>
      <c r="E36" s="14">
        <v>1.54043838184844</v>
      </c>
      <c r="F36" s="14">
        <v>86.087007962278193</v>
      </c>
      <c r="G36" s="14">
        <v>92.217615985201903</v>
      </c>
      <c r="H36" s="14">
        <v>1.7203400438674601</v>
      </c>
      <c r="I36" s="15">
        <v>357</v>
      </c>
      <c r="J36" s="15">
        <v>413</v>
      </c>
      <c r="K36" s="14">
        <v>1.0440828670197899</v>
      </c>
      <c r="L36" s="15">
        <v>395.56247214252102</v>
      </c>
      <c r="M36" s="15">
        <v>154</v>
      </c>
      <c r="ZA36" s="9"/>
    </row>
    <row r="37" spans="2:677" x14ac:dyDescent="0.3">
      <c r="B37" s="19"/>
      <c r="C37" s="16" t="s">
        <v>280</v>
      </c>
      <c r="D37" s="14">
        <v>90.521446626122994</v>
      </c>
      <c r="E37" s="14">
        <v>1.8137497436146199</v>
      </c>
      <c r="F37" s="14">
        <v>86.246026122266102</v>
      </c>
      <c r="G37" s="14">
        <v>93.566983362670996</v>
      </c>
      <c r="H37" s="14">
        <v>2.00366853515485</v>
      </c>
      <c r="I37" s="15">
        <v>271</v>
      </c>
      <c r="J37" s="15">
        <v>304</v>
      </c>
      <c r="K37" s="14">
        <v>1.1617262905389401</v>
      </c>
      <c r="L37" s="15">
        <v>261.67953886880701</v>
      </c>
      <c r="M37" s="15">
        <v>79</v>
      </c>
      <c r="ZA37" s="9"/>
    </row>
    <row r="38" spans="2:677" x14ac:dyDescent="0.3">
      <c r="B38" s="19" t="s">
        <v>296</v>
      </c>
      <c r="C38" s="16" t="s">
        <v>281</v>
      </c>
      <c r="D38" s="14">
        <v>83.253907628670603</v>
      </c>
      <c r="E38" s="14">
        <v>0.98595676110698005</v>
      </c>
      <c r="F38" s="14">
        <v>81.2294845048159</v>
      </c>
      <c r="G38" s="14">
        <v>85.100043788113197</v>
      </c>
      <c r="H38" s="14">
        <v>1.18427685761556</v>
      </c>
      <c r="I38" s="15">
        <v>3417</v>
      </c>
      <c r="J38" s="15">
        <v>4134</v>
      </c>
      <c r="K38" s="14">
        <v>2.8817946779860599</v>
      </c>
      <c r="L38" s="15">
        <v>1434.5227408390699</v>
      </c>
      <c r="M38" s="15">
        <v>1228</v>
      </c>
      <c r="ZA38" s="9"/>
    </row>
    <row r="39" spans="2:677" x14ac:dyDescent="0.3">
      <c r="B39" s="19"/>
      <c r="C39" s="16" t="s">
        <v>282</v>
      </c>
      <c r="D39" s="14">
        <v>80.5541196170646</v>
      </c>
      <c r="E39" s="14">
        <v>0.97757628990243395</v>
      </c>
      <c r="F39" s="14">
        <v>78.564365829192795</v>
      </c>
      <c r="G39" s="14">
        <v>82.400550133071505</v>
      </c>
      <c r="H39" s="14">
        <v>1.21356461289578</v>
      </c>
      <c r="I39" s="15">
        <v>3250</v>
      </c>
      <c r="J39" s="15">
        <v>3974</v>
      </c>
      <c r="K39" s="14">
        <v>2.4238431850944702</v>
      </c>
      <c r="L39" s="15">
        <v>1639.5450103531</v>
      </c>
      <c r="M39" s="15">
        <v>1235</v>
      </c>
      <c r="ZA39" s="9"/>
    </row>
    <row r="40" spans="2:677" x14ac:dyDescent="0.3">
      <c r="B40" s="19" t="s">
        <v>321</v>
      </c>
      <c r="C40" s="16" t="s">
        <v>314</v>
      </c>
      <c r="D40" s="14">
        <v>82.215192014749206</v>
      </c>
      <c r="E40" s="14">
        <v>0.91643542205879203</v>
      </c>
      <c r="F40" s="14">
        <v>80.346558261765097</v>
      </c>
      <c r="G40" s="14">
        <v>83.9416669113685</v>
      </c>
      <c r="H40" s="14">
        <v>1.114678929284</v>
      </c>
      <c r="I40" s="15">
        <v>3450</v>
      </c>
      <c r="J40" s="15">
        <v>4167</v>
      </c>
      <c r="K40" s="14">
        <v>2.39288454066017</v>
      </c>
      <c r="L40" s="15">
        <v>1741.4128969425201</v>
      </c>
      <c r="M40" s="15">
        <v>2057</v>
      </c>
      <c r="ZA40" s="9"/>
    </row>
    <row r="41" spans="2:677" x14ac:dyDescent="0.3">
      <c r="B41" s="19"/>
      <c r="C41" s="16" t="s">
        <v>315</v>
      </c>
      <c r="D41" s="14">
        <v>81.414053262361406</v>
      </c>
      <c r="E41" s="14">
        <v>1.0240590584303799</v>
      </c>
      <c r="F41" s="14">
        <v>79.321865750158395</v>
      </c>
      <c r="G41" s="14">
        <v>83.339018756330404</v>
      </c>
      <c r="H41" s="14">
        <v>1.25784065206813</v>
      </c>
      <c r="I41" s="15">
        <v>3217</v>
      </c>
      <c r="J41" s="15">
        <v>3941</v>
      </c>
      <c r="K41" s="14">
        <v>2.73062563919627</v>
      </c>
      <c r="L41" s="15">
        <v>1443.2589892329599</v>
      </c>
      <c r="M41" s="15">
        <v>2022</v>
      </c>
      <c r="ZA41" s="9"/>
    </row>
    <row r="42" spans="2:677" x14ac:dyDescent="0.3">
      <c r="B42" s="19" t="s">
        <v>322</v>
      </c>
      <c r="C42" s="16" t="s">
        <v>316</v>
      </c>
      <c r="D42" s="14">
        <v>77.993135390564603</v>
      </c>
      <c r="E42" s="14">
        <v>2.0595250195639099</v>
      </c>
      <c r="F42" s="14">
        <v>73.684595314465298</v>
      </c>
      <c r="G42" s="14">
        <v>81.770770131508002</v>
      </c>
      <c r="H42" s="14">
        <v>2.6406490895005899</v>
      </c>
      <c r="I42" s="15">
        <v>776</v>
      </c>
      <c r="J42" s="15">
        <v>984</v>
      </c>
      <c r="K42" s="14">
        <v>2.4292550324043498</v>
      </c>
      <c r="L42" s="15">
        <v>405.06245201685903</v>
      </c>
      <c r="M42" s="15">
        <v>402</v>
      </c>
      <c r="ZA42" s="9"/>
    </row>
    <row r="43" spans="2:677" x14ac:dyDescent="0.3">
      <c r="B43" s="19"/>
      <c r="C43" s="16" t="s">
        <v>317</v>
      </c>
      <c r="D43" s="14">
        <v>81.572543582325295</v>
      </c>
      <c r="E43" s="14">
        <v>4.8068791265355904</v>
      </c>
      <c r="F43" s="14">
        <v>70.234781439273803</v>
      </c>
      <c r="G43" s="14">
        <v>89.252524923082404</v>
      </c>
      <c r="H43" s="14">
        <v>5.8927660159136099</v>
      </c>
      <c r="I43" s="15">
        <v>271</v>
      </c>
      <c r="J43" s="15">
        <v>317</v>
      </c>
      <c r="K43" s="14">
        <v>4.8574024740196</v>
      </c>
      <c r="L43" s="15">
        <v>65.261217635456902</v>
      </c>
      <c r="M43" s="15">
        <v>153</v>
      </c>
      <c r="ZA43" s="9"/>
    </row>
    <row r="44" spans="2:677" x14ac:dyDescent="0.3">
      <c r="B44" s="19"/>
      <c r="C44" s="16" t="s">
        <v>318</v>
      </c>
      <c r="D44" s="14">
        <v>87.567104892223995</v>
      </c>
      <c r="E44" s="14">
        <v>2.51694058877891</v>
      </c>
      <c r="F44" s="14">
        <v>81.707267868111998</v>
      </c>
      <c r="G44" s="14">
        <v>91.739592418911499</v>
      </c>
      <c r="H44" s="14">
        <v>2.8742991924612702</v>
      </c>
      <c r="I44" s="15">
        <v>217</v>
      </c>
      <c r="J44" s="15">
        <v>250</v>
      </c>
      <c r="K44" s="14">
        <v>1.4488786558023901</v>
      </c>
      <c r="L44" s="15">
        <v>172.54723092152199</v>
      </c>
      <c r="M44" s="15">
        <v>126</v>
      </c>
      <c r="ZA44" s="9"/>
    </row>
    <row r="45" spans="2:677" x14ac:dyDescent="0.3">
      <c r="B45" s="19"/>
      <c r="C45" s="16" t="s">
        <v>319</v>
      </c>
      <c r="D45" s="14">
        <v>81.698304034847297</v>
      </c>
      <c r="E45" s="14">
        <v>0.82556810191526497</v>
      </c>
      <c r="F45" s="14">
        <v>80.023619298605794</v>
      </c>
      <c r="G45" s="14">
        <v>83.261959909339097</v>
      </c>
      <c r="H45" s="14">
        <v>1.0105082494284501</v>
      </c>
      <c r="I45" s="15">
        <v>5309</v>
      </c>
      <c r="J45" s="15">
        <v>6444</v>
      </c>
      <c r="K45" s="14">
        <v>2.93690272836837</v>
      </c>
      <c r="L45" s="15">
        <v>2194.1482561732801</v>
      </c>
      <c r="M45" s="15">
        <v>2333</v>
      </c>
      <c r="ZA45" s="9"/>
    </row>
    <row r="46" spans="2:677" x14ac:dyDescent="0.3">
      <c r="B46" s="19"/>
      <c r="C46" s="16" t="s">
        <v>320</v>
      </c>
      <c r="D46" s="14">
        <v>83.778468427455607</v>
      </c>
      <c r="E46" s="14">
        <v>5.9419404853045998</v>
      </c>
      <c r="F46" s="14">
        <v>68.5242393149652</v>
      </c>
      <c r="G46" s="14">
        <v>92.454067915804998</v>
      </c>
      <c r="H46" s="14">
        <v>7.0924434366447899</v>
      </c>
      <c r="I46" s="15">
        <v>94</v>
      </c>
      <c r="J46" s="15">
        <v>113</v>
      </c>
      <c r="K46" s="14">
        <v>2.9097142771497002</v>
      </c>
      <c r="L46" s="15">
        <v>38.835428236855201</v>
      </c>
      <c r="M46" s="15">
        <v>50</v>
      </c>
      <c r="ZA46" s="9"/>
    </row>
    <row r="47" spans="2:677" x14ac:dyDescent="0.3">
      <c r="B47" s="19" t="s">
        <v>298</v>
      </c>
      <c r="C47" s="16" t="s">
        <v>283</v>
      </c>
      <c r="D47" s="14">
        <v>83.678676781259796</v>
      </c>
      <c r="E47" s="14">
        <v>1.8911658644773199</v>
      </c>
      <c r="F47" s="14">
        <v>79.623023452857396</v>
      </c>
      <c r="G47" s="14">
        <v>87.058328644475594</v>
      </c>
      <c r="H47" s="14">
        <v>2.2600331855401099</v>
      </c>
      <c r="I47" s="15">
        <v>1429</v>
      </c>
      <c r="J47" s="15">
        <v>1704</v>
      </c>
      <c r="K47" s="14">
        <v>4.4596802218918903</v>
      </c>
      <c r="L47" s="15">
        <v>382.09017580124402</v>
      </c>
      <c r="M47" s="15">
        <v>948</v>
      </c>
      <c r="ZA47" s="9"/>
    </row>
    <row r="48" spans="2:677" x14ac:dyDescent="0.3">
      <c r="B48" s="19"/>
      <c r="C48" s="16" t="s">
        <v>284</v>
      </c>
      <c r="D48" s="14">
        <v>83.002278649398505</v>
      </c>
      <c r="E48" s="14">
        <v>1.61834730701597</v>
      </c>
      <c r="F48" s="14">
        <v>79.589191696997702</v>
      </c>
      <c r="G48" s="14">
        <v>85.945416187699095</v>
      </c>
      <c r="H48" s="14">
        <v>1.9497625045354099</v>
      </c>
      <c r="I48" s="15">
        <v>1235</v>
      </c>
      <c r="J48" s="15">
        <v>1485</v>
      </c>
      <c r="K48" s="14">
        <v>2.7548416434612202</v>
      </c>
      <c r="L48" s="15">
        <v>539.05094818235204</v>
      </c>
      <c r="M48" s="15">
        <v>977</v>
      </c>
      <c r="ZA48" s="9"/>
    </row>
    <row r="49" spans="2:677" x14ac:dyDescent="0.3">
      <c r="B49" s="19"/>
      <c r="C49" s="16" t="s">
        <v>285</v>
      </c>
      <c r="D49" s="14">
        <v>84.297747617343404</v>
      </c>
      <c r="E49" s="14">
        <v>1.4077787717082899</v>
      </c>
      <c r="F49" s="14">
        <v>81.335595592075407</v>
      </c>
      <c r="G49" s="14">
        <v>86.865703339739795</v>
      </c>
      <c r="H49" s="14">
        <v>1.67000757612016</v>
      </c>
      <c r="I49" s="15">
        <v>1231</v>
      </c>
      <c r="J49" s="15">
        <v>1462</v>
      </c>
      <c r="K49" s="14">
        <v>2.1874650147816102</v>
      </c>
      <c r="L49" s="15">
        <v>668.35354628332698</v>
      </c>
      <c r="M49" s="15">
        <v>973</v>
      </c>
      <c r="ZA49" s="9"/>
    </row>
    <row r="50" spans="2:677" x14ac:dyDescent="0.3">
      <c r="B50" s="19"/>
      <c r="C50" s="16" t="s">
        <v>286</v>
      </c>
      <c r="D50" s="14">
        <v>83.159130176186196</v>
      </c>
      <c r="E50" s="14">
        <v>1.7547908269081001</v>
      </c>
      <c r="F50" s="14">
        <v>79.432772570100596</v>
      </c>
      <c r="G50" s="14">
        <v>86.326566013320104</v>
      </c>
      <c r="H50" s="14">
        <v>2.1101601510144401</v>
      </c>
      <c r="I50" s="15">
        <v>1239</v>
      </c>
      <c r="J50" s="15">
        <v>1490</v>
      </c>
      <c r="K50" s="14">
        <v>3.2739417772202</v>
      </c>
      <c r="L50" s="15">
        <v>455.10888750902302</v>
      </c>
      <c r="M50" s="15">
        <v>983</v>
      </c>
      <c r="ZA50" s="9"/>
    </row>
    <row r="51" spans="2:677" x14ac:dyDescent="0.3">
      <c r="B51" s="19"/>
      <c r="C51" s="16" t="s">
        <v>287</v>
      </c>
      <c r="D51" s="14">
        <v>74.153469730762495</v>
      </c>
      <c r="E51" s="14">
        <v>1.6440733057838499</v>
      </c>
      <c r="F51" s="14">
        <v>70.800807151948405</v>
      </c>
      <c r="G51" s="14">
        <v>77.244900993939098</v>
      </c>
      <c r="H51" s="14">
        <v>2.21712255913739</v>
      </c>
      <c r="I51" s="15">
        <v>1495</v>
      </c>
      <c r="J51" s="15">
        <v>1922</v>
      </c>
      <c r="K51" s="14">
        <v>2.7091683530026098</v>
      </c>
      <c r="L51" s="15">
        <v>709.44280663466998</v>
      </c>
      <c r="M51" s="15">
        <v>1136</v>
      </c>
      <c r="ZA51" s="9"/>
    </row>
    <row r="52" spans="2:677" x14ac:dyDescent="0.3">
      <c r="B52" s="19" t="s">
        <v>297</v>
      </c>
      <c r="C52" s="16" t="s">
        <v>288</v>
      </c>
      <c r="D52" s="14">
        <v>80.812391069641805</v>
      </c>
      <c r="E52" s="14">
        <v>0.87241641108131096</v>
      </c>
      <c r="F52" s="14">
        <v>79.043354427501896</v>
      </c>
      <c r="G52" s="14">
        <v>82.465223408326494</v>
      </c>
      <c r="H52" s="14">
        <v>1.07955772565805</v>
      </c>
      <c r="I52" s="15">
        <v>4367</v>
      </c>
      <c r="J52" s="15">
        <v>5355</v>
      </c>
      <c r="K52" s="14">
        <v>2.6280111576064802</v>
      </c>
      <c r="L52" s="15">
        <v>2037.66258164489</v>
      </c>
      <c r="M52" s="15">
        <v>2233</v>
      </c>
      <c r="ZA52" s="9"/>
    </row>
    <row r="53" spans="2:677" x14ac:dyDescent="0.3">
      <c r="B53" s="19"/>
      <c r="C53" s="16" t="s">
        <v>289</v>
      </c>
      <c r="D53" s="14">
        <v>83.712143982702003</v>
      </c>
      <c r="E53" s="14">
        <v>1.2901901313892401</v>
      </c>
      <c r="F53" s="14">
        <v>81.021295798561098</v>
      </c>
      <c r="G53" s="14">
        <v>86.086990916280598</v>
      </c>
      <c r="H53" s="14">
        <v>1.54122218116387</v>
      </c>
      <c r="I53" s="15">
        <v>2263</v>
      </c>
      <c r="J53" s="15">
        <v>2709</v>
      </c>
      <c r="K53" s="14">
        <v>3.30600651331976</v>
      </c>
      <c r="L53" s="15">
        <v>819.41762337295802</v>
      </c>
      <c r="M53" s="15">
        <v>1383</v>
      </c>
      <c r="ZA53" s="9"/>
    </row>
    <row r="54" spans="2:677" x14ac:dyDescent="0.3">
      <c r="B54" s="19" t="s">
        <v>291</v>
      </c>
      <c r="C54" s="16" t="s">
        <v>290</v>
      </c>
      <c r="D54" s="14">
        <v>81.705811426844804</v>
      </c>
      <c r="E54" s="14">
        <v>0.80875486278934605</v>
      </c>
      <c r="F54" s="14">
        <v>80.066296413216804</v>
      </c>
      <c r="G54" s="14">
        <v>83.238708299583493</v>
      </c>
      <c r="H54" s="14">
        <v>0.98983762435731204</v>
      </c>
      <c r="I54" s="15">
        <v>4322</v>
      </c>
      <c r="J54" s="15">
        <v>5259</v>
      </c>
      <c r="K54" s="14">
        <v>2.30084992819992</v>
      </c>
      <c r="L54" s="15">
        <v>2285.6771037276699</v>
      </c>
      <c r="M54" s="15">
        <v>2145</v>
      </c>
      <c r="ZA54" s="9"/>
    </row>
    <row r="55" spans="2:677" x14ac:dyDescent="0.3">
      <c r="B55" s="19"/>
      <c r="C55" s="16" t="s">
        <v>291</v>
      </c>
      <c r="D55" s="14">
        <v>81.965678785240101</v>
      </c>
      <c r="E55" s="14">
        <v>1.2316010567681599</v>
      </c>
      <c r="F55" s="14">
        <v>79.423161800001395</v>
      </c>
      <c r="G55" s="14">
        <v>84.256311311733398</v>
      </c>
      <c r="H55" s="14">
        <v>1.5025814158083199</v>
      </c>
      <c r="I55" s="15">
        <v>2345</v>
      </c>
      <c r="J55" s="15">
        <v>2849</v>
      </c>
      <c r="K55" s="14">
        <v>2.9224578104923902</v>
      </c>
      <c r="L55" s="15">
        <v>974.86437264255596</v>
      </c>
      <c r="M55" s="15">
        <v>1368</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79" priority="1">
      <formula>ZA9 = 3</formula>
    </cfRule>
    <cfRule type="expression" dxfId="278" priority="48">
      <formula>I9 = J9</formula>
    </cfRule>
    <cfRule type="expression" dxfId="277" priority="95">
      <formula>ZA9 = 2</formula>
    </cfRule>
    <cfRule type="expression" dxfId="276" priority="142">
      <formula>ZA9 = 1</formula>
    </cfRule>
  </conditionalFormatting>
  <pageMargins left="0.7" right="0.7" top="0.75" bottom="0.75" header="0.3" footer="0.3"/>
  <pageSetup paperSize="9"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95</v>
      </c>
      <c r="M2" s="12" t="str">
        <f>HYPERLINK("#'INDICE'!A1", "Índice")</f>
        <v>Índice</v>
      </c>
    </row>
    <row r="3" spans="2:677" x14ac:dyDescent="0.3">
      <c r="B3" s="10" t="s">
        <v>7</v>
      </c>
      <c r="C3" s="11" t="s">
        <v>94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96.220829169178799</v>
      </c>
      <c r="E9" s="14">
        <v>0.34496179506309199</v>
      </c>
      <c r="F9" s="14">
        <v>95.483108602540597</v>
      </c>
      <c r="G9" s="14">
        <v>96.842046595903895</v>
      </c>
      <c r="H9" s="14">
        <v>0.35851052006272799</v>
      </c>
      <c r="I9" s="15">
        <v>7905</v>
      </c>
      <c r="J9" s="15">
        <v>8250</v>
      </c>
      <c r="K9" s="14">
        <v>2.6994648873333902</v>
      </c>
      <c r="L9" s="15">
        <v>3056.1612557774702</v>
      </c>
      <c r="M9" s="15">
        <v>2575</v>
      </c>
      <c r="ZA9" s="9"/>
    </row>
    <row r="10" spans="2:677" x14ac:dyDescent="0.3">
      <c r="B10" s="19" t="s">
        <v>293</v>
      </c>
      <c r="C10" s="16" t="s">
        <v>253</v>
      </c>
      <c r="D10" s="14">
        <v>96.822398684049702</v>
      </c>
      <c r="E10" s="14">
        <v>0.365161497566663</v>
      </c>
      <c r="F10" s="14">
        <v>96.022614958727502</v>
      </c>
      <c r="G10" s="14">
        <v>97.465604370963106</v>
      </c>
      <c r="H10" s="14">
        <v>0.37714568377742402</v>
      </c>
      <c r="I10" s="15">
        <v>4848</v>
      </c>
      <c r="J10" s="15">
        <v>5018</v>
      </c>
      <c r="K10" s="14">
        <v>2.1743968772368301</v>
      </c>
      <c r="L10" s="15">
        <v>2307.7663753715301</v>
      </c>
      <c r="M10" s="15">
        <v>1623</v>
      </c>
      <c r="ZA10" s="9"/>
    </row>
    <row r="11" spans="2:677" x14ac:dyDescent="0.3">
      <c r="B11" s="19"/>
      <c r="C11" s="16" t="s">
        <v>254</v>
      </c>
      <c r="D11" s="14">
        <v>95.200923725971606</v>
      </c>
      <c r="E11" s="14">
        <v>0.68658237464292204</v>
      </c>
      <c r="F11" s="14">
        <v>93.659247924580399</v>
      </c>
      <c r="G11" s="14">
        <v>96.382238903251803</v>
      </c>
      <c r="H11" s="14">
        <v>0.72119297562615603</v>
      </c>
      <c r="I11" s="15">
        <v>3057</v>
      </c>
      <c r="J11" s="15">
        <v>3232</v>
      </c>
      <c r="K11" s="14">
        <v>3.33367642897894</v>
      </c>
      <c r="L11" s="15">
        <v>969.500210609796</v>
      </c>
      <c r="M11" s="15">
        <v>952</v>
      </c>
      <c r="ZA11" s="9"/>
    </row>
    <row r="12" spans="2:677" x14ac:dyDescent="0.3">
      <c r="B12" s="19" t="s">
        <v>294</v>
      </c>
      <c r="C12" s="16" t="s">
        <v>255</v>
      </c>
      <c r="D12" s="14">
        <v>95.499024275793801</v>
      </c>
      <c r="E12" s="14">
        <v>0.43726017215788299</v>
      </c>
      <c r="F12" s="14">
        <v>94.559026071428207</v>
      </c>
      <c r="G12" s="14">
        <v>96.283009307412001</v>
      </c>
      <c r="H12" s="14">
        <v>0.45786873266381201</v>
      </c>
      <c r="I12" s="15">
        <v>3865</v>
      </c>
      <c r="J12" s="15">
        <v>4055</v>
      </c>
      <c r="K12" s="14">
        <v>1.8032584852355</v>
      </c>
      <c r="L12" s="15">
        <v>2248.7070118904298</v>
      </c>
      <c r="M12" s="15">
        <v>1322</v>
      </c>
      <c r="ZA12" s="9"/>
    </row>
    <row r="13" spans="2:677" x14ac:dyDescent="0.3">
      <c r="B13" s="19"/>
      <c r="C13" s="16" t="s">
        <v>256</v>
      </c>
      <c r="D13" s="14">
        <v>96.963061676224399</v>
      </c>
      <c r="E13" s="14">
        <v>0.53793840766121803</v>
      </c>
      <c r="F13" s="14">
        <v>95.709374910004598</v>
      </c>
      <c r="G13" s="14">
        <v>97.858626946108799</v>
      </c>
      <c r="H13" s="14">
        <v>0.55478694500951597</v>
      </c>
      <c r="I13" s="15">
        <v>2473</v>
      </c>
      <c r="J13" s="15">
        <v>2549</v>
      </c>
      <c r="K13" s="14">
        <v>2.5039303116529301</v>
      </c>
      <c r="L13" s="15">
        <v>1017.99957775874</v>
      </c>
      <c r="M13" s="15">
        <v>759</v>
      </c>
      <c r="ZA13" s="9"/>
    </row>
    <row r="14" spans="2:677" x14ac:dyDescent="0.3">
      <c r="B14" s="19"/>
      <c r="C14" s="16" t="s">
        <v>257</v>
      </c>
      <c r="D14" s="14">
        <v>94.258837827512593</v>
      </c>
      <c r="E14" s="14">
        <v>0.85299013230598297</v>
      </c>
      <c r="F14" s="14">
        <v>92.334650575167899</v>
      </c>
      <c r="G14" s="14">
        <v>95.722384643979197</v>
      </c>
      <c r="H14" s="14">
        <v>0.90494446140625895</v>
      </c>
      <c r="I14" s="15">
        <v>1567</v>
      </c>
      <c r="J14" s="15">
        <v>1646</v>
      </c>
      <c r="K14" s="14">
        <v>2.2117295533727499</v>
      </c>
      <c r="L14" s="15">
        <v>744.21395576595205</v>
      </c>
      <c r="M14" s="15">
        <v>494</v>
      </c>
      <c r="ZA14" s="9"/>
    </row>
    <row r="15" spans="2:677" x14ac:dyDescent="0.3">
      <c r="B15" s="19" t="s">
        <v>295</v>
      </c>
      <c r="C15" s="16" t="s">
        <v>258</v>
      </c>
      <c r="D15" s="14">
        <v>97.152595641301502</v>
      </c>
      <c r="E15" s="14">
        <v>0.967440949238627</v>
      </c>
      <c r="F15" s="14">
        <v>94.470494334773605</v>
      </c>
      <c r="G15" s="14">
        <v>98.553654370185797</v>
      </c>
      <c r="H15" s="14">
        <v>0.99579526707709398</v>
      </c>
      <c r="I15" s="15">
        <v>433</v>
      </c>
      <c r="J15" s="15">
        <v>445</v>
      </c>
      <c r="K15" s="14">
        <v>1.5022020433424801</v>
      </c>
      <c r="L15" s="15">
        <v>296.23178983956899</v>
      </c>
      <c r="M15" s="15">
        <v>130</v>
      </c>
      <c r="ZA15" s="9"/>
    </row>
    <row r="16" spans="2:677" x14ac:dyDescent="0.3">
      <c r="B16" s="19"/>
      <c r="C16" s="16" t="s">
        <v>259</v>
      </c>
      <c r="D16" s="14">
        <v>92.659259003222999</v>
      </c>
      <c r="E16" s="14">
        <v>1.7675979090918199</v>
      </c>
      <c r="F16" s="14">
        <v>88.287879298167397</v>
      </c>
      <c r="G16" s="14">
        <v>95.482566320310298</v>
      </c>
      <c r="H16" s="14">
        <v>1.90763225187278</v>
      </c>
      <c r="I16" s="15">
        <v>294</v>
      </c>
      <c r="J16" s="15">
        <v>317</v>
      </c>
      <c r="K16" s="14">
        <v>1.45152766302759</v>
      </c>
      <c r="L16" s="15">
        <v>218.39060189786699</v>
      </c>
      <c r="M16" s="15">
        <v>98</v>
      </c>
      <c r="ZA16" s="9"/>
    </row>
    <row r="17" spans="2:677" x14ac:dyDescent="0.3">
      <c r="B17" s="19"/>
      <c r="C17" s="16" t="s">
        <v>260</v>
      </c>
      <c r="D17" s="14">
        <v>93.079846305645205</v>
      </c>
      <c r="E17" s="14">
        <v>2.5316941598695299</v>
      </c>
      <c r="F17" s="14">
        <v>86.049665904191798</v>
      </c>
      <c r="G17" s="14">
        <v>96.7029578220872</v>
      </c>
      <c r="H17" s="14">
        <v>2.7199165666391698</v>
      </c>
      <c r="I17" s="15">
        <v>275</v>
      </c>
      <c r="J17" s="15">
        <v>291</v>
      </c>
      <c r="K17" s="14">
        <v>2.8856860489825702</v>
      </c>
      <c r="L17" s="15">
        <v>100.84257090358101</v>
      </c>
      <c r="M17" s="15">
        <v>96</v>
      </c>
      <c r="ZA17" s="9"/>
    </row>
    <row r="18" spans="2:677" x14ac:dyDescent="0.3">
      <c r="B18" s="19"/>
      <c r="C18" s="16" t="s">
        <v>261</v>
      </c>
      <c r="D18" s="14">
        <v>92.645383421815495</v>
      </c>
      <c r="E18" s="14">
        <v>1.6723321238514099</v>
      </c>
      <c r="F18" s="14">
        <v>88.542365382291806</v>
      </c>
      <c r="G18" s="14">
        <v>95.356158331676696</v>
      </c>
      <c r="H18" s="14">
        <v>1.8050895382852099</v>
      </c>
      <c r="I18" s="15">
        <v>216</v>
      </c>
      <c r="J18" s="15">
        <v>232</v>
      </c>
      <c r="K18" s="14">
        <v>0.94814165049714505</v>
      </c>
      <c r="L18" s="15">
        <v>232</v>
      </c>
      <c r="M18" s="15">
        <v>75</v>
      </c>
      <c r="ZA18" s="9"/>
    </row>
    <row r="19" spans="2:677" x14ac:dyDescent="0.3">
      <c r="B19" s="19"/>
      <c r="C19" s="16" t="s">
        <v>262</v>
      </c>
      <c r="D19" s="14">
        <v>97.128120610401098</v>
      </c>
      <c r="E19" s="14">
        <v>1.3231585704189399</v>
      </c>
      <c r="F19" s="14">
        <v>92.916874529878299</v>
      </c>
      <c r="G19" s="14">
        <v>98.866139419915797</v>
      </c>
      <c r="H19" s="14">
        <v>1.36228165654144</v>
      </c>
      <c r="I19" s="15">
        <v>198</v>
      </c>
      <c r="J19" s="15">
        <v>204</v>
      </c>
      <c r="K19" s="14">
        <v>1.2741150450452701</v>
      </c>
      <c r="L19" s="15">
        <v>160.111130304369</v>
      </c>
      <c r="M19" s="15">
        <v>63</v>
      </c>
      <c r="ZA19" s="9"/>
    </row>
    <row r="20" spans="2:677" x14ac:dyDescent="0.3">
      <c r="B20" s="19"/>
      <c r="C20" s="16" t="s">
        <v>263</v>
      </c>
      <c r="D20" s="14">
        <v>95.561156951890894</v>
      </c>
      <c r="E20" s="14">
        <v>1.6426245576434499</v>
      </c>
      <c r="F20" s="14">
        <v>90.897475558666201</v>
      </c>
      <c r="G20" s="14">
        <v>97.890843435863005</v>
      </c>
      <c r="H20" s="14">
        <v>1.71892493774474</v>
      </c>
      <c r="I20" s="15">
        <v>286</v>
      </c>
      <c r="J20" s="15">
        <v>297</v>
      </c>
      <c r="K20" s="14">
        <v>1.8828561813482001</v>
      </c>
      <c r="L20" s="15">
        <v>157.73907903435099</v>
      </c>
      <c r="M20" s="15">
        <v>98</v>
      </c>
      <c r="ZA20" s="9"/>
    </row>
    <row r="21" spans="2:677" x14ac:dyDescent="0.3">
      <c r="B21" s="19"/>
      <c r="C21" s="16" t="s">
        <v>264</v>
      </c>
      <c r="D21" s="14">
        <v>97.736401765925805</v>
      </c>
      <c r="E21" s="14">
        <v>0.64796395615762403</v>
      </c>
      <c r="F21" s="14">
        <v>96.035784574316693</v>
      </c>
      <c r="G21" s="14">
        <v>98.717212481034494</v>
      </c>
      <c r="H21" s="14">
        <v>0.66297095498713698</v>
      </c>
      <c r="I21" s="15">
        <v>558</v>
      </c>
      <c r="J21" s="15">
        <v>571</v>
      </c>
      <c r="K21" s="14">
        <v>1.08173494599564</v>
      </c>
      <c r="L21" s="15">
        <v>527.85573962801595</v>
      </c>
      <c r="M21" s="15">
        <v>176</v>
      </c>
      <c r="ZA21" s="9"/>
    </row>
    <row r="22" spans="2:677" x14ac:dyDescent="0.3">
      <c r="B22" s="19"/>
      <c r="C22" s="16" t="s">
        <v>265</v>
      </c>
      <c r="D22" s="14">
        <v>96.1972570752542</v>
      </c>
      <c r="E22" s="14">
        <v>1.1276338623195901</v>
      </c>
      <c r="F22" s="14">
        <v>93.220390884972204</v>
      </c>
      <c r="G22" s="14">
        <v>97.896502514867095</v>
      </c>
      <c r="H22" s="14">
        <v>1.17220999496634</v>
      </c>
      <c r="I22" s="15">
        <v>463</v>
      </c>
      <c r="J22" s="15">
        <v>480</v>
      </c>
      <c r="K22" s="14">
        <v>1.66499171046002</v>
      </c>
      <c r="L22" s="15">
        <v>288.28972359711202</v>
      </c>
      <c r="M22" s="15">
        <v>129</v>
      </c>
      <c r="ZA22" s="9"/>
    </row>
    <row r="23" spans="2:677" x14ac:dyDescent="0.3">
      <c r="B23" s="19"/>
      <c r="C23" s="16" t="s">
        <v>266</v>
      </c>
      <c r="D23" s="14">
        <v>97.6166916208754</v>
      </c>
      <c r="E23" s="14">
        <v>0.68527448400604796</v>
      </c>
      <c r="F23" s="14">
        <v>95.812908644674494</v>
      </c>
      <c r="G23" s="14">
        <v>98.654325478049302</v>
      </c>
      <c r="H23" s="14">
        <v>0.70200543844235497</v>
      </c>
      <c r="I23" s="15">
        <v>437</v>
      </c>
      <c r="J23" s="15">
        <v>452</v>
      </c>
      <c r="K23" s="14">
        <v>0.91033520849968097</v>
      </c>
      <c r="L23" s="15">
        <v>452</v>
      </c>
      <c r="M23" s="15">
        <v>139</v>
      </c>
      <c r="ZA23" s="9"/>
    </row>
    <row r="24" spans="2:677" x14ac:dyDescent="0.3">
      <c r="B24" s="19"/>
      <c r="C24" s="16" t="s">
        <v>267</v>
      </c>
      <c r="D24" s="14">
        <v>95.604173872433506</v>
      </c>
      <c r="E24" s="14">
        <v>1.5864555247746901</v>
      </c>
      <c r="F24" s="14">
        <v>91.117180233959601</v>
      </c>
      <c r="G24" s="14">
        <v>97.877443094287898</v>
      </c>
      <c r="H24" s="14">
        <v>1.6593998572609701</v>
      </c>
      <c r="I24" s="15">
        <v>244</v>
      </c>
      <c r="J24" s="15">
        <v>256</v>
      </c>
      <c r="K24" s="14">
        <v>1.5271392220942499</v>
      </c>
      <c r="L24" s="15">
        <v>167.633701168996</v>
      </c>
      <c r="M24" s="15">
        <v>77</v>
      </c>
      <c r="ZA24" s="9"/>
    </row>
    <row r="25" spans="2:677" x14ac:dyDescent="0.3">
      <c r="B25" s="19"/>
      <c r="C25" s="16" t="s">
        <v>268</v>
      </c>
      <c r="D25" s="14">
        <v>94.351111880520193</v>
      </c>
      <c r="E25" s="14">
        <v>1.8597745042548399</v>
      </c>
      <c r="F25" s="14">
        <v>89.304499320026494</v>
      </c>
      <c r="G25" s="14">
        <v>97.093994119406005</v>
      </c>
      <c r="H25" s="14">
        <v>1.97112091970885</v>
      </c>
      <c r="I25" s="15">
        <v>243</v>
      </c>
      <c r="J25" s="15">
        <v>257</v>
      </c>
      <c r="K25" s="14">
        <v>1.6613095015561099</v>
      </c>
      <c r="L25" s="15">
        <v>154.69724320439701</v>
      </c>
      <c r="M25" s="15">
        <v>83</v>
      </c>
      <c r="ZA25" s="9"/>
    </row>
    <row r="26" spans="2:677" x14ac:dyDescent="0.3">
      <c r="B26" s="19"/>
      <c r="C26" s="16" t="s">
        <v>269</v>
      </c>
      <c r="D26" s="14">
        <v>96.494707781969595</v>
      </c>
      <c r="E26" s="14">
        <v>1.38153822921003</v>
      </c>
      <c r="F26" s="14">
        <v>92.448238423997097</v>
      </c>
      <c r="G26" s="14">
        <v>98.410237973518605</v>
      </c>
      <c r="H26" s="14">
        <v>1.43172435148632</v>
      </c>
      <c r="I26" s="15">
        <v>308</v>
      </c>
      <c r="J26" s="15">
        <v>318</v>
      </c>
      <c r="K26" s="14">
        <v>1.7887817371834001</v>
      </c>
      <c r="L26" s="15">
        <v>177.774623583042</v>
      </c>
      <c r="M26" s="15">
        <v>95</v>
      </c>
      <c r="ZA26" s="9"/>
    </row>
    <row r="27" spans="2:677" x14ac:dyDescent="0.3">
      <c r="B27" s="19"/>
      <c r="C27" s="16" t="s">
        <v>270</v>
      </c>
      <c r="D27" s="14">
        <v>95.459266784317293</v>
      </c>
      <c r="E27" s="14">
        <v>1.97043927792405</v>
      </c>
      <c r="F27" s="14">
        <v>89.541031172716501</v>
      </c>
      <c r="G27" s="14">
        <v>98.099723531565004</v>
      </c>
      <c r="H27" s="14">
        <v>2.0641676227998902</v>
      </c>
      <c r="I27" s="15">
        <v>402</v>
      </c>
      <c r="J27" s="15">
        <v>416</v>
      </c>
      <c r="K27" s="14">
        <v>3.7173215533311401</v>
      </c>
      <c r="L27" s="15">
        <v>111.90853253661</v>
      </c>
      <c r="M27" s="15">
        <v>141</v>
      </c>
      <c r="ZA27" s="9"/>
    </row>
    <row r="28" spans="2:677" x14ac:dyDescent="0.3">
      <c r="B28" s="19"/>
      <c r="C28" s="16" t="s">
        <v>271</v>
      </c>
      <c r="D28" s="14">
        <v>91.850263175965793</v>
      </c>
      <c r="E28" s="14">
        <v>2.0965378267649899</v>
      </c>
      <c r="F28" s="14">
        <v>86.5679668216723</v>
      </c>
      <c r="G28" s="14">
        <v>95.171113780269394</v>
      </c>
      <c r="H28" s="14">
        <v>2.28256050039667</v>
      </c>
      <c r="I28" s="15">
        <v>184</v>
      </c>
      <c r="J28" s="15">
        <v>199</v>
      </c>
      <c r="K28" s="14">
        <v>1.1626436016142401</v>
      </c>
      <c r="L28" s="15">
        <v>171.16165239605999</v>
      </c>
      <c r="M28" s="15">
        <v>64</v>
      </c>
      <c r="ZA28" s="9"/>
    </row>
    <row r="29" spans="2:677" x14ac:dyDescent="0.3">
      <c r="B29" s="19"/>
      <c r="C29" s="16" t="s">
        <v>272</v>
      </c>
      <c r="D29" s="14">
        <v>91.688117399089293</v>
      </c>
      <c r="E29" s="14">
        <v>1.57728323612087</v>
      </c>
      <c r="F29" s="14">
        <v>87.9706739151123</v>
      </c>
      <c r="G29" s="14">
        <v>94.330787067120696</v>
      </c>
      <c r="H29" s="14">
        <v>1.7202700642826501</v>
      </c>
      <c r="I29" s="15">
        <v>307</v>
      </c>
      <c r="J29" s="15">
        <v>330</v>
      </c>
      <c r="K29" s="14">
        <v>1.0739963783729201</v>
      </c>
      <c r="L29" s="15">
        <v>307.26360595362797</v>
      </c>
      <c r="M29" s="15">
        <v>90</v>
      </c>
      <c r="ZA29" s="9"/>
    </row>
    <row r="30" spans="2:677" x14ac:dyDescent="0.3">
      <c r="B30" s="19"/>
      <c r="C30" s="16" t="s">
        <v>273</v>
      </c>
      <c r="D30" s="14">
        <v>97.781088244792301</v>
      </c>
      <c r="E30" s="14">
        <v>1.11303412648342</v>
      </c>
      <c r="F30" s="14">
        <v>94.064762185490906</v>
      </c>
      <c r="G30" s="14">
        <v>99.1904770881752</v>
      </c>
      <c r="H30" s="14">
        <v>1.13829181742892</v>
      </c>
      <c r="I30" s="15">
        <v>244</v>
      </c>
      <c r="J30" s="15">
        <v>251</v>
      </c>
      <c r="K30" s="14">
        <v>1.4274538363714899</v>
      </c>
      <c r="L30" s="15">
        <v>175.83756028007801</v>
      </c>
      <c r="M30" s="15">
        <v>70</v>
      </c>
      <c r="ZA30" s="9"/>
    </row>
    <row r="31" spans="2:677" x14ac:dyDescent="0.3">
      <c r="B31" s="19"/>
      <c r="C31" s="16" t="s">
        <v>274</v>
      </c>
      <c r="D31" s="14">
        <v>95.370188375495403</v>
      </c>
      <c r="E31" s="14">
        <v>0.84909457376818198</v>
      </c>
      <c r="F31" s="14">
        <v>93.381417257090007</v>
      </c>
      <c r="G31" s="14">
        <v>96.781961473677697</v>
      </c>
      <c r="H31" s="14">
        <v>0.89031445594412795</v>
      </c>
      <c r="I31" s="15">
        <v>779</v>
      </c>
      <c r="J31" s="15">
        <v>819</v>
      </c>
      <c r="K31" s="14">
        <v>1.3356401801695199</v>
      </c>
      <c r="L31" s="15">
        <v>613.18909999851496</v>
      </c>
      <c r="M31" s="15">
        <v>286</v>
      </c>
      <c r="ZA31" s="9"/>
    </row>
    <row r="32" spans="2:677" x14ac:dyDescent="0.3">
      <c r="B32" s="19"/>
      <c r="C32" s="16" t="s">
        <v>275</v>
      </c>
      <c r="D32" s="14">
        <v>93.6209523414459</v>
      </c>
      <c r="E32" s="14">
        <v>1.4017338811373601</v>
      </c>
      <c r="F32" s="14">
        <v>90.228792348472297</v>
      </c>
      <c r="G32" s="14">
        <v>95.889147049273305</v>
      </c>
      <c r="H32" s="14">
        <v>1.4972437751168</v>
      </c>
      <c r="I32" s="15">
        <v>487</v>
      </c>
      <c r="J32" s="15">
        <v>516</v>
      </c>
      <c r="K32" s="14">
        <v>1.69437474327537</v>
      </c>
      <c r="L32" s="15">
        <v>304.53711733363599</v>
      </c>
      <c r="M32" s="15">
        <v>162</v>
      </c>
      <c r="ZA32" s="9"/>
    </row>
    <row r="33" spans="2:677" x14ac:dyDescent="0.3">
      <c r="B33" s="19"/>
      <c r="C33" s="16" t="s">
        <v>276</v>
      </c>
      <c r="D33" s="14">
        <v>99.1782653025992</v>
      </c>
      <c r="E33" s="14">
        <v>0.46112712515586501</v>
      </c>
      <c r="F33" s="14">
        <v>97.517994872296001</v>
      </c>
      <c r="G33" s="14">
        <v>99.731006043214606</v>
      </c>
      <c r="H33" s="14">
        <v>0.46494776224300399</v>
      </c>
      <c r="I33" s="15">
        <v>296</v>
      </c>
      <c r="J33" s="15">
        <v>300</v>
      </c>
      <c r="K33" s="14">
        <v>0.78012535849328402</v>
      </c>
      <c r="L33" s="15">
        <v>300</v>
      </c>
      <c r="M33" s="15">
        <v>100</v>
      </c>
      <c r="ZA33" s="9"/>
    </row>
    <row r="34" spans="2:677" x14ac:dyDescent="0.3">
      <c r="B34" s="19"/>
      <c r="C34" s="16" t="s">
        <v>277</v>
      </c>
      <c r="D34" s="14">
        <v>93.494628681931005</v>
      </c>
      <c r="E34" s="14">
        <v>1.4206573202447501</v>
      </c>
      <c r="F34" s="14">
        <v>90.046723013162307</v>
      </c>
      <c r="G34" s="14">
        <v>95.803807059506298</v>
      </c>
      <c r="H34" s="14">
        <v>1.51950688533972</v>
      </c>
      <c r="I34" s="15">
        <v>301</v>
      </c>
      <c r="J34" s="15">
        <v>322</v>
      </c>
      <c r="K34" s="14">
        <v>1.06518476847914</v>
      </c>
      <c r="L34" s="15">
        <v>302.29497222321999</v>
      </c>
      <c r="M34" s="15">
        <v>108</v>
      </c>
      <c r="ZA34" s="9"/>
    </row>
    <row r="35" spans="2:677" x14ac:dyDescent="0.3">
      <c r="B35" s="19"/>
      <c r="C35" s="16" t="s">
        <v>278</v>
      </c>
      <c r="D35" s="14">
        <v>94.6333367820408</v>
      </c>
      <c r="E35" s="14">
        <v>2.7565055806915302</v>
      </c>
      <c r="F35" s="14">
        <v>85.637582871066101</v>
      </c>
      <c r="G35" s="14">
        <v>98.1184833378625</v>
      </c>
      <c r="H35" s="14">
        <v>2.9128272070130099</v>
      </c>
      <c r="I35" s="15">
        <v>235</v>
      </c>
      <c r="J35" s="15">
        <v>244</v>
      </c>
      <c r="K35" s="14">
        <v>3.6355952722907601</v>
      </c>
      <c r="L35" s="15">
        <v>67.114181234551296</v>
      </c>
      <c r="M35" s="15">
        <v>62</v>
      </c>
      <c r="ZA35" s="9"/>
    </row>
    <row r="36" spans="2:677" x14ac:dyDescent="0.3">
      <c r="B36" s="19"/>
      <c r="C36" s="16" t="s">
        <v>279</v>
      </c>
      <c r="D36" s="14">
        <v>98.016978106308699</v>
      </c>
      <c r="E36" s="14">
        <v>0.62745027761915795</v>
      </c>
      <c r="F36" s="14">
        <v>96.313836787915804</v>
      </c>
      <c r="G36" s="14">
        <v>98.941851654147598</v>
      </c>
      <c r="H36" s="14">
        <v>0.64014448286564096</v>
      </c>
      <c r="I36" s="15">
        <v>410</v>
      </c>
      <c r="J36" s="15">
        <v>421</v>
      </c>
      <c r="K36" s="14">
        <v>0.85070523585466395</v>
      </c>
      <c r="L36" s="15">
        <v>421</v>
      </c>
      <c r="M36" s="15">
        <v>154</v>
      </c>
      <c r="ZA36" s="9"/>
    </row>
    <row r="37" spans="2:677" x14ac:dyDescent="0.3">
      <c r="B37" s="19"/>
      <c r="C37" s="16" t="s">
        <v>280</v>
      </c>
      <c r="D37" s="14">
        <v>98.019202077497496</v>
      </c>
      <c r="E37" s="14">
        <v>0.76048859356382803</v>
      </c>
      <c r="F37" s="14">
        <v>95.779834018067007</v>
      </c>
      <c r="G37" s="14">
        <v>99.081676051566106</v>
      </c>
      <c r="H37" s="14">
        <v>0.77585674790798498</v>
      </c>
      <c r="I37" s="15">
        <v>305</v>
      </c>
      <c r="J37" s="15">
        <v>312</v>
      </c>
      <c r="K37" s="14">
        <v>0.926391294832144</v>
      </c>
      <c r="L37" s="15">
        <v>312</v>
      </c>
      <c r="M37" s="15">
        <v>79</v>
      </c>
      <c r="ZA37" s="9"/>
    </row>
    <row r="38" spans="2:677" x14ac:dyDescent="0.3">
      <c r="B38" s="19" t="s">
        <v>296</v>
      </c>
      <c r="C38" s="16" t="s">
        <v>281</v>
      </c>
      <c r="D38" s="14">
        <v>95.625909567293107</v>
      </c>
      <c r="E38" s="14">
        <v>0.58833315155031496</v>
      </c>
      <c r="F38" s="14">
        <v>94.314963393129204</v>
      </c>
      <c r="G38" s="14">
        <v>96.645309391242805</v>
      </c>
      <c r="H38" s="14">
        <v>0.615244502470638</v>
      </c>
      <c r="I38" s="15">
        <v>4009</v>
      </c>
      <c r="J38" s="15">
        <v>4214</v>
      </c>
      <c r="K38" s="14">
        <v>3.4863803537582299</v>
      </c>
      <c r="L38" s="15">
        <v>1208.7034610143501</v>
      </c>
      <c r="M38" s="15">
        <v>1232</v>
      </c>
      <c r="ZA38" s="9"/>
    </row>
    <row r="39" spans="2:677" x14ac:dyDescent="0.3">
      <c r="B39" s="19"/>
      <c r="C39" s="16" t="s">
        <v>282</v>
      </c>
      <c r="D39" s="14">
        <v>96.748503274260003</v>
      </c>
      <c r="E39" s="14">
        <v>0.38645261345040499</v>
      </c>
      <c r="F39" s="14">
        <v>95.898730615163899</v>
      </c>
      <c r="G39" s="14">
        <v>97.426929360353796</v>
      </c>
      <c r="H39" s="14">
        <v>0.39944040514497697</v>
      </c>
      <c r="I39" s="15">
        <v>3896</v>
      </c>
      <c r="J39" s="15">
        <v>4036</v>
      </c>
      <c r="K39" s="14">
        <v>1.91561601957058</v>
      </c>
      <c r="L39" s="15">
        <v>2106.8940532793999</v>
      </c>
      <c r="M39" s="15">
        <v>1242</v>
      </c>
      <c r="ZA39" s="9"/>
    </row>
    <row r="40" spans="2:677" x14ac:dyDescent="0.3">
      <c r="B40" s="19" t="s">
        <v>321</v>
      </c>
      <c r="C40" s="16" t="s">
        <v>314</v>
      </c>
      <c r="D40" s="14">
        <v>96.176411687493399</v>
      </c>
      <c r="E40" s="14">
        <v>0.42918764567149598</v>
      </c>
      <c r="F40" s="14">
        <v>95.239957808998795</v>
      </c>
      <c r="G40" s="14">
        <v>96.934564604555007</v>
      </c>
      <c r="H40" s="14">
        <v>0.44625042475701698</v>
      </c>
      <c r="I40" s="15">
        <v>4073</v>
      </c>
      <c r="J40" s="15">
        <v>4245</v>
      </c>
      <c r="K40" s="14">
        <v>2.1258377673966899</v>
      </c>
      <c r="L40" s="15">
        <v>1996.85980986143</v>
      </c>
      <c r="M40" s="15">
        <v>2071</v>
      </c>
      <c r="ZA40" s="9"/>
    </row>
    <row r="41" spans="2:677" x14ac:dyDescent="0.3">
      <c r="B41" s="19"/>
      <c r="C41" s="16" t="s">
        <v>315</v>
      </c>
      <c r="D41" s="14">
        <v>96.265699042153599</v>
      </c>
      <c r="E41" s="14">
        <v>0.451709372933495</v>
      </c>
      <c r="F41" s="14">
        <v>95.271669392774498</v>
      </c>
      <c r="G41" s="14">
        <v>97.057210224029703</v>
      </c>
      <c r="H41" s="14">
        <v>0.46923190443534502</v>
      </c>
      <c r="I41" s="15">
        <v>3832</v>
      </c>
      <c r="J41" s="15">
        <v>4005</v>
      </c>
      <c r="K41" s="14">
        <v>2.27264388336339</v>
      </c>
      <c r="L41" s="15">
        <v>1762.2646598167501</v>
      </c>
      <c r="M41" s="15">
        <v>2044</v>
      </c>
      <c r="ZA41" s="9"/>
    </row>
    <row r="42" spans="2:677" x14ac:dyDescent="0.3">
      <c r="B42" s="19" t="s">
        <v>322</v>
      </c>
      <c r="C42" s="16" t="s">
        <v>316</v>
      </c>
      <c r="D42" s="14">
        <v>92.302062882860398</v>
      </c>
      <c r="E42" s="14">
        <v>1.0960578003011701</v>
      </c>
      <c r="F42" s="14">
        <v>89.854845487109401</v>
      </c>
      <c r="G42" s="14">
        <v>94.197085077855206</v>
      </c>
      <c r="H42" s="14">
        <v>1.1874683686020799</v>
      </c>
      <c r="I42" s="15">
        <v>921</v>
      </c>
      <c r="J42" s="15">
        <v>1011</v>
      </c>
      <c r="K42" s="14">
        <v>1.7076643881261799</v>
      </c>
      <c r="L42" s="15">
        <v>592.036706410075</v>
      </c>
      <c r="M42" s="15">
        <v>406</v>
      </c>
      <c r="ZA42" s="9"/>
    </row>
    <row r="43" spans="2:677" x14ac:dyDescent="0.3">
      <c r="B43" s="19"/>
      <c r="C43" s="16" t="s">
        <v>317</v>
      </c>
      <c r="D43" s="14">
        <v>93.141697421695397</v>
      </c>
      <c r="E43" s="14">
        <v>3.9457775033259601</v>
      </c>
      <c r="F43" s="14">
        <v>80.113411273823601</v>
      </c>
      <c r="G43" s="14">
        <v>97.862499509614196</v>
      </c>
      <c r="H43" s="14">
        <v>4.23631693704443</v>
      </c>
      <c r="I43" s="15">
        <v>309</v>
      </c>
      <c r="J43" s="15">
        <v>319</v>
      </c>
      <c r="K43" s="14">
        <v>7.75053201964056</v>
      </c>
      <c r="L43" s="15">
        <v>41.158464888813398</v>
      </c>
      <c r="M43" s="15">
        <v>154</v>
      </c>
      <c r="ZA43" s="9"/>
    </row>
    <row r="44" spans="2:677" x14ac:dyDescent="0.3">
      <c r="B44" s="19"/>
      <c r="C44" s="16" t="s">
        <v>318</v>
      </c>
      <c r="D44" s="14">
        <v>96.047778559788497</v>
      </c>
      <c r="E44" s="14">
        <v>1.5994832116125699</v>
      </c>
      <c r="F44" s="14">
        <v>91.376667164805795</v>
      </c>
      <c r="G44" s="14">
        <v>98.237435289066994</v>
      </c>
      <c r="H44" s="14">
        <v>1.6652995369558801</v>
      </c>
      <c r="I44" s="15">
        <v>245</v>
      </c>
      <c r="J44" s="15">
        <v>253</v>
      </c>
      <c r="K44" s="14">
        <v>1.6983661223805</v>
      </c>
      <c r="L44" s="15">
        <v>148.96670197671199</v>
      </c>
      <c r="M44" s="15">
        <v>127</v>
      </c>
      <c r="ZA44" s="9"/>
    </row>
    <row r="45" spans="2:677" x14ac:dyDescent="0.3">
      <c r="B45" s="19"/>
      <c r="C45" s="16" t="s">
        <v>319</v>
      </c>
      <c r="D45" s="14">
        <v>96.888488016350493</v>
      </c>
      <c r="E45" s="14">
        <v>0.30978296852405501</v>
      </c>
      <c r="F45" s="14">
        <v>96.220154980436206</v>
      </c>
      <c r="G45" s="14">
        <v>97.441791615821401</v>
      </c>
      <c r="H45" s="14">
        <v>0.319731450935407</v>
      </c>
      <c r="I45" s="15">
        <v>6324</v>
      </c>
      <c r="J45" s="15">
        <v>6553</v>
      </c>
      <c r="K45" s="14">
        <v>2.0856686171694201</v>
      </c>
      <c r="L45" s="15">
        <v>3141.9181101231002</v>
      </c>
      <c r="M45" s="15">
        <v>2344</v>
      </c>
      <c r="ZA45" s="9"/>
    </row>
    <row r="46" spans="2:677" x14ac:dyDescent="0.3">
      <c r="B46" s="19"/>
      <c r="C46" s="16" t="s">
        <v>320</v>
      </c>
      <c r="D46" s="14">
        <v>95.537784297093907</v>
      </c>
      <c r="E46" s="14">
        <v>1.8138959652970801</v>
      </c>
      <c r="F46" s="14">
        <v>90.2313525306933</v>
      </c>
      <c r="G46" s="14">
        <v>98.024805757009801</v>
      </c>
      <c r="H46" s="14">
        <v>1.8986163209064999</v>
      </c>
      <c r="I46" s="15">
        <v>106</v>
      </c>
      <c r="J46" s="15">
        <v>114</v>
      </c>
      <c r="K46" s="14">
        <v>0.87212246207822597</v>
      </c>
      <c r="L46" s="15">
        <v>114</v>
      </c>
      <c r="M46" s="15">
        <v>51</v>
      </c>
      <c r="ZA46" s="9"/>
    </row>
    <row r="47" spans="2:677" x14ac:dyDescent="0.3">
      <c r="B47" s="19" t="s">
        <v>298</v>
      </c>
      <c r="C47" s="16" t="s">
        <v>283</v>
      </c>
      <c r="D47" s="14">
        <v>94.681926114785796</v>
      </c>
      <c r="E47" s="14">
        <v>1.1745246774021501</v>
      </c>
      <c r="F47" s="14">
        <v>91.847965675838097</v>
      </c>
      <c r="G47" s="14">
        <v>96.567511070156002</v>
      </c>
      <c r="H47" s="14">
        <v>1.2404951246748299</v>
      </c>
      <c r="I47" s="15">
        <v>1643</v>
      </c>
      <c r="J47" s="15">
        <v>1745</v>
      </c>
      <c r="K47" s="14">
        <v>4.77803494362582</v>
      </c>
      <c r="L47" s="15">
        <v>365.212900405413</v>
      </c>
      <c r="M47" s="15">
        <v>965</v>
      </c>
      <c r="ZA47" s="9"/>
    </row>
    <row r="48" spans="2:677" x14ac:dyDescent="0.3">
      <c r="B48" s="19"/>
      <c r="C48" s="16" t="s">
        <v>284</v>
      </c>
      <c r="D48" s="14">
        <v>96.286289547117093</v>
      </c>
      <c r="E48" s="14">
        <v>0.63764172098577898</v>
      </c>
      <c r="F48" s="14">
        <v>94.812024096197305</v>
      </c>
      <c r="G48" s="14">
        <v>97.353308272352905</v>
      </c>
      <c r="H48" s="14">
        <v>0.66223521955714504</v>
      </c>
      <c r="I48" s="15">
        <v>1437</v>
      </c>
      <c r="J48" s="15">
        <v>1508</v>
      </c>
      <c r="K48" s="14">
        <v>1.7135398608833301</v>
      </c>
      <c r="L48" s="15">
        <v>880.04955964235603</v>
      </c>
      <c r="M48" s="15">
        <v>987</v>
      </c>
      <c r="ZA48" s="9"/>
    </row>
    <row r="49" spans="2:677" x14ac:dyDescent="0.3">
      <c r="B49" s="19"/>
      <c r="C49" s="16" t="s">
        <v>285</v>
      </c>
      <c r="D49" s="14">
        <v>96.9306313064763</v>
      </c>
      <c r="E49" s="14">
        <v>0.59614111574596096</v>
      </c>
      <c r="F49" s="14">
        <v>95.5192925112447</v>
      </c>
      <c r="G49" s="14">
        <v>97.907164880494093</v>
      </c>
      <c r="H49" s="14">
        <v>0.61501829474428604</v>
      </c>
      <c r="I49" s="15">
        <v>1431</v>
      </c>
      <c r="J49" s="15">
        <v>1483</v>
      </c>
      <c r="K49" s="14">
        <v>1.7702567349837</v>
      </c>
      <c r="L49" s="15">
        <v>837.73159604087505</v>
      </c>
      <c r="M49" s="15">
        <v>990</v>
      </c>
      <c r="ZA49" s="9"/>
    </row>
    <row r="50" spans="2:677" x14ac:dyDescent="0.3">
      <c r="B50" s="19"/>
      <c r="C50" s="16" t="s">
        <v>286</v>
      </c>
      <c r="D50" s="14">
        <v>97.266467151301597</v>
      </c>
      <c r="E50" s="14">
        <v>0.55850493447383898</v>
      </c>
      <c r="F50" s="14">
        <v>95.929698214541006</v>
      </c>
      <c r="G50" s="14">
        <v>98.172577484658902</v>
      </c>
      <c r="H50" s="14">
        <v>0.57420090482474695</v>
      </c>
      <c r="I50" s="15">
        <v>1477</v>
      </c>
      <c r="J50" s="15">
        <v>1520</v>
      </c>
      <c r="K50" s="14">
        <v>1.7820683773911701</v>
      </c>
      <c r="L50" s="15">
        <v>852.94145796199803</v>
      </c>
      <c r="M50" s="15">
        <v>996</v>
      </c>
      <c r="ZA50" s="9"/>
    </row>
    <row r="51" spans="2:677" x14ac:dyDescent="0.3">
      <c r="B51" s="19"/>
      <c r="C51" s="16" t="s">
        <v>287</v>
      </c>
      <c r="D51" s="14">
        <v>95.9614970525421</v>
      </c>
      <c r="E51" s="14">
        <v>0.66701124354850605</v>
      </c>
      <c r="F51" s="14">
        <v>94.430325256183394</v>
      </c>
      <c r="G51" s="14">
        <v>97.0847262571546</v>
      </c>
      <c r="H51" s="14">
        <v>0.69508215694394104</v>
      </c>
      <c r="I51" s="15">
        <v>1873</v>
      </c>
      <c r="J51" s="15">
        <v>1949</v>
      </c>
      <c r="K51" s="14">
        <v>2.2363401019544402</v>
      </c>
      <c r="L51" s="15">
        <v>871.51323642440502</v>
      </c>
      <c r="M51" s="15">
        <v>1149</v>
      </c>
      <c r="ZA51" s="9"/>
    </row>
    <row r="52" spans="2:677" x14ac:dyDescent="0.3">
      <c r="B52" s="19" t="s">
        <v>297</v>
      </c>
      <c r="C52" s="16" t="s">
        <v>288</v>
      </c>
      <c r="D52" s="14">
        <v>96.738998496555396</v>
      </c>
      <c r="E52" s="14">
        <v>0.34296779221795898</v>
      </c>
      <c r="F52" s="14">
        <v>95.995185702356807</v>
      </c>
      <c r="G52" s="14">
        <v>97.348479037241205</v>
      </c>
      <c r="H52" s="14">
        <v>0.35452898784162201</v>
      </c>
      <c r="I52" s="15">
        <v>5256</v>
      </c>
      <c r="J52" s="15">
        <v>5441</v>
      </c>
      <c r="K52" s="14">
        <v>2.0283971385853801</v>
      </c>
      <c r="L52" s="15">
        <v>2682.4135651239299</v>
      </c>
      <c r="M52" s="15">
        <v>2250</v>
      </c>
      <c r="ZA52" s="9"/>
    </row>
    <row r="53" spans="2:677" x14ac:dyDescent="0.3">
      <c r="B53" s="19"/>
      <c r="C53" s="16" t="s">
        <v>289</v>
      </c>
      <c r="D53" s="14">
        <v>95.223100901249893</v>
      </c>
      <c r="E53" s="14">
        <v>0.76015088447196</v>
      </c>
      <c r="F53" s="14">
        <v>93.491126684384696</v>
      </c>
      <c r="G53" s="14">
        <v>96.511403801079894</v>
      </c>
      <c r="H53" s="14">
        <v>0.79828411097456897</v>
      </c>
      <c r="I53" s="15">
        <v>2606</v>
      </c>
      <c r="J53" s="15">
        <v>2765</v>
      </c>
      <c r="K53" s="14">
        <v>3.5111490149496798</v>
      </c>
      <c r="L53" s="15">
        <v>787.49149871658994</v>
      </c>
      <c r="M53" s="15">
        <v>1398</v>
      </c>
      <c r="ZA53" s="9"/>
    </row>
    <row r="54" spans="2:677" x14ac:dyDescent="0.3">
      <c r="B54" s="19" t="s">
        <v>291</v>
      </c>
      <c r="C54" s="16" t="s">
        <v>290</v>
      </c>
      <c r="D54" s="14">
        <v>96.802343888580296</v>
      </c>
      <c r="E54" s="14">
        <v>0.32324347672841203</v>
      </c>
      <c r="F54" s="14">
        <v>96.104001177349502</v>
      </c>
      <c r="G54" s="14">
        <v>97.378925314865697</v>
      </c>
      <c r="H54" s="14">
        <v>0.33392112602197499</v>
      </c>
      <c r="I54" s="15">
        <v>5165</v>
      </c>
      <c r="J54" s="15">
        <v>5349</v>
      </c>
      <c r="K54" s="14">
        <v>1.8052331829368899</v>
      </c>
      <c r="L54" s="15">
        <v>2963.0521145738398</v>
      </c>
      <c r="M54" s="15">
        <v>2160</v>
      </c>
      <c r="ZA54" s="9"/>
    </row>
    <row r="55" spans="2:677" x14ac:dyDescent="0.3">
      <c r="B55" s="19"/>
      <c r="C55" s="16" t="s">
        <v>291</v>
      </c>
      <c r="D55" s="14">
        <v>95.427928189177706</v>
      </c>
      <c r="E55" s="14">
        <v>0.679241322006776</v>
      </c>
      <c r="F55" s="14">
        <v>93.895114388975301</v>
      </c>
      <c r="G55" s="14">
        <v>96.589860849358402</v>
      </c>
      <c r="H55" s="14">
        <v>0.71178462625766903</v>
      </c>
      <c r="I55" s="15">
        <v>2740</v>
      </c>
      <c r="J55" s="15">
        <v>2901</v>
      </c>
      <c r="K55" s="14">
        <v>3.0666037157738599</v>
      </c>
      <c r="L55" s="15">
        <v>945.99767980387003</v>
      </c>
      <c r="M55" s="15">
        <v>1380</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75" priority="1">
      <formula>ZA9 = 3</formula>
    </cfRule>
    <cfRule type="expression" dxfId="274" priority="48">
      <formula>I9 = J9</formula>
    </cfRule>
    <cfRule type="expression" dxfId="273" priority="95">
      <formula>ZA9 = 2</formula>
    </cfRule>
    <cfRule type="expression" dxfId="272" priority="142">
      <formula>ZA9 = 1</formula>
    </cfRule>
  </conditionalFormatting>
  <pageMargins left="0.7" right="0.7" top="0.75" bottom="0.75" header="0.3" footer="0.3"/>
  <pageSetup paperSize="9"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97</v>
      </c>
      <c r="M2" s="12" t="str">
        <f>HYPERLINK("#'INDICE'!A1", "Índice")</f>
        <v>Índice</v>
      </c>
    </row>
    <row r="3" spans="2:677" x14ac:dyDescent="0.3">
      <c r="B3" s="10" t="s">
        <v>7</v>
      </c>
      <c r="C3" s="11" t="s">
        <v>96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85.711548454061202</v>
      </c>
      <c r="E9" s="14">
        <v>0.66898228120134395</v>
      </c>
      <c r="F9" s="14">
        <v>84.348955604183104</v>
      </c>
      <c r="G9" s="14">
        <v>86.9738328601794</v>
      </c>
      <c r="H9" s="14">
        <v>0.78050425323945505</v>
      </c>
      <c r="I9" s="15">
        <v>7126</v>
      </c>
      <c r="J9" s="15">
        <v>8270</v>
      </c>
      <c r="K9" s="14">
        <v>3.0217443215814899</v>
      </c>
      <c r="L9" s="15">
        <v>2736.82983068261</v>
      </c>
      <c r="M9" s="15">
        <v>2569</v>
      </c>
      <c r="ZA9" s="9"/>
    </row>
    <row r="10" spans="2:677" x14ac:dyDescent="0.3">
      <c r="B10" s="19" t="s">
        <v>293</v>
      </c>
      <c r="C10" s="16" t="s">
        <v>253</v>
      </c>
      <c r="D10" s="14">
        <v>86.209856291810397</v>
      </c>
      <c r="E10" s="14">
        <v>0.92360653418504401</v>
      </c>
      <c r="F10" s="14">
        <v>84.296449973528297</v>
      </c>
      <c r="G10" s="14">
        <v>87.923522814914094</v>
      </c>
      <c r="H10" s="14">
        <v>1.0713467971211399</v>
      </c>
      <c r="I10" s="15">
        <v>4445</v>
      </c>
      <c r="J10" s="15">
        <v>5023</v>
      </c>
      <c r="K10" s="14">
        <v>3.60350383578584</v>
      </c>
      <c r="L10" s="15">
        <v>1393.92109149916</v>
      </c>
      <c r="M10" s="15">
        <v>1620</v>
      </c>
      <c r="ZA10" s="9"/>
    </row>
    <row r="11" spans="2:677" x14ac:dyDescent="0.3">
      <c r="B11" s="19"/>
      <c r="C11" s="16" t="s">
        <v>254</v>
      </c>
      <c r="D11" s="14">
        <v>84.872115473104401</v>
      </c>
      <c r="E11" s="14">
        <v>0.89841980957469203</v>
      </c>
      <c r="F11" s="14">
        <v>83.0234626671146</v>
      </c>
      <c r="G11" s="14">
        <v>86.552067426641997</v>
      </c>
      <c r="H11" s="14">
        <v>1.0585571062611201</v>
      </c>
      <c r="I11" s="15">
        <v>2681</v>
      </c>
      <c r="J11" s="15">
        <v>3247</v>
      </c>
      <c r="K11" s="14">
        <v>2.04062839702897</v>
      </c>
      <c r="L11" s="15">
        <v>1591.1765242155</v>
      </c>
      <c r="M11" s="15">
        <v>949</v>
      </c>
      <c r="ZA11" s="9"/>
    </row>
    <row r="12" spans="2:677" x14ac:dyDescent="0.3">
      <c r="B12" s="19" t="s">
        <v>294</v>
      </c>
      <c r="C12" s="16" t="s">
        <v>255</v>
      </c>
      <c r="D12" s="14">
        <v>85.624333383675605</v>
      </c>
      <c r="E12" s="14">
        <v>0.70870396590061802</v>
      </c>
      <c r="F12" s="14">
        <v>84.177396755933202</v>
      </c>
      <c r="G12" s="14">
        <v>86.959449827670895</v>
      </c>
      <c r="H12" s="14">
        <v>0.82768990763989203</v>
      </c>
      <c r="I12" s="15">
        <v>3464</v>
      </c>
      <c r="J12" s="15">
        <v>4063</v>
      </c>
      <c r="K12" s="14">
        <v>1.6574653342192101</v>
      </c>
      <c r="L12" s="15">
        <v>2451.3333196884</v>
      </c>
      <c r="M12" s="15">
        <v>1317</v>
      </c>
      <c r="ZA12" s="9"/>
    </row>
    <row r="13" spans="2:677" x14ac:dyDescent="0.3">
      <c r="B13" s="19"/>
      <c r="C13" s="16" t="s">
        <v>256</v>
      </c>
      <c r="D13" s="14">
        <v>86.0418885334946</v>
      </c>
      <c r="E13" s="14">
        <v>1.0994751778633101</v>
      </c>
      <c r="F13" s="14">
        <v>83.740789693187594</v>
      </c>
      <c r="G13" s="14">
        <v>88.063742055331801</v>
      </c>
      <c r="H13" s="14">
        <v>1.27783710539466</v>
      </c>
      <c r="I13" s="15">
        <v>2245</v>
      </c>
      <c r="J13" s="15">
        <v>2558</v>
      </c>
      <c r="K13" s="14">
        <v>2.5737418816611499</v>
      </c>
      <c r="L13" s="15">
        <v>993.88365951795299</v>
      </c>
      <c r="M13" s="15">
        <v>759</v>
      </c>
      <c r="ZA13" s="9"/>
    </row>
    <row r="14" spans="2:677" x14ac:dyDescent="0.3">
      <c r="B14" s="19"/>
      <c r="C14" s="16" t="s">
        <v>257</v>
      </c>
      <c r="D14" s="14">
        <v>83.622811645317597</v>
      </c>
      <c r="E14" s="14">
        <v>1.18768452856188</v>
      </c>
      <c r="F14" s="14">
        <v>81.153983112877697</v>
      </c>
      <c r="G14" s="14">
        <v>85.824715244383697</v>
      </c>
      <c r="H14" s="14">
        <v>1.4202877243585099</v>
      </c>
      <c r="I14" s="15">
        <v>1417</v>
      </c>
      <c r="J14" s="15">
        <v>1649</v>
      </c>
      <c r="K14" s="14">
        <v>1.69744337686762</v>
      </c>
      <c r="L14" s="15">
        <v>971.46097623767605</v>
      </c>
      <c r="M14" s="15">
        <v>493</v>
      </c>
      <c r="ZA14" s="9"/>
    </row>
    <row r="15" spans="2:677" x14ac:dyDescent="0.3">
      <c r="B15" s="19" t="s">
        <v>295</v>
      </c>
      <c r="C15" s="16" t="s">
        <v>258</v>
      </c>
      <c r="D15" s="14">
        <v>88.978918323789998</v>
      </c>
      <c r="E15" s="14">
        <v>1.65106755508228</v>
      </c>
      <c r="F15" s="14">
        <v>85.265667758429302</v>
      </c>
      <c r="G15" s="14">
        <v>91.845871062550103</v>
      </c>
      <c r="H15" s="14">
        <v>1.85557161874471</v>
      </c>
      <c r="I15" s="15">
        <v>399</v>
      </c>
      <c r="J15" s="15">
        <v>448</v>
      </c>
      <c r="K15" s="14">
        <v>1.24258431394209</v>
      </c>
      <c r="L15" s="15">
        <v>360.53891472259198</v>
      </c>
      <c r="M15" s="15">
        <v>129</v>
      </c>
      <c r="ZA15" s="9"/>
    </row>
    <row r="16" spans="2:677" x14ac:dyDescent="0.3">
      <c r="B16" s="19"/>
      <c r="C16" s="16" t="s">
        <v>259</v>
      </c>
      <c r="D16" s="14">
        <v>80.281968774405101</v>
      </c>
      <c r="E16" s="14">
        <v>2.42624961381226</v>
      </c>
      <c r="F16" s="14">
        <v>75.0253989581729</v>
      </c>
      <c r="G16" s="14">
        <v>84.658393216914206</v>
      </c>
      <c r="H16" s="14">
        <v>3.02216008258354</v>
      </c>
      <c r="I16" s="15">
        <v>247</v>
      </c>
      <c r="J16" s="15">
        <v>318</v>
      </c>
      <c r="K16" s="14">
        <v>1.17882315117862</v>
      </c>
      <c r="L16" s="15">
        <v>269.76056559633503</v>
      </c>
      <c r="M16" s="15">
        <v>98</v>
      </c>
      <c r="ZA16" s="9"/>
    </row>
    <row r="17" spans="2:677" x14ac:dyDescent="0.3">
      <c r="B17" s="19"/>
      <c r="C17" s="16" t="s">
        <v>260</v>
      </c>
      <c r="D17" s="14">
        <v>82.638551252509899</v>
      </c>
      <c r="E17" s="14">
        <v>2.6462921634398202</v>
      </c>
      <c r="F17" s="14">
        <v>76.752287660536197</v>
      </c>
      <c r="G17" s="14">
        <v>87.281399084398998</v>
      </c>
      <c r="H17" s="14">
        <v>3.20224897863205</v>
      </c>
      <c r="I17" s="15">
        <v>252</v>
      </c>
      <c r="J17" s="15">
        <v>298</v>
      </c>
      <c r="K17" s="14">
        <v>1.44965071218074</v>
      </c>
      <c r="L17" s="15">
        <v>205.56675997607201</v>
      </c>
      <c r="M17" s="15">
        <v>95</v>
      </c>
      <c r="ZA17" s="9"/>
    </row>
    <row r="18" spans="2:677" x14ac:dyDescent="0.3">
      <c r="B18" s="19"/>
      <c r="C18" s="16" t="s">
        <v>261</v>
      </c>
      <c r="D18" s="14">
        <v>86.089751635485896</v>
      </c>
      <c r="E18" s="14">
        <v>2.7114659889804198</v>
      </c>
      <c r="F18" s="14">
        <v>79.770208617888798</v>
      </c>
      <c r="G18" s="14">
        <v>90.666139484191206</v>
      </c>
      <c r="H18" s="14">
        <v>3.1495804523412798</v>
      </c>
      <c r="I18" s="15">
        <v>201</v>
      </c>
      <c r="J18" s="15">
        <v>233</v>
      </c>
      <c r="K18" s="14">
        <v>1.4243278567945299</v>
      </c>
      <c r="L18" s="15">
        <v>163.58593205104501</v>
      </c>
      <c r="M18" s="15">
        <v>75</v>
      </c>
      <c r="ZA18" s="9"/>
    </row>
    <row r="19" spans="2:677" x14ac:dyDescent="0.3">
      <c r="B19" s="19"/>
      <c r="C19" s="16" t="s">
        <v>262</v>
      </c>
      <c r="D19" s="14">
        <v>89.095995792723301</v>
      </c>
      <c r="E19" s="14">
        <v>2.96205563596404</v>
      </c>
      <c r="F19" s="14">
        <v>81.635482689800597</v>
      </c>
      <c r="G19" s="14">
        <v>93.757465457935197</v>
      </c>
      <c r="H19" s="14">
        <v>3.3245665078541702</v>
      </c>
      <c r="I19" s="15">
        <v>180</v>
      </c>
      <c r="J19" s="15">
        <v>204</v>
      </c>
      <c r="K19" s="14">
        <v>1.8333199511238401</v>
      </c>
      <c r="L19" s="15">
        <v>111.273539501355</v>
      </c>
      <c r="M19" s="15">
        <v>63</v>
      </c>
      <c r="ZA19" s="9"/>
    </row>
    <row r="20" spans="2:677" x14ac:dyDescent="0.3">
      <c r="B20" s="19"/>
      <c r="C20" s="16" t="s">
        <v>263</v>
      </c>
      <c r="D20" s="14">
        <v>81.5229094741957</v>
      </c>
      <c r="E20" s="14">
        <v>2.5075414949855301</v>
      </c>
      <c r="F20" s="14">
        <v>76.026293980419794</v>
      </c>
      <c r="G20" s="14">
        <v>85.991489822713802</v>
      </c>
      <c r="H20" s="14">
        <v>3.0758734092767299</v>
      </c>
      <c r="I20" s="15">
        <v>240</v>
      </c>
      <c r="J20" s="15">
        <v>298</v>
      </c>
      <c r="K20" s="14">
        <v>1.2397652207772101</v>
      </c>
      <c r="L20" s="15">
        <v>240.368091478791</v>
      </c>
      <c r="M20" s="15">
        <v>97</v>
      </c>
      <c r="ZA20" s="9"/>
    </row>
    <row r="21" spans="2:677" x14ac:dyDescent="0.3">
      <c r="B21" s="19"/>
      <c r="C21" s="16" t="s">
        <v>264</v>
      </c>
      <c r="D21" s="14">
        <v>88.174200732653006</v>
      </c>
      <c r="E21" s="14">
        <v>1.8356263122276499</v>
      </c>
      <c r="F21" s="14">
        <v>84.046280671295094</v>
      </c>
      <c r="G21" s="14">
        <v>91.344049657424506</v>
      </c>
      <c r="H21" s="14">
        <v>2.0818179206334202</v>
      </c>
      <c r="I21" s="15">
        <v>513</v>
      </c>
      <c r="J21" s="15">
        <v>574</v>
      </c>
      <c r="K21" s="14">
        <v>1.85161690015834</v>
      </c>
      <c r="L21" s="15">
        <v>309.99933082859297</v>
      </c>
      <c r="M21" s="15">
        <v>176</v>
      </c>
      <c r="ZA21" s="9"/>
    </row>
    <row r="22" spans="2:677" x14ac:dyDescent="0.3">
      <c r="B22" s="19"/>
      <c r="C22" s="16" t="s">
        <v>265</v>
      </c>
      <c r="D22" s="14">
        <v>86.058601958098507</v>
      </c>
      <c r="E22" s="14">
        <v>2.0421990593130102</v>
      </c>
      <c r="F22" s="14">
        <v>81.510565501790794</v>
      </c>
      <c r="G22" s="14">
        <v>89.630235447543896</v>
      </c>
      <c r="H22" s="14">
        <v>2.3730330412610501</v>
      </c>
      <c r="I22" s="15">
        <v>418</v>
      </c>
      <c r="J22" s="15">
        <v>479</v>
      </c>
      <c r="K22" s="14">
        <v>1.6615883278497601</v>
      </c>
      <c r="L22" s="15">
        <v>288.27838518814502</v>
      </c>
      <c r="M22" s="15">
        <v>129</v>
      </c>
      <c r="ZA22" s="9"/>
    </row>
    <row r="23" spans="2:677" x14ac:dyDescent="0.3">
      <c r="B23" s="19"/>
      <c r="C23" s="16" t="s">
        <v>266</v>
      </c>
      <c r="D23" s="14">
        <v>84.098130846142496</v>
      </c>
      <c r="E23" s="14">
        <v>2.0972236612045401</v>
      </c>
      <c r="F23" s="14">
        <v>79.504251553577603</v>
      </c>
      <c r="G23" s="14">
        <v>87.820089148706899</v>
      </c>
      <c r="H23" s="14">
        <v>2.49378153842849</v>
      </c>
      <c r="I23" s="15">
        <v>381</v>
      </c>
      <c r="J23" s="15">
        <v>450</v>
      </c>
      <c r="K23" s="14">
        <v>1.4767307549518001</v>
      </c>
      <c r="L23" s="15">
        <v>304.72718096447397</v>
      </c>
      <c r="M23" s="15">
        <v>139</v>
      </c>
      <c r="ZA23" s="9"/>
    </row>
    <row r="24" spans="2:677" x14ac:dyDescent="0.3">
      <c r="B24" s="19"/>
      <c r="C24" s="16" t="s">
        <v>267</v>
      </c>
      <c r="D24" s="14">
        <v>88.090803472854503</v>
      </c>
      <c r="E24" s="14">
        <v>2.3265299773305101</v>
      </c>
      <c r="F24" s="14">
        <v>82.628939764161899</v>
      </c>
      <c r="G24" s="14">
        <v>92.001567863454099</v>
      </c>
      <c r="H24" s="14">
        <v>2.6410588683612501</v>
      </c>
      <c r="I24" s="15">
        <v>228</v>
      </c>
      <c r="J24" s="15">
        <v>254</v>
      </c>
      <c r="K24" s="14">
        <v>1.3053434475032799</v>
      </c>
      <c r="L24" s="15">
        <v>194.584804854098</v>
      </c>
      <c r="M24" s="15">
        <v>77</v>
      </c>
      <c r="ZA24" s="9"/>
    </row>
    <row r="25" spans="2:677" x14ac:dyDescent="0.3">
      <c r="B25" s="19"/>
      <c r="C25" s="16" t="s">
        <v>268</v>
      </c>
      <c r="D25" s="14">
        <v>83.066341059219098</v>
      </c>
      <c r="E25" s="14">
        <v>2.7914225486105102</v>
      </c>
      <c r="F25" s="14">
        <v>76.781629969177402</v>
      </c>
      <c r="G25" s="14">
        <v>87.917608099269202</v>
      </c>
      <c r="H25" s="14">
        <v>3.3604737045302899</v>
      </c>
      <c r="I25" s="15">
        <v>208</v>
      </c>
      <c r="J25" s="15">
        <v>257</v>
      </c>
      <c r="K25" s="14">
        <v>1.4181273752144701</v>
      </c>
      <c r="L25" s="15">
        <v>181.224905810123</v>
      </c>
      <c r="M25" s="15">
        <v>83</v>
      </c>
      <c r="ZA25" s="9"/>
    </row>
    <row r="26" spans="2:677" x14ac:dyDescent="0.3">
      <c r="B26" s="19"/>
      <c r="C26" s="16" t="s">
        <v>269</v>
      </c>
      <c r="D26" s="14">
        <v>85.060812914011706</v>
      </c>
      <c r="E26" s="14">
        <v>2.43636508608262</v>
      </c>
      <c r="F26" s="14">
        <v>79.559639160167606</v>
      </c>
      <c r="G26" s="14">
        <v>89.280914151922403</v>
      </c>
      <c r="H26" s="14">
        <v>2.8642626405952099</v>
      </c>
      <c r="I26" s="15">
        <v>280</v>
      </c>
      <c r="J26" s="15">
        <v>318</v>
      </c>
      <c r="K26" s="14">
        <v>1.48076964104935</v>
      </c>
      <c r="L26" s="15">
        <v>214.75318725109</v>
      </c>
      <c r="M26" s="15">
        <v>95</v>
      </c>
      <c r="ZA26" s="9"/>
    </row>
    <row r="27" spans="2:677" x14ac:dyDescent="0.3">
      <c r="B27" s="19"/>
      <c r="C27" s="16" t="s">
        <v>270</v>
      </c>
      <c r="D27" s="14">
        <v>91.095568503200397</v>
      </c>
      <c r="E27" s="14">
        <v>1.4925600847643801</v>
      </c>
      <c r="F27" s="14">
        <v>87.671944234424004</v>
      </c>
      <c r="G27" s="14">
        <v>93.637418301409795</v>
      </c>
      <c r="H27" s="14">
        <v>1.6384552062068101</v>
      </c>
      <c r="I27" s="15">
        <v>379</v>
      </c>
      <c r="J27" s="15">
        <v>418</v>
      </c>
      <c r="K27" s="14">
        <v>1.14523932859137</v>
      </c>
      <c r="L27" s="15">
        <v>364.98921191794301</v>
      </c>
      <c r="M27" s="15">
        <v>141</v>
      </c>
      <c r="ZA27" s="9"/>
    </row>
    <row r="28" spans="2:677" x14ac:dyDescent="0.3">
      <c r="B28" s="19"/>
      <c r="C28" s="16" t="s">
        <v>271</v>
      </c>
      <c r="D28" s="14">
        <v>82.597549648100895</v>
      </c>
      <c r="E28" s="14">
        <v>3.0512514139118001</v>
      </c>
      <c r="F28" s="14">
        <v>75.653567878878704</v>
      </c>
      <c r="G28" s="14">
        <v>87.878332290685094</v>
      </c>
      <c r="H28" s="14">
        <v>3.6941185627314201</v>
      </c>
      <c r="I28" s="15">
        <v>176</v>
      </c>
      <c r="J28" s="15">
        <v>205</v>
      </c>
      <c r="K28" s="14">
        <v>1.3213217615955299</v>
      </c>
      <c r="L28" s="15">
        <v>155.147675576354</v>
      </c>
      <c r="M28" s="15">
        <v>64</v>
      </c>
      <c r="ZA28" s="9"/>
    </row>
    <row r="29" spans="2:677" x14ac:dyDescent="0.3">
      <c r="B29" s="19"/>
      <c r="C29" s="16" t="s">
        <v>272</v>
      </c>
      <c r="D29" s="14">
        <v>84.690345779061602</v>
      </c>
      <c r="E29" s="14">
        <v>2.4594430275741601</v>
      </c>
      <c r="F29" s="14">
        <v>79.146575029976006</v>
      </c>
      <c r="G29" s="14">
        <v>88.965801784619302</v>
      </c>
      <c r="H29" s="14">
        <v>2.9040417829799701</v>
      </c>
      <c r="I29" s="15">
        <v>281</v>
      </c>
      <c r="J29" s="15">
        <v>329</v>
      </c>
      <c r="K29" s="14">
        <v>1.5301996270970299</v>
      </c>
      <c r="L29" s="15">
        <v>215.00462696109301</v>
      </c>
      <c r="M29" s="15">
        <v>90</v>
      </c>
      <c r="ZA29" s="9"/>
    </row>
    <row r="30" spans="2:677" x14ac:dyDescent="0.3">
      <c r="B30" s="19"/>
      <c r="C30" s="16" t="s">
        <v>273</v>
      </c>
      <c r="D30" s="14">
        <v>85.064117501770497</v>
      </c>
      <c r="E30" s="14">
        <v>2.1672545466964301</v>
      </c>
      <c r="F30" s="14">
        <v>80.211885133974704</v>
      </c>
      <c r="G30" s="14">
        <v>88.891316033672197</v>
      </c>
      <c r="H30" s="14">
        <v>2.5477893738817898</v>
      </c>
      <c r="I30" s="15">
        <v>222</v>
      </c>
      <c r="J30" s="15">
        <v>251</v>
      </c>
      <c r="K30" s="14">
        <v>0.92423532811478903</v>
      </c>
      <c r="L30" s="15">
        <v>251</v>
      </c>
      <c r="M30" s="15">
        <v>70</v>
      </c>
      <c r="ZA30" s="9"/>
    </row>
    <row r="31" spans="2:677" x14ac:dyDescent="0.3">
      <c r="B31" s="19"/>
      <c r="C31" s="16" t="s">
        <v>274</v>
      </c>
      <c r="D31" s="14">
        <v>85.155845017131099</v>
      </c>
      <c r="E31" s="14">
        <v>1.39052309216117</v>
      </c>
      <c r="F31" s="14">
        <v>82.206393685408699</v>
      </c>
      <c r="G31" s="14">
        <v>87.689610496916998</v>
      </c>
      <c r="H31" s="14">
        <v>1.63291561710348</v>
      </c>
      <c r="I31" s="15">
        <v>704</v>
      </c>
      <c r="J31" s="15">
        <v>816</v>
      </c>
      <c r="K31" s="14">
        <v>1.2466486739128999</v>
      </c>
      <c r="L31" s="15">
        <v>654.55490153355902</v>
      </c>
      <c r="M31" s="15">
        <v>284</v>
      </c>
      <c r="ZA31" s="9"/>
    </row>
    <row r="32" spans="2:677" x14ac:dyDescent="0.3">
      <c r="B32" s="19"/>
      <c r="C32" s="16" t="s">
        <v>275</v>
      </c>
      <c r="D32" s="14">
        <v>85.144655835206905</v>
      </c>
      <c r="E32" s="14">
        <v>1.54925113479389</v>
      </c>
      <c r="F32" s="14">
        <v>81.820082884317401</v>
      </c>
      <c r="G32" s="14">
        <v>87.950794038909194</v>
      </c>
      <c r="H32" s="14">
        <v>1.8195518198962299</v>
      </c>
      <c r="I32" s="15">
        <v>441</v>
      </c>
      <c r="J32" s="15">
        <v>516</v>
      </c>
      <c r="K32" s="14">
        <v>0.977261442501142</v>
      </c>
      <c r="L32" s="15">
        <v>516</v>
      </c>
      <c r="M32" s="15">
        <v>162</v>
      </c>
      <c r="ZA32" s="9"/>
    </row>
    <row r="33" spans="2:677" x14ac:dyDescent="0.3">
      <c r="B33" s="19"/>
      <c r="C33" s="16" t="s">
        <v>276</v>
      </c>
      <c r="D33" s="14">
        <v>88.743021675331306</v>
      </c>
      <c r="E33" s="14">
        <v>1.84424161396828</v>
      </c>
      <c r="F33" s="14">
        <v>84.534891960583906</v>
      </c>
      <c r="G33" s="14">
        <v>91.915604928706102</v>
      </c>
      <c r="H33" s="14">
        <v>2.0781821253680999</v>
      </c>
      <c r="I33" s="15">
        <v>262</v>
      </c>
      <c r="J33" s="15">
        <v>299</v>
      </c>
      <c r="K33" s="14">
        <v>1.01460233323144</v>
      </c>
      <c r="L33" s="15">
        <v>294.69674000029698</v>
      </c>
      <c r="M33" s="15">
        <v>100</v>
      </c>
      <c r="ZA33" s="9"/>
    </row>
    <row r="34" spans="2:677" x14ac:dyDescent="0.3">
      <c r="B34" s="19"/>
      <c r="C34" s="16" t="s">
        <v>277</v>
      </c>
      <c r="D34" s="14">
        <v>84.039136881071897</v>
      </c>
      <c r="E34" s="14">
        <v>2.5797989753737598</v>
      </c>
      <c r="F34" s="14">
        <v>78.245444560081197</v>
      </c>
      <c r="G34" s="14">
        <v>88.516303684180102</v>
      </c>
      <c r="H34" s="14">
        <v>3.0697590088586599</v>
      </c>
      <c r="I34" s="15">
        <v>275</v>
      </c>
      <c r="J34" s="15">
        <v>322</v>
      </c>
      <c r="K34" s="14">
        <v>1.59271770506848</v>
      </c>
      <c r="L34" s="15">
        <v>202.170164226407</v>
      </c>
      <c r="M34" s="15">
        <v>107</v>
      </c>
      <c r="ZA34" s="9"/>
    </row>
    <row r="35" spans="2:677" x14ac:dyDescent="0.3">
      <c r="B35" s="19"/>
      <c r="C35" s="16" t="s">
        <v>278</v>
      </c>
      <c r="D35" s="14">
        <v>80.417272319164496</v>
      </c>
      <c r="E35" s="14">
        <v>3.1225009035640401</v>
      </c>
      <c r="F35" s="14">
        <v>73.428446146043299</v>
      </c>
      <c r="G35" s="14">
        <v>85.920370680820895</v>
      </c>
      <c r="H35" s="14">
        <v>3.8828734344175402</v>
      </c>
      <c r="I35" s="15">
        <v>201</v>
      </c>
      <c r="J35" s="15">
        <v>243</v>
      </c>
      <c r="K35" s="14">
        <v>1.49829727157308</v>
      </c>
      <c r="L35" s="15">
        <v>162.184103655792</v>
      </c>
      <c r="M35" s="15">
        <v>62</v>
      </c>
      <c r="ZA35" s="9"/>
    </row>
    <row r="36" spans="2:677" x14ac:dyDescent="0.3">
      <c r="B36" s="19"/>
      <c r="C36" s="16" t="s">
        <v>279</v>
      </c>
      <c r="D36" s="14">
        <v>86.379461449233403</v>
      </c>
      <c r="E36" s="14">
        <v>1.8717482780891599</v>
      </c>
      <c r="F36" s="14">
        <v>82.244468373972495</v>
      </c>
      <c r="G36" s="14">
        <v>89.672400480487497</v>
      </c>
      <c r="H36" s="14">
        <v>2.1668904235866502</v>
      </c>
      <c r="I36" s="15">
        <v>364</v>
      </c>
      <c r="J36" s="15">
        <v>421</v>
      </c>
      <c r="K36" s="14">
        <v>1.25066041235919</v>
      </c>
      <c r="L36" s="15">
        <v>336.62215245611202</v>
      </c>
      <c r="M36" s="15">
        <v>154</v>
      </c>
      <c r="ZA36" s="9"/>
    </row>
    <row r="37" spans="2:677" x14ac:dyDescent="0.3">
      <c r="B37" s="19"/>
      <c r="C37" s="16" t="s">
        <v>280</v>
      </c>
      <c r="D37" s="14">
        <v>84.694066998971707</v>
      </c>
      <c r="E37" s="14">
        <v>2.43396526281078</v>
      </c>
      <c r="F37" s="14">
        <v>79.202119887270698</v>
      </c>
      <c r="G37" s="14">
        <v>88.938337988390202</v>
      </c>
      <c r="H37" s="14">
        <v>2.8738320747311898</v>
      </c>
      <c r="I37" s="15">
        <v>274</v>
      </c>
      <c r="J37" s="15">
        <v>319</v>
      </c>
      <c r="K37" s="14">
        <v>1.45325918928056</v>
      </c>
      <c r="L37" s="15">
        <v>219.506611314064</v>
      </c>
      <c r="M37" s="15">
        <v>79</v>
      </c>
      <c r="ZA37" s="9"/>
    </row>
    <row r="38" spans="2:677" x14ac:dyDescent="0.3">
      <c r="B38" s="19" t="s">
        <v>296</v>
      </c>
      <c r="C38" s="16" t="s">
        <v>281</v>
      </c>
      <c r="D38" s="14">
        <v>84.933105285978996</v>
      </c>
      <c r="E38" s="14">
        <v>0.94708764576646898</v>
      </c>
      <c r="F38" s="14">
        <v>82.979428284939402</v>
      </c>
      <c r="G38" s="14">
        <v>86.698479802882403</v>
      </c>
      <c r="H38" s="14">
        <v>1.1150983383658499</v>
      </c>
      <c r="I38" s="15">
        <v>3553</v>
      </c>
      <c r="J38" s="15">
        <v>4228</v>
      </c>
      <c r="K38" s="14">
        <v>2.96286480080638</v>
      </c>
      <c r="L38" s="15">
        <v>1426.9972760313899</v>
      </c>
      <c r="M38" s="15">
        <v>1228</v>
      </c>
      <c r="ZA38" s="9"/>
    </row>
    <row r="39" spans="2:677" x14ac:dyDescent="0.3">
      <c r="B39" s="19"/>
      <c r="C39" s="16" t="s">
        <v>282</v>
      </c>
      <c r="D39" s="14">
        <v>86.404509298380901</v>
      </c>
      <c r="E39" s="14">
        <v>0.94015889935984698</v>
      </c>
      <c r="F39" s="14">
        <v>84.452545231293897</v>
      </c>
      <c r="G39" s="14">
        <v>88.145805474784495</v>
      </c>
      <c r="H39" s="14">
        <v>1.08809008580003</v>
      </c>
      <c r="I39" s="15">
        <v>3573</v>
      </c>
      <c r="J39" s="15">
        <v>4042</v>
      </c>
      <c r="K39" s="14">
        <v>3.0406055075805298</v>
      </c>
      <c r="L39" s="15">
        <v>1329.3404849537001</v>
      </c>
      <c r="M39" s="15">
        <v>1240</v>
      </c>
      <c r="ZA39" s="9"/>
    </row>
    <row r="40" spans="2:677" x14ac:dyDescent="0.3">
      <c r="B40" s="19" t="s">
        <v>321</v>
      </c>
      <c r="C40" s="16" t="s">
        <v>314</v>
      </c>
      <c r="D40" s="14">
        <v>85.551665576841799</v>
      </c>
      <c r="E40" s="14">
        <v>0.83489917600373698</v>
      </c>
      <c r="F40" s="14">
        <v>83.836280373918399</v>
      </c>
      <c r="G40" s="14">
        <v>87.112987928938907</v>
      </c>
      <c r="H40" s="14">
        <v>0.97590055129182396</v>
      </c>
      <c r="I40" s="15">
        <v>3645</v>
      </c>
      <c r="J40" s="15">
        <v>4263</v>
      </c>
      <c r="K40" s="14">
        <v>2.4034509080176001</v>
      </c>
      <c r="L40" s="15">
        <v>1773.6996357109599</v>
      </c>
      <c r="M40" s="15">
        <v>2076</v>
      </c>
      <c r="ZA40" s="9"/>
    </row>
    <row r="41" spans="2:677" x14ac:dyDescent="0.3">
      <c r="B41" s="19"/>
      <c r="C41" s="16" t="s">
        <v>315</v>
      </c>
      <c r="D41" s="14">
        <v>85.873472585821901</v>
      </c>
      <c r="E41" s="14">
        <v>1.0741342704953301</v>
      </c>
      <c r="F41" s="14">
        <v>83.633342112369107</v>
      </c>
      <c r="G41" s="14">
        <v>87.851530638831704</v>
      </c>
      <c r="H41" s="14">
        <v>1.2508336255085599</v>
      </c>
      <c r="I41" s="15">
        <v>3481</v>
      </c>
      <c r="J41" s="15">
        <v>4007</v>
      </c>
      <c r="K41" s="14">
        <v>3.8100760910156399</v>
      </c>
      <c r="L41" s="15">
        <v>1051.685033128</v>
      </c>
      <c r="M41" s="15">
        <v>2035</v>
      </c>
      <c r="ZA41" s="9"/>
    </row>
    <row r="42" spans="2:677" x14ac:dyDescent="0.3">
      <c r="B42" s="19" t="s">
        <v>322</v>
      </c>
      <c r="C42" s="16" t="s">
        <v>316</v>
      </c>
      <c r="D42" s="14">
        <v>76.832026086790194</v>
      </c>
      <c r="E42" s="14">
        <v>1.92295612916098</v>
      </c>
      <c r="F42" s="14">
        <v>72.843876956202294</v>
      </c>
      <c r="G42" s="14">
        <v>80.392132166997797</v>
      </c>
      <c r="H42" s="14">
        <v>2.5028054407790701</v>
      </c>
      <c r="I42" s="15">
        <v>771</v>
      </c>
      <c r="J42" s="15">
        <v>1017</v>
      </c>
      <c r="K42" s="14">
        <v>2.11058146122999</v>
      </c>
      <c r="L42" s="15">
        <v>481.85773384331702</v>
      </c>
      <c r="M42" s="15">
        <v>403</v>
      </c>
      <c r="ZA42" s="9"/>
    </row>
    <row r="43" spans="2:677" x14ac:dyDescent="0.3">
      <c r="B43" s="19"/>
      <c r="C43" s="16" t="s">
        <v>317</v>
      </c>
      <c r="D43" s="14">
        <v>86.644640149973299</v>
      </c>
      <c r="E43" s="14">
        <v>2.3080464544004098</v>
      </c>
      <c r="F43" s="14">
        <v>81.419192625200296</v>
      </c>
      <c r="G43" s="14">
        <v>90.570734114703598</v>
      </c>
      <c r="H43" s="14">
        <v>2.6638075366293998</v>
      </c>
      <c r="I43" s="15">
        <v>272</v>
      </c>
      <c r="J43" s="15">
        <v>320</v>
      </c>
      <c r="K43" s="14">
        <v>1.4685288328608099</v>
      </c>
      <c r="L43" s="15">
        <v>217.90515299356801</v>
      </c>
      <c r="M43" s="15">
        <v>154</v>
      </c>
      <c r="ZA43" s="9"/>
    </row>
    <row r="44" spans="2:677" x14ac:dyDescent="0.3">
      <c r="B44" s="19"/>
      <c r="C44" s="16" t="s">
        <v>318</v>
      </c>
      <c r="D44" s="14">
        <v>87.324157239707006</v>
      </c>
      <c r="E44" s="14">
        <v>2.6036230727151102</v>
      </c>
      <c r="F44" s="14">
        <v>81.253515247950304</v>
      </c>
      <c r="G44" s="14">
        <v>91.631422805346901</v>
      </c>
      <c r="H44" s="14">
        <v>2.98156106513356</v>
      </c>
      <c r="I44" s="15">
        <v>225</v>
      </c>
      <c r="J44" s="15">
        <v>253</v>
      </c>
      <c r="K44" s="14">
        <v>1.5432828055933301</v>
      </c>
      <c r="L44" s="15">
        <v>163.936252696558</v>
      </c>
      <c r="M44" s="15">
        <v>127</v>
      </c>
      <c r="ZA44" s="9"/>
    </row>
    <row r="45" spans="2:677" x14ac:dyDescent="0.3">
      <c r="B45" s="19"/>
      <c r="C45" s="16" t="s">
        <v>319</v>
      </c>
      <c r="D45" s="14">
        <v>86.384068348611393</v>
      </c>
      <c r="E45" s="14">
        <v>0.76591493954471901</v>
      </c>
      <c r="F45" s="14">
        <v>84.811261481896906</v>
      </c>
      <c r="G45" s="14">
        <v>87.817404306543295</v>
      </c>
      <c r="H45" s="14">
        <v>0.88663911550656904</v>
      </c>
      <c r="I45" s="15">
        <v>5755</v>
      </c>
      <c r="J45" s="15">
        <v>6566</v>
      </c>
      <c r="K45" s="14">
        <v>3.2742723106468299</v>
      </c>
      <c r="L45" s="15">
        <v>2005.3310711664401</v>
      </c>
      <c r="M45" s="15">
        <v>2341</v>
      </c>
      <c r="ZA45" s="9"/>
    </row>
    <row r="46" spans="2:677" x14ac:dyDescent="0.3">
      <c r="B46" s="19"/>
      <c r="C46" s="16" t="s">
        <v>320</v>
      </c>
      <c r="D46" s="14">
        <v>90.625635616301693</v>
      </c>
      <c r="E46" s="14">
        <v>4.0396713515496501</v>
      </c>
      <c r="F46" s="14">
        <v>79.071825456188293</v>
      </c>
      <c r="G46" s="14">
        <v>96.114380091260799</v>
      </c>
      <c r="H46" s="14">
        <v>4.4575371241015498</v>
      </c>
      <c r="I46" s="15">
        <v>103</v>
      </c>
      <c r="J46" s="15">
        <v>114</v>
      </c>
      <c r="K46" s="14">
        <v>2.1705890959379501</v>
      </c>
      <c r="L46" s="15">
        <v>52.520304378816</v>
      </c>
      <c r="M46" s="15">
        <v>51</v>
      </c>
      <c r="ZA46" s="9"/>
    </row>
    <row r="47" spans="2:677" x14ac:dyDescent="0.3">
      <c r="B47" s="19" t="s">
        <v>298</v>
      </c>
      <c r="C47" s="16" t="s">
        <v>283</v>
      </c>
      <c r="D47" s="14">
        <v>79.698622850437403</v>
      </c>
      <c r="E47" s="14">
        <v>1.7713625976665299</v>
      </c>
      <c r="F47" s="14">
        <v>76.0025275090007</v>
      </c>
      <c r="G47" s="14">
        <v>82.953129163841098</v>
      </c>
      <c r="H47" s="14">
        <v>2.2225761679604799</v>
      </c>
      <c r="I47" s="15">
        <v>1387</v>
      </c>
      <c r="J47" s="15">
        <v>1753</v>
      </c>
      <c r="K47" s="14">
        <v>3.39760374054574</v>
      </c>
      <c r="L47" s="15">
        <v>515.95186898352904</v>
      </c>
      <c r="M47" s="15">
        <v>966</v>
      </c>
      <c r="ZA47" s="9"/>
    </row>
    <row r="48" spans="2:677" x14ac:dyDescent="0.3">
      <c r="B48" s="19"/>
      <c r="C48" s="16" t="s">
        <v>284</v>
      </c>
      <c r="D48" s="14">
        <v>84.990108863656005</v>
      </c>
      <c r="E48" s="14">
        <v>1.50319076267201</v>
      </c>
      <c r="F48" s="14">
        <v>81.797970587228804</v>
      </c>
      <c r="G48" s="14">
        <v>87.706567881842801</v>
      </c>
      <c r="H48" s="14">
        <v>1.7686655338722801</v>
      </c>
      <c r="I48" s="15">
        <v>1259</v>
      </c>
      <c r="J48" s="15">
        <v>1513</v>
      </c>
      <c r="K48" s="14">
        <v>2.6781448332696498</v>
      </c>
      <c r="L48" s="15">
        <v>564.943307473343</v>
      </c>
      <c r="M48" s="15">
        <v>991</v>
      </c>
      <c r="ZA48" s="9"/>
    </row>
    <row r="49" spans="2:677" x14ac:dyDescent="0.3">
      <c r="B49" s="19"/>
      <c r="C49" s="16" t="s">
        <v>285</v>
      </c>
      <c r="D49" s="14">
        <v>84.207089361640996</v>
      </c>
      <c r="E49" s="14">
        <v>1.5070115430436</v>
      </c>
      <c r="F49" s="14">
        <v>81.022492504480297</v>
      </c>
      <c r="G49" s="14">
        <v>86.943400215682303</v>
      </c>
      <c r="H49" s="14">
        <v>1.7896492498054399</v>
      </c>
      <c r="I49" s="15">
        <v>1275</v>
      </c>
      <c r="J49" s="15">
        <v>1485</v>
      </c>
      <c r="K49" s="14">
        <v>2.5342895015767399</v>
      </c>
      <c r="L49" s="15">
        <v>585.963047661323</v>
      </c>
      <c r="M49" s="15">
        <v>991</v>
      </c>
      <c r="ZA49" s="9"/>
    </row>
    <row r="50" spans="2:677" x14ac:dyDescent="0.3">
      <c r="B50" s="19"/>
      <c r="C50" s="16" t="s">
        <v>286</v>
      </c>
      <c r="D50" s="14">
        <v>89.165595723327598</v>
      </c>
      <c r="E50" s="14">
        <v>1.1772099797485001</v>
      </c>
      <c r="F50" s="14">
        <v>86.631763205015901</v>
      </c>
      <c r="G50" s="14">
        <v>91.267572911716897</v>
      </c>
      <c r="H50" s="14">
        <v>1.32025134829052</v>
      </c>
      <c r="I50" s="15">
        <v>1342</v>
      </c>
      <c r="J50" s="15">
        <v>1525</v>
      </c>
      <c r="K50" s="14">
        <v>2.18620299511571</v>
      </c>
      <c r="L50" s="15">
        <v>697.55644988460199</v>
      </c>
      <c r="M50" s="15">
        <v>996</v>
      </c>
      <c r="ZA50" s="9"/>
    </row>
    <row r="51" spans="2:677" x14ac:dyDescent="0.3">
      <c r="B51" s="19"/>
      <c r="C51" s="16" t="s">
        <v>287</v>
      </c>
      <c r="D51" s="14">
        <v>91.508962683920402</v>
      </c>
      <c r="E51" s="14">
        <v>1.2207621958609101</v>
      </c>
      <c r="F51" s="14">
        <v>88.788346092422401</v>
      </c>
      <c r="G51" s="14">
        <v>93.616857000085105</v>
      </c>
      <c r="H51" s="14">
        <v>1.3340356617061999</v>
      </c>
      <c r="I51" s="15">
        <v>1823</v>
      </c>
      <c r="J51" s="15">
        <v>1951</v>
      </c>
      <c r="K51" s="14">
        <v>3.7400066598595401</v>
      </c>
      <c r="L51" s="15">
        <v>521.65682509059297</v>
      </c>
      <c r="M51" s="15">
        <v>1146</v>
      </c>
      <c r="ZA51" s="9"/>
    </row>
    <row r="52" spans="2:677" x14ac:dyDescent="0.3">
      <c r="B52" s="19" t="s">
        <v>297</v>
      </c>
      <c r="C52" s="16" t="s">
        <v>288</v>
      </c>
      <c r="D52" s="14">
        <v>87.473007066217804</v>
      </c>
      <c r="E52" s="14">
        <v>0.74347975900985597</v>
      </c>
      <c r="F52" s="14">
        <v>85.9410213342465</v>
      </c>
      <c r="G52" s="14">
        <v>88.859694371443297</v>
      </c>
      <c r="H52" s="14">
        <v>0.84995335583585796</v>
      </c>
      <c r="I52" s="15">
        <v>4853</v>
      </c>
      <c r="J52" s="15">
        <v>5452</v>
      </c>
      <c r="K52" s="14">
        <v>2.7497524406470699</v>
      </c>
      <c r="L52" s="15">
        <v>1982.7239424931799</v>
      </c>
      <c r="M52" s="15">
        <v>2250</v>
      </c>
      <c r="ZA52" s="9"/>
    </row>
    <row r="53" spans="2:677" x14ac:dyDescent="0.3">
      <c r="B53" s="19"/>
      <c r="C53" s="16" t="s">
        <v>289</v>
      </c>
      <c r="D53" s="14">
        <v>82.376532180136195</v>
      </c>
      <c r="E53" s="14">
        <v>1.20250788995101</v>
      </c>
      <c r="F53" s="14">
        <v>79.893108279343494</v>
      </c>
      <c r="G53" s="14">
        <v>84.612303074231903</v>
      </c>
      <c r="H53" s="14">
        <v>1.4597699831809301</v>
      </c>
      <c r="I53" s="15">
        <v>2234</v>
      </c>
      <c r="J53" s="15">
        <v>2776</v>
      </c>
      <c r="K53" s="14">
        <v>2.7640378211783099</v>
      </c>
      <c r="L53" s="15">
        <v>1004.32779129505</v>
      </c>
      <c r="M53" s="15">
        <v>1401</v>
      </c>
      <c r="ZA53" s="9"/>
    </row>
    <row r="54" spans="2:677" x14ac:dyDescent="0.3">
      <c r="B54" s="19" t="s">
        <v>291</v>
      </c>
      <c r="C54" s="16" t="s">
        <v>290</v>
      </c>
      <c r="D54" s="14">
        <v>88.355425570017502</v>
      </c>
      <c r="E54" s="14">
        <v>0.67109427349275996</v>
      </c>
      <c r="F54" s="14">
        <v>86.973557340505195</v>
      </c>
      <c r="G54" s="14">
        <v>89.608217761272698</v>
      </c>
      <c r="H54" s="14">
        <v>0.759539404811026</v>
      </c>
      <c r="I54" s="15">
        <v>4767</v>
      </c>
      <c r="J54" s="15">
        <v>5362</v>
      </c>
      <c r="K54" s="14">
        <v>2.3466916549865</v>
      </c>
      <c r="L54" s="15">
        <v>2284.9188510157501</v>
      </c>
      <c r="M54" s="15">
        <v>2153</v>
      </c>
      <c r="ZA54" s="9"/>
    </row>
    <row r="55" spans="2:677" x14ac:dyDescent="0.3">
      <c r="B55" s="19"/>
      <c r="C55" s="16" t="s">
        <v>291</v>
      </c>
      <c r="D55" s="14">
        <v>82.110302593565095</v>
      </c>
      <c r="E55" s="14">
        <v>1.2141061426811099</v>
      </c>
      <c r="F55" s="14">
        <v>79.604290758399301</v>
      </c>
      <c r="G55" s="14">
        <v>84.368863714307196</v>
      </c>
      <c r="H55" s="14">
        <v>1.47862826506775</v>
      </c>
      <c r="I55" s="15">
        <v>2359</v>
      </c>
      <c r="J55" s="15">
        <v>2908</v>
      </c>
      <c r="K55" s="14">
        <v>2.9171428537777402</v>
      </c>
      <c r="L55" s="15">
        <v>996.865818975612</v>
      </c>
      <c r="M55" s="15">
        <v>1383</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71" priority="1">
      <formula>ZA9 = 3</formula>
    </cfRule>
    <cfRule type="expression" dxfId="270" priority="48">
      <formula>I9 = J9</formula>
    </cfRule>
    <cfRule type="expression" dxfId="269" priority="95">
      <formula>ZA9 = 2</formula>
    </cfRule>
    <cfRule type="expression" dxfId="268" priority="142">
      <formula>ZA9 = 1</formula>
    </cfRule>
  </conditionalFormatting>
  <pageMargins left="0.7" right="0.7" top="0.75" bottom="0.75" header="0.3" footer="0.3"/>
  <pageSetup paperSize="9"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99</v>
      </c>
      <c r="M2" s="12" t="str">
        <f>HYPERLINK("#'INDICE'!A1", "Índice")</f>
        <v>Índice</v>
      </c>
    </row>
    <row r="3" spans="2:677" x14ac:dyDescent="0.3">
      <c r="B3" s="10" t="s">
        <v>7</v>
      </c>
      <c r="C3" s="11" t="s">
        <v>98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87.445350485529005</v>
      </c>
      <c r="E9" s="14">
        <v>0.68001407780713596</v>
      </c>
      <c r="F9" s="14">
        <v>86.0502078048968</v>
      </c>
      <c r="G9" s="14">
        <v>88.719254305974303</v>
      </c>
      <c r="H9" s="14">
        <v>0.77764463637168402</v>
      </c>
      <c r="I9" s="15">
        <v>7277</v>
      </c>
      <c r="J9" s="15">
        <v>8245</v>
      </c>
      <c r="K9" s="14">
        <v>3.4724218480453901</v>
      </c>
      <c r="L9" s="15">
        <v>2374.4234890818602</v>
      </c>
      <c r="M9" s="15">
        <v>2570</v>
      </c>
      <c r="ZA9" s="9"/>
    </row>
    <row r="10" spans="2:677" x14ac:dyDescent="0.3">
      <c r="B10" s="19" t="s">
        <v>293</v>
      </c>
      <c r="C10" s="16" t="s">
        <v>253</v>
      </c>
      <c r="D10" s="14">
        <v>88.328559844969405</v>
      </c>
      <c r="E10" s="14">
        <v>0.91771217319474696</v>
      </c>
      <c r="F10" s="14">
        <v>86.404727023169301</v>
      </c>
      <c r="G10" s="14">
        <v>90.011626457713007</v>
      </c>
      <c r="H10" s="14">
        <v>1.03897558706434</v>
      </c>
      <c r="I10" s="15">
        <v>4505</v>
      </c>
      <c r="J10" s="15">
        <v>5010</v>
      </c>
      <c r="K10" s="14">
        <v>4.0920263366712604</v>
      </c>
      <c r="L10" s="15">
        <v>1224.33229598309</v>
      </c>
      <c r="M10" s="15">
        <v>1620</v>
      </c>
      <c r="ZA10" s="9"/>
    </row>
    <row r="11" spans="2:677" x14ac:dyDescent="0.3">
      <c r="B11" s="19"/>
      <c r="C11" s="16" t="s">
        <v>254</v>
      </c>
      <c r="D11" s="14">
        <v>85.955518312730106</v>
      </c>
      <c r="E11" s="14">
        <v>0.98071511137572198</v>
      </c>
      <c r="F11" s="14">
        <v>83.918541250752696</v>
      </c>
      <c r="G11" s="14">
        <v>87.772075259426302</v>
      </c>
      <c r="H11" s="14">
        <v>1.1409565442995799</v>
      </c>
      <c r="I11" s="15">
        <v>2772</v>
      </c>
      <c r="J11" s="15">
        <v>3235</v>
      </c>
      <c r="K11" s="14">
        <v>2.5765956563898098</v>
      </c>
      <c r="L11" s="15">
        <v>1255.5326606941201</v>
      </c>
      <c r="M11" s="15">
        <v>950</v>
      </c>
      <c r="ZA11" s="9"/>
    </row>
    <row r="12" spans="2:677" x14ac:dyDescent="0.3">
      <c r="B12" s="19" t="s">
        <v>294</v>
      </c>
      <c r="C12" s="16" t="s">
        <v>255</v>
      </c>
      <c r="D12" s="14">
        <v>86.325575980448093</v>
      </c>
      <c r="E12" s="14">
        <v>0.77032260661903496</v>
      </c>
      <c r="F12" s="14">
        <v>84.7430132718127</v>
      </c>
      <c r="G12" s="14">
        <v>87.767679150604906</v>
      </c>
      <c r="H12" s="14">
        <v>0.89234574790848198</v>
      </c>
      <c r="I12" s="15">
        <v>3554</v>
      </c>
      <c r="J12" s="15">
        <v>4054</v>
      </c>
      <c r="K12" s="14">
        <v>2.03738621355307</v>
      </c>
      <c r="L12" s="15">
        <v>1989.8043743655701</v>
      </c>
      <c r="M12" s="15">
        <v>1318</v>
      </c>
      <c r="ZA12" s="9"/>
    </row>
    <row r="13" spans="2:677" x14ac:dyDescent="0.3">
      <c r="B13" s="19"/>
      <c r="C13" s="16" t="s">
        <v>256</v>
      </c>
      <c r="D13" s="14">
        <v>88.816154559261093</v>
      </c>
      <c r="E13" s="14">
        <v>1.09139155698658</v>
      </c>
      <c r="F13" s="14">
        <v>86.487872343128998</v>
      </c>
      <c r="G13" s="14">
        <v>90.785989810159194</v>
      </c>
      <c r="H13" s="14">
        <v>1.2288209981646601</v>
      </c>
      <c r="I13" s="15">
        <v>2311</v>
      </c>
      <c r="J13" s="15">
        <v>2548</v>
      </c>
      <c r="K13" s="14">
        <v>3.0542670164271</v>
      </c>
      <c r="L13" s="15">
        <v>834.24271234171999</v>
      </c>
      <c r="M13" s="15">
        <v>759</v>
      </c>
      <c r="ZA13" s="9"/>
    </row>
    <row r="14" spans="2:677" x14ac:dyDescent="0.3">
      <c r="B14" s="19"/>
      <c r="C14" s="16" t="s">
        <v>257</v>
      </c>
      <c r="D14" s="14">
        <v>82.735827696980905</v>
      </c>
      <c r="E14" s="14">
        <v>1.7216000369937301</v>
      </c>
      <c r="F14" s="14">
        <v>79.087752908011197</v>
      </c>
      <c r="G14" s="14">
        <v>85.861277462290801</v>
      </c>
      <c r="H14" s="14">
        <v>2.0808398065455598</v>
      </c>
      <c r="I14" s="15">
        <v>1412</v>
      </c>
      <c r="J14" s="15">
        <v>1643</v>
      </c>
      <c r="K14" s="14">
        <v>3.4072052925401901</v>
      </c>
      <c r="L14" s="15">
        <v>482.21338573205998</v>
      </c>
      <c r="M14" s="15">
        <v>493</v>
      </c>
      <c r="ZA14" s="9"/>
    </row>
    <row r="15" spans="2:677" x14ac:dyDescent="0.3">
      <c r="B15" s="19" t="s">
        <v>295</v>
      </c>
      <c r="C15" s="16" t="s">
        <v>258</v>
      </c>
      <c r="D15" s="14">
        <v>92.847578371951101</v>
      </c>
      <c r="E15" s="14">
        <v>1.3174121787841</v>
      </c>
      <c r="F15" s="14">
        <v>89.762841933972496</v>
      </c>
      <c r="G15" s="14">
        <v>95.054015980994507</v>
      </c>
      <c r="H15" s="14">
        <v>1.4188977266660501</v>
      </c>
      <c r="I15" s="15">
        <v>418</v>
      </c>
      <c r="J15" s="15">
        <v>449</v>
      </c>
      <c r="K15" s="14">
        <v>1.1708403289973901</v>
      </c>
      <c r="L15" s="15">
        <v>383.485253180923</v>
      </c>
      <c r="M15" s="15">
        <v>130</v>
      </c>
      <c r="ZA15" s="9"/>
    </row>
    <row r="16" spans="2:677" x14ac:dyDescent="0.3">
      <c r="B16" s="19"/>
      <c r="C16" s="16" t="s">
        <v>259</v>
      </c>
      <c r="D16" s="14">
        <v>86.232317899025503</v>
      </c>
      <c r="E16" s="14">
        <v>2.1881643390688099</v>
      </c>
      <c r="F16" s="14">
        <v>81.292047144498099</v>
      </c>
      <c r="G16" s="14">
        <v>90.028027596676395</v>
      </c>
      <c r="H16" s="14">
        <v>2.53752234937145</v>
      </c>
      <c r="I16" s="15">
        <v>277</v>
      </c>
      <c r="J16" s="15">
        <v>319</v>
      </c>
      <c r="K16" s="14">
        <v>1.2824962458140801</v>
      </c>
      <c r="L16" s="15">
        <v>248.73367157305901</v>
      </c>
      <c r="M16" s="15">
        <v>98</v>
      </c>
      <c r="ZA16" s="9"/>
    </row>
    <row r="17" spans="2:677" x14ac:dyDescent="0.3">
      <c r="B17" s="19"/>
      <c r="C17" s="16" t="s">
        <v>260</v>
      </c>
      <c r="D17" s="14">
        <v>85.094820075600893</v>
      </c>
      <c r="E17" s="14">
        <v>2.7243742392778598</v>
      </c>
      <c r="F17" s="14">
        <v>78.851715774308303</v>
      </c>
      <c r="G17" s="14">
        <v>89.734848990112198</v>
      </c>
      <c r="H17" s="14">
        <v>3.2015747102555001</v>
      </c>
      <c r="I17" s="15">
        <v>253</v>
      </c>
      <c r="J17" s="15">
        <v>299</v>
      </c>
      <c r="K17" s="14">
        <v>1.74385129038397</v>
      </c>
      <c r="L17" s="15">
        <v>171.45957436207999</v>
      </c>
      <c r="M17" s="15">
        <v>95</v>
      </c>
      <c r="ZA17" s="9"/>
    </row>
    <row r="18" spans="2:677" x14ac:dyDescent="0.3">
      <c r="B18" s="19"/>
      <c r="C18" s="16" t="s">
        <v>261</v>
      </c>
      <c r="D18" s="14">
        <v>89.450053490076101</v>
      </c>
      <c r="E18" s="14">
        <v>2.4920768234518502</v>
      </c>
      <c r="F18" s="14">
        <v>83.366429243872801</v>
      </c>
      <c r="G18" s="14">
        <v>93.482580038512495</v>
      </c>
      <c r="H18" s="14">
        <v>2.7859981366342299</v>
      </c>
      <c r="I18" s="15">
        <v>210</v>
      </c>
      <c r="J18" s="15">
        <v>231</v>
      </c>
      <c r="K18" s="14">
        <v>1.51363034720429</v>
      </c>
      <c r="L18" s="15">
        <v>152.61321922268701</v>
      </c>
      <c r="M18" s="15">
        <v>75</v>
      </c>
      <c r="ZA18" s="9"/>
    </row>
    <row r="19" spans="2:677" x14ac:dyDescent="0.3">
      <c r="B19" s="19"/>
      <c r="C19" s="16" t="s">
        <v>262</v>
      </c>
      <c r="D19" s="14">
        <v>83.984123153249996</v>
      </c>
      <c r="E19" s="14">
        <v>3.3793482265329899</v>
      </c>
      <c r="F19" s="14">
        <v>76.050219137225398</v>
      </c>
      <c r="G19" s="14">
        <v>89.647522945093598</v>
      </c>
      <c r="H19" s="14">
        <v>4.0237941406693301</v>
      </c>
      <c r="I19" s="15">
        <v>174</v>
      </c>
      <c r="J19" s="15">
        <v>204</v>
      </c>
      <c r="K19" s="14">
        <v>1.7235108323333901</v>
      </c>
      <c r="L19" s="15">
        <v>118.36305068289801</v>
      </c>
      <c r="M19" s="15">
        <v>63</v>
      </c>
      <c r="ZA19" s="9"/>
    </row>
    <row r="20" spans="2:677" x14ac:dyDescent="0.3">
      <c r="B20" s="19"/>
      <c r="C20" s="16" t="s">
        <v>263</v>
      </c>
      <c r="D20" s="14">
        <v>87.969489280540898</v>
      </c>
      <c r="E20" s="14">
        <v>2.02562314848136</v>
      </c>
      <c r="F20" s="14">
        <v>83.339159222579397</v>
      </c>
      <c r="G20" s="14">
        <v>91.445069555323798</v>
      </c>
      <c r="H20" s="14">
        <v>2.3026428424763301</v>
      </c>
      <c r="I20" s="15">
        <v>260</v>
      </c>
      <c r="J20" s="15">
        <v>295</v>
      </c>
      <c r="K20" s="14">
        <v>1.13985208561402</v>
      </c>
      <c r="L20" s="15">
        <v>258.80550970004799</v>
      </c>
      <c r="M20" s="15">
        <v>97</v>
      </c>
      <c r="ZA20" s="9"/>
    </row>
    <row r="21" spans="2:677" x14ac:dyDescent="0.3">
      <c r="B21" s="19"/>
      <c r="C21" s="16" t="s">
        <v>264</v>
      </c>
      <c r="D21" s="14">
        <v>93.431351782644597</v>
      </c>
      <c r="E21" s="14">
        <v>1.1820016462802401</v>
      </c>
      <c r="F21" s="14">
        <v>90.677638759850296</v>
      </c>
      <c r="G21" s="14">
        <v>95.412800168136201</v>
      </c>
      <c r="H21" s="14">
        <v>1.26510172841126</v>
      </c>
      <c r="I21" s="15">
        <v>537</v>
      </c>
      <c r="J21" s="15">
        <v>573</v>
      </c>
      <c r="K21" s="14">
        <v>1.30215761599881</v>
      </c>
      <c r="L21" s="15">
        <v>440.03889618269</v>
      </c>
      <c r="M21" s="15">
        <v>176</v>
      </c>
      <c r="ZA21" s="9"/>
    </row>
    <row r="22" spans="2:677" x14ac:dyDescent="0.3">
      <c r="B22" s="19"/>
      <c r="C22" s="16" t="s">
        <v>265</v>
      </c>
      <c r="D22" s="14">
        <v>88.826585499420403</v>
      </c>
      <c r="E22" s="14">
        <v>1.6320245762663701</v>
      </c>
      <c r="F22" s="14">
        <v>85.169332411877704</v>
      </c>
      <c r="G22" s="14">
        <v>91.670164288591394</v>
      </c>
      <c r="H22" s="14">
        <v>1.8373154468231001</v>
      </c>
      <c r="I22" s="15">
        <v>420</v>
      </c>
      <c r="J22" s="15">
        <v>474</v>
      </c>
      <c r="K22" s="14">
        <v>1.26936246296449</v>
      </c>
      <c r="L22" s="15">
        <v>373.41580031680701</v>
      </c>
      <c r="M22" s="15">
        <v>129</v>
      </c>
      <c r="ZA22" s="9"/>
    </row>
    <row r="23" spans="2:677" x14ac:dyDescent="0.3">
      <c r="B23" s="19"/>
      <c r="C23" s="16" t="s">
        <v>266</v>
      </c>
      <c r="D23" s="14">
        <v>87.505700027175607</v>
      </c>
      <c r="E23" s="14">
        <v>2.0163293290039301</v>
      </c>
      <c r="F23" s="14">
        <v>82.9477450007507</v>
      </c>
      <c r="G23" s="14">
        <v>90.977858281288505</v>
      </c>
      <c r="H23" s="14">
        <v>2.30422627140603</v>
      </c>
      <c r="I23" s="15">
        <v>399</v>
      </c>
      <c r="J23" s="15">
        <v>449</v>
      </c>
      <c r="K23" s="14">
        <v>1.66591437837068</v>
      </c>
      <c r="L23" s="15">
        <v>269.52165479184799</v>
      </c>
      <c r="M23" s="15">
        <v>139</v>
      </c>
      <c r="ZA23" s="9"/>
    </row>
    <row r="24" spans="2:677" x14ac:dyDescent="0.3">
      <c r="B24" s="19"/>
      <c r="C24" s="16" t="s">
        <v>267</v>
      </c>
      <c r="D24" s="14">
        <v>75.868736824444198</v>
      </c>
      <c r="E24" s="14">
        <v>2.8001844859335199</v>
      </c>
      <c r="F24" s="14">
        <v>69.867587885939201</v>
      </c>
      <c r="G24" s="14">
        <v>80.999728029350194</v>
      </c>
      <c r="H24" s="14">
        <v>3.6908278734269402</v>
      </c>
      <c r="I24" s="15">
        <v>199</v>
      </c>
      <c r="J24" s="15">
        <v>252</v>
      </c>
      <c r="K24" s="14">
        <v>1.07498920305881</v>
      </c>
      <c r="L24" s="15">
        <v>234.42095909703201</v>
      </c>
      <c r="M24" s="15">
        <v>77</v>
      </c>
      <c r="ZA24" s="9"/>
    </row>
    <row r="25" spans="2:677" x14ac:dyDescent="0.3">
      <c r="B25" s="19"/>
      <c r="C25" s="16" t="s">
        <v>268</v>
      </c>
      <c r="D25" s="14">
        <v>89.271887793434999</v>
      </c>
      <c r="E25" s="14">
        <v>2.4311989252610702</v>
      </c>
      <c r="F25" s="14">
        <v>83.402390966021699</v>
      </c>
      <c r="G25" s="14">
        <v>93.234109353673702</v>
      </c>
      <c r="H25" s="14">
        <v>2.72336452757287</v>
      </c>
      <c r="I25" s="15">
        <v>229</v>
      </c>
      <c r="J25" s="15">
        <v>255</v>
      </c>
      <c r="K25" s="14">
        <v>1.5676051484973801</v>
      </c>
      <c r="L25" s="15">
        <v>162.66851397140999</v>
      </c>
      <c r="M25" s="15">
        <v>82</v>
      </c>
      <c r="ZA25" s="9"/>
    </row>
    <row r="26" spans="2:677" x14ac:dyDescent="0.3">
      <c r="B26" s="19"/>
      <c r="C26" s="16" t="s">
        <v>269</v>
      </c>
      <c r="D26" s="14">
        <v>90.663632606180897</v>
      </c>
      <c r="E26" s="14">
        <v>1.83623988128112</v>
      </c>
      <c r="F26" s="14">
        <v>86.328629221929603</v>
      </c>
      <c r="G26" s="14">
        <v>93.723995960654705</v>
      </c>
      <c r="H26" s="14">
        <v>2.0253323504665501</v>
      </c>
      <c r="I26" s="15">
        <v>286</v>
      </c>
      <c r="J26" s="15">
        <v>318</v>
      </c>
      <c r="K26" s="14">
        <v>1.26271997571141</v>
      </c>
      <c r="L26" s="15">
        <v>251.83730844270499</v>
      </c>
      <c r="M26" s="15">
        <v>95</v>
      </c>
      <c r="ZA26" s="9"/>
    </row>
    <row r="27" spans="2:677" x14ac:dyDescent="0.3">
      <c r="B27" s="19"/>
      <c r="C27" s="16" t="s">
        <v>270</v>
      </c>
      <c r="D27" s="14">
        <v>87.510180751872696</v>
      </c>
      <c r="E27" s="14">
        <v>2.51627749863788</v>
      </c>
      <c r="F27" s="14">
        <v>81.635909340446403</v>
      </c>
      <c r="G27" s="14">
        <v>91.696525934194895</v>
      </c>
      <c r="H27" s="14">
        <v>2.8754111544719101</v>
      </c>
      <c r="I27" s="15">
        <v>374</v>
      </c>
      <c r="J27" s="15">
        <v>416</v>
      </c>
      <c r="K27" s="14">
        <v>2.4040883870077598</v>
      </c>
      <c r="L27" s="15">
        <v>173.03856307786299</v>
      </c>
      <c r="M27" s="15">
        <v>141</v>
      </c>
      <c r="ZA27" s="9"/>
    </row>
    <row r="28" spans="2:677" x14ac:dyDescent="0.3">
      <c r="B28" s="19"/>
      <c r="C28" s="16" t="s">
        <v>271</v>
      </c>
      <c r="D28" s="14">
        <v>81.322912387991394</v>
      </c>
      <c r="E28" s="14">
        <v>4.0215040598267198</v>
      </c>
      <c r="F28" s="14">
        <v>71.966345126293007</v>
      </c>
      <c r="G28" s="14">
        <v>88.074118369600797</v>
      </c>
      <c r="H28" s="14">
        <v>4.9451058031961903</v>
      </c>
      <c r="I28" s="15">
        <v>175</v>
      </c>
      <c r="J28" s="15">
        <v>204</v>
      </c>
      <c r="K28" s="14">
        <v>2.1614788055082399</v>
      </c>
      <c r="L28" s="15">
        <v>94.379828976408902</v>
      </c>
      <c r="M28" s="15">
        <v>64</v>
      </c>
      <c r="ZA28" s="9"/>
    </row>
    <row r="29" spans="2:677" x14ac:dyDescent="0.3">
      <c r="B29" s="19"/>
      <c r="C29" s="16" t="s">
        <v>272</v>
      </c>
      <c r="D29" s="14">
        <v>90.521922751117302</v>
      </c>
      <c r="E29" s="14">
        <v>1.7896166003489</v>
      </c>
      <c r="F29" s="14">
        <v>86.322521962593697</v>
      </c>
      <c r="G29" s="14">
        <v>93.528638594489394</v>
      </c>
      <c r="H29" s="14">
        <v>1.97699799778813</v>
      </c>
      <c r="I29" s="15">
        <v>300</v>
      </c>
      <c r="J29" s="15">
        <v>329</v>
      </c>
      <c r="K29" s="14">
        <v>1.22439016430932</v>
      </c>
      <c r="L29" s="15">
        <v>268.70519675040902</v>
      </c>
      <c r="M29" s="15">
        <v>90</v>
      </c>
      <c r="ZA29" s="9"/>
    </row>
    <row r="30" spans="2:677" x14ac:dyDescent="0.3">
      <c r="B30" s="19"/>
      <c r="C30" s="16" t="s">
        <v>273</v>
      </c>
      <c r="D30" s="14">
        <v>78.604313835438106</v>
      </c>
      <c r="E30" s="14">
        <v>3.6434313241009</v>
      </c>
      <c r="F30" s="14">
        <v>70.461541728564995</v>
      </c>
      <c r="G30" s="14">
        <v>84.980858537646199</v>
      </c>
      <c r="H30" s="14">
        <v>4.6351544162431102</v>
      </c>
      <c r="I30" s="15">
        <v>206</v>
      </c>
      <c r="J30" s="15">
        <v>251</v>
      </c>
      <c r="K30" s="14">
        <v>1.9732794110724901</v>
      </c>
      <c r="L30" s="15">
        <v>127.199421729931</v>
      </c>
      <c r="M30" s="15">
        <v>70</v>
      </c>
      <c r="ZA30" s="9"/>
    </row>
    <row r="31" spans="2:677" x14ac:dyDescent="0.3">
      <c r="B31" s="19"/>
      <c r="C31" s="16" t="s">
        <v>274</v>
      </c>
      <c r="D31" s="14">
        <v>85.498126748447703</v>
      </c>
      <c r="E31" s="14">
        <v>1.56572279094973</v>
      </c>
      <c r="F31" s="14">
        <v>82.137678858411505</v>
      </c>
      <c r="G31" s="14">
        <v>88.316299699287498</v>
      </c>
      <c r="H31" s="14">
        <v>1.8312948487823499</v>
      </c>
      <c r="I31" s="15">
        <v>712</v>
      </c>
      <c r="J31" s="15">
        <v>817</v>
      </c>
      <c r="K31" s="14">
        <v>1.6133894274617799</v>
      </c>
      <c r="L31" s="15">
        <v>506.38735205134202</v>
      </c>
      <c r="M31" s="15">
        <v>286</v>
      </c>
      <c r="ZA31" s="9"/>
    </row>
    <row r="32" spans="2:677" x14ac:dyDescent="0.3">
      <c r="B32" s="19"/>
      <c r="C32" s="16" t="s">
        <v>275</v>
      </c>
      <c r="D32" s="14">
        <v>86.037426561697202</v>
      </c>
      <c r="E32" s="14">
        <v>1.65749327874315</v>
      </c>
      <c r="F32" s="14">
        <v>82.434075349271694</v>
      </c>
      <c r="G32" s="14">
        <v>89.000243592717496</v>
      </c>
      <c r="H32" s="14">
        <v>1.92647937645435</v>
      </c>
      <c r="I32" s="15">
        <v>441</v>
      </c>
      <c r="J32" s="15">
        <v>513</v>
      </c>
      <c r="K32" s="14">
        <v>1.17090222490347</v>
      </c>
      <c r="L32" s="15">
        <v>438.12368709291002</v>
      </c>
      <c r="M32" s="15">
        <v>162</v>
      </c>
      <c r="ZA32" s="9"/>
    </row>
    <row r="33" spans="2:677" x14ac:dyDescent="0.3">
      <c r="B33" s="19"/>
      <c r="C33" s="16" t="s">
        <v>276</v>
      </c>
      <c r="D33" s="14">
        <v>89.082480030036294</v>
      </c>
      <c r="E33" s="14">
        <v>2.1703392484284301</v>
      </c>
      <c r="F33" s="14">
        <v>83.977597452229801</v>
      </c>
      <c r="G33" s="14">
        <v>92.702242335783893</v>
      </c>
      <c r="H33" s="14">
        <v>2.4363255801776602</v>
      </c>
      <c r="I33" s="15">
        <v>262</v>
      </c>
      <c r="J33" s="15">
        <v>294</v>
      </c>
      <c r="K33" s="14">
        <v>1.41907900502463</v>
      </c>
      <c r="L33" s="15">
        <v>207.176625796742</v>
      </c>
      <c r="M33" s="15">
        <v>100</v>
      </c>
      <c r="ZA33" s="9"/>
    </row>
    <row r="34" spans="2:677" x14ac:dyDescent="0.3">
      <c r="B34" s="19"/>
      <c r="C34" s="16" t="s">
        <v>277</v>
      </c>
      <c r="D34" s="14">
        <v>82.616807705248704</v>
      </c>
      <c r="E34" s="14">
        <v>2.3488189464351601</v>
      </c>
      <c r="F34" s="14">
        <v>77.462674200498299</v>
      </c>
      <c r="G34" s="14">
        <v>86.793188080717499</v>
      </c>
      <c r="H34" s="14">
        <v>2.84302796449728</v>
      </c>
      <c r="I34" s="15">
        <v>271</v>
      </c>
      <c r="J34" s="15">
        <v>322</v>
      </c>
      <c r="K34" s="14">
        <v>1.23312235465397</v>
      </c>
      <c r="L34" s="15">
        <v>261.12575024264999</v>
      </c>
      <c r="M34" s="15">
        <v>107</v>
      </c>
      <c r="ZA34" s="9"/>
    </row>
    <row r="35" spans="2:677" x14ac:dyDescent="0.3">
      <c r="B35" s="19"/>
      <c r="C35" s="16" t="s">
        <v>278</v>
      </c>
      <c r="D35" s="14">
        <v>78.628158412520705</v>
      </c>
      <c r="E35" s="14">
        <v>5.67458308813067</v>
      </c>
      <c r="F35" s="14">
        <v>65.204694315621495</v>
      </c>
      <c r="G35" s="14">
        <v>87.838901947785601</v>
      </c>
      <c r="H35" s="14">
        <v>7.2169858771956896</v>
      </c>
      <c r="I35" s="15">
        <v>198</v>
      </c>
      <c r="J35" s="15">
        <v>243</v>
      </c>
      <c r="K35" s="14">
        <v>4.63727909195494</v>
      </c>
      <c r="L35" s="15">
        <v>52.401417982707301</v>
      </c>
      <c r="M35" s="15">
        <v>62</v>
      </c>
      <c r="ZA35" s="9"/>
    </row>
    <row r="36" spans="2:677" x14ac:dyDescent="0.3">
      <c r="B36" s="19"/>
      <c r="C36" s="16" t="s">
        <v>279</v>
      </c>
      <c r="D36" s="14">
        <v>90.650395227813803</v>
      </c>
      <c r="E36" s="14">
        <v>1.57673726229581</v>
      </c>
      <c r="F36" s="14">
        <v>87.037645108293304</v>
      </c>
      <c r="G36" s="14">
        <v>93.333356804078505</v>
      </c>
      <c r="H36" s="14">
        <v>1.73936060436725</v>
      </c>
      <c r="I36" s="15">
        <v>381</v>
      </c>
      <c r="J36" s="15">
        <v>420</v>
      </c>
      <c r="K36" s="14">
        <v>1.22905052505826</v>
      </c>
      <c r="L36" s="15">
        <v>341.72720440446602</v>
      </c>
      <c r="M36" s="15">
        <v>153</v>
      </c>
      <c r="ZA36" s="9"/>
    </row>
    <row r="37" spans="2:677" x14ac:dyDescent="0.3">
      <c r="B37" s="19"/>
      <c r="C37" s="16" t="s">
        <v>280</v>
      </c>
      <c r="D37" s="14">
        <v>93.711803741724296</v>
      </c>
      <c r="E37" s="14">
        <v>1.39954293085175</v>
      </c>
      <c r="F37" s="14">
        <v>90.281553719248606</v>
      </c>
      <c r="G37" s="14">
        <v>95.985145640668094</v>
      </c>
      <c r="H37" s="14">
        <v>1.4934542661338399</v>
      </c>
      <c r="I37" s="15">
        <v>295</v>
      </c>
      <c r="J37" s="15">
        <v>318</v>
      </c>
      <c r="K37" s="14">
        <v>1.0536862848300199</v>
      </c>
      <c r="L37" s="15">
        <v>301.79760767342498</v>
      </c>
      <c r="M37" s="15">
        <v>79</v>
      </c>
      <c r="ZA37" s="9"/>
    </row>
    <row r="38" spans="2:677" x14ac:dyDescent="0.3">
      <c r="B38" s="19" t="s">
        <v>296</v>
      </c>
      <c r="C38" s="16" t="s">
        <v>281</v>
      </c>
      <c r="D38" s="14">
        <v>87.072693383623104</v>
      </c>
      <c r="E38" s="14">
        <v>0.95208693763200103</v>
      </c>
      <c r="F38" s="14">
        <v>85.087285692371395</v>
      </c>
      <c r="G38" s="14">
        <v>88.8284782254063</v>
      </c>
      <c r="H38" s="14">
        <v>1.0934391720689201</v>
      </c>
      <c r="I38" s="15">
        <v>3660</v>
      </c>
      <c r="J38" s="15">
        <v>4213</v>
      </c>
      <c r="K38" s="14">
        <v>3.3919664536218801</v>
      </c>
      <c r="L38" s="15">
        <v>1242.0523780538699</v>
      </c>
      <c r="M38" s="15">
        <v>1228</v>
      </c>
      <c r="ZA38" s="9"/>
    </row>
    <row r="39" spans="2:677" x14ac:dyDescent="0.3">
      <c r="B39" s="19"/>
      <c r="C39" s="16" t="s">
        <v>282</v>
      </c>
      <c r="D39" s="14">
        <v>87.776429877336199</v>
      </c>
      <c r="E39" s="14">
        <v>0.98653178868950897</v>
      </c>
      <c r="F39" s="14">
        <v>85.705554124872407</v>
      </c>
      <c r="G39" s="14">
        <v>89.583754366271506</v>
      </c>
      <c r="H39" s="14">
        <v>1.12391423308984</v>
      </c>
      <c r="I39" s="15">
        <v>3617</v>
      </c>
      <c r="J39" s="15">
        <v>4032</v>
      </c>
      <c r="K39" s="14">
        <v>3.6564444926019299</v>
      </c>
      <c r="L39" s="15">
        <v>1102.7105725679501</v>
      </c>
      <c r="M39" s="15">
        <v>1241</v>
      </c>
      <c r="ZA39" s="9"/>
    </row>
    <row r="40" spans="2:677" x14ac:dyDescent="0.3">
      <c r="B40" s="19" t="s">
        <v>321</v>
      </c>
      <c r="C40" s="16" t="s">
        <v>314</v>
      </c>
      <c r="D40" s="14">
        <v>86.555749734658804</v>
      </c>
      <c r="E40" s="14">
        <v>1.0559153014196001</v>
      </c>
      <c r="F40" s="14">
        <v>84.347435003045405</v>
      </c>
      <c r="G40" s="14">
        <v>88.4950045360155</v>
      </c>
      <c r="H40" s="14">
        <v>1.2199250825699799</v>
      </c>
      <c r="I40" s="15">
        <v>3742</v>
      </c>
      <c r="J40" s="15">
        <v>4239</v>
      </c>
      <c r="K40" s="14">
        <v>4.0605663216124901</v>
      </c>
      <c r="L40" s="15">
        <v>1043.94305233676</v>
      </c>
      <c r="M40" s="15">
        <v>2072</v>
      </c>
      <c r="ZA40" s="9"/>
    </row>
    <row r="41" spans="2:677" x14ac:dyDescent="0.3">
      <c r="B41" s="19"/>
      <c r="C41" s="16" t="s">
        <v>315</v>
      </c>
      <c r="D41" s="14">
        <v>88.340718986511305</v>
      </c>
      <c r="E41" s="14">
        <v>0.85795416193783203</v>
      </c>
      <c r="F41" s="14">
        <v>86.550242472901502</v>
      </c>
      <c r="G41" s="14">
        <v>89.920599370899396</v>
      </c>
      <c r="H41" s="14">
        <v>0.971187660436443</v>
      </c>
      <c r="I41" s="15">
        <v>3535</v>
      </c>
      <c r="J41" s="15">
        <v>4006</v>
      </c>
      <c r="K41" s="14">
        <v>2.8621869134059299</v>
      </c>
      <c r="L41" s="15">
        <v>1399.62906728302</v>
      </c>
      <c r="M41" s="15">
        <v>2038</v>
      </c>
      <c r="ZA41" s="9"/>
    </row>
    <row r="42" spans="2:677" x14ac:dyDescent="0.3">
      <c r="B42" s="19" t="s">
        <v>322</v>
      </c>
      <c r="C42" s="16" t="s">
        <v>316</v>
      </c>
      <c r="D42" s="14">
        <v>76.953108790637998</v>
      </c>
      <c r="E42" s="14">
        <v>2.1970426768375999</v>
      </c>
      <c r="F42" s="14">
        <v>72.360291493137694</v>
      </c>
      <c r="G42" s="14">
        <v>80.983316717740095</v>
      </c>
      <c r="H42" s="14">
        <v>2.85504083118327</v>
      </c>
      <c r="I42" s="15">
        <v>807</v>
      </c>
      <c r="J42" s="15">
        <v>1013</v>
      </c>
      <c r="K42" s="14">
        <v>2.7543490591270099</v>
      </c>
      <c r="L42" s="15">
        <v>367.781997943671</v>
      </c>
      <c r="M42" s="15">
        <v>405</v>
      </c>
      <c r="ZA42" s="9"/>
    </row>
    <row r="43" spans="2:677" x14ac:dyDescent="0.3">
      <c r="B43" s="19"/>
      <c r="C43" s="16" t="s">
        <v>317</v>
      </c>
      <c r="D43" s="14">
        <v>85.008167258073996</v>
      </c>
      <c r="E43" s="14">
        <v>3.81869369373028</v>
      </c>
      <c r="F43" s="14">
        <v>75.872865475175502</v>
      </c>
      <c r="G43" s="14">
        <v>91.090712192372294</v>
      </c>
      <c r="H43" s="14">
        <v>4.4921491862507903</v>
      </c>
      <c r="I43" s="15">
        <v>280</v>
      </c>
      <c r="J43" s="15">
        <v>318</v>
      </c>
      <c r="K43" s="14">
        <v>3.62721692212045</v>
      </c>
      <c r="L43" s="15">
        <v>87.670521732706106</v>
      </c>
      <c r="M43" s="15">
        <v>152</v>
      </c>
      <c r="ZA43" s="9"/>
    </row>
    <row r="44" spans="2:677" x14ac:dyDescent="0.3">
      <c r="B44" s="19"/>
      <c r="C44" s="16" t="s">
        <v>318</v>
      </c>
      <c r="D44" s="14">
        <v>91.057394041691694</v>
      </c>
      <c r="E44" s="14">
        <v>2.2104405493352499</v>
      </c>
      <c r="F44" s="14">
        <v>85.642522083094306</v>
      </c>
      <c r="G44" s="14">
        <v>94.559791408719406</v>
      </c>
      <c r="H44" s="14">
        <v>2.4275244999029701</v>
      </c>
      <c r="I44" s="15">
        <v>223</v>
      </c>
      <c r="J44" s="15">
        <v>251</v>
      </c>
      <c r="K44" s="14">
        <v>1.50009368805198</v>
      </c>
      <c r="L44" s="15">
        <v>167.32288256338799</v>
      </c>
      <c r="M44" s="15">
        <v>126</v>
      </c>
      <c r="ZA44" s="9"/>
    </row>
    <row r="45" spans="2:677" x14ac:dyDescent="0.3">
      <c r="B45" s="19"/>
      <c r="C45" s="16" t="s">
        <v>319</v>
      </c>
      <c r="D45" s="14">
        <v>88.4031868431085</v>
      </c>
      <c r="E45" s="14">
        <v>0.75366528012468104</v>
      </c>
      <c r="F45" s="14">
        <v>86.841587716712993</v>
      </c>
      <c r="G45" s="14">
        <v>89.801225139659095</v>
      </c>
      <c r="H45" s="14">
        <v>0.85253180008344098</v>
      </c>
      <c r="I45" s="15">
        <v>5867</v>
      </c>
      <c r="J45" s="15">
        <v>6548</v>
      </c>
      <c r="K45" s="14">
        <v>3.6273776857839302</v>
      </c>
      <c r="L45" s="15">
        <v>1805.16079857421</v>
      </c>
      <c r="M45" s="15">
        <v>2341</v>
      </c>
      <c r="ZA45" s="9"/>
    </row>
    <row r="46" spans="2:677" x14ac:dyDescent="0.3">
      <c r="B46" s="19"/>
      <c r="C46" s="16" t="s">
        <v>320</v>
      </c>
      <c r="D46" s="14">
        <v>89.805090255000593</v>
      </c>
      <c r="E46" s="14">
        <v>3.30221646448534</v>
      </c>
      <c r="F46" s="14">
        <v>81.200992051359705</v>
      </c>
      <c r="G46" s="14">
        <v>94.726916280292798</v>
      </c>
      <c r="H46" s="14">
        <v>3.6770927517679999</v>
      </c>
      <c r="I46" s="15">
        <v>100</v>
      </c>
      <c r="J46" s="15">
        <v>115</v>
      </c>
      <c r="K46" s="14">
        <v>1.35778682449921</v>
      </c>
      <c r="L46" s="15">
        <v>84.696653351615097</v>
      </c>
      <c r="M46" s="15">
        <v>51</v>
      </c>
      <c r="ZA46" s="9"/>
    </row>
    <row r="47" spans="2:677" x14ac:dyDescent="0.3">
      <c r="B47" s="19" t="s">
        <v>298</v>
      </c>
      <c r="C47" s="16" t="s">
        <v>283</v>
      </c>
      <c r="D47" s="14">
        <v>84.008500879558099</v>
      </c>
      <c r="E47" s="14">
        <v>1.6753086600993301</v>
      </c>
      <c r="F47" s="14">
        <v>80.443542806834898</v>
      </c>
      <c r="G47" s="14">
        <v>87.0283910102454</v>
      </c>
      <c r="H47" s="14">
        <v>1.9942132552766301</v>
      </c>
      <c r="I47" s="15">
        <v>1470</v>
      </c>
      <c r="J47" s="15">
        <v>1741</v>
      </c>
      <c r="K47" s="14">
        <v>3.6351848679247598</v>
      </c>
      <c r="L47" s="15">
        <v>478.930250662574</v>
      </c>
      <c r="M47" s="15">
        <v>963</v>
      </c>
      <c r="ZA47" s="9"/>
    </row>
    <row r="48" spans="2:677" x14ac:dyDescent="0.3">
      <c r="B48" s="19"/>
      <c r="C48" s="16" t="s">
        <v>284</v>
      </c>
      <c r="D48" s="14">
        <v>88.734910842010294</v>
      </c>
      <c r="E48" s="14">
        <v>1.20542973927601</v>
      </c>
      <c r="F48" s="14">
        <v>86.145544011122297</v>
      </c>
      <c r="G48" s="14">
        <v>90.891500368138196</v>
      </c>
      <c r="H48" s="14">
        <v>1.3584616560017</v>
      </c>
      <c r="I48" s="15">
        <v>1322</v>
      </c>
      <c r="J48" s="15">
        <v>1514</v>
      </c>
      <c r="K48" s="14">
        <v>2.1993461179126501</v>
      </c>
      <c r="L48" s="15">
        <v>688.38641979503598</v>
      </c>
      <c r="M48" s="15">
        <v>993</v>
      </c>
      <c r="ZA48" s="9"/>
    </row>
    <row r="49" spans="2:677" x14ac:dyDescent="0.3">
      <c r="B49" s="19"/>
      <c r="C49" s="16" t="s">
        <v>285</v>
      </c>
      <c r="D49" s="14">
        <v>86.801549320053894</v>
      </c>
      <c r="E49" s="14">
        <v>1.86450821910001</v>
      </c>
      <c r="F49" s="14">
        <v>82.697535349606198</v>
      </c>
      <c r="G49" s="14">
        <v>90.049253417879896</v>
      </c>
      <c r="H49" s="14">
        <v>2.1480126031221101</v>
      </c>
      <c r="I49" s="15">
        <v>1324</v>
      </c>
      <c r="J49" s="15">
        <v>1484</v>
      </c>
      <c r="K49" s="14">
        <v>4.50007057064128</v>
      </c>
      <c r="L49" s="15">
        <v>329.77260616349099</v>
      </c>
      <c r="M49" s="15">
        <v>987</v>
      </c>
      <c r="ZA49" s="9"/>
    </row>
    <row r="50" spans="2:677" x14ac:dyDescent="0.3">
      <c r="B50" s="19"/>
      <c r="C50" s="16" t="s">
        <v>286</v>
      </c>
      <c r="D50" s="14">
        <v>87.9720652188565</v>
      </c>
      <c r="E50" s="14">
        <v>1.59751913765052</v>
      </c>
      <c r="F50" s="14">
        <v>84.470952967414306</v>
      </c>
      <c r="G50" s="14">
        <v>90.770081467283305</v>
      </c>
      <c r="H50" s="14">
        <v>1.8159391093936701</v>
      </c>
      <c r="I50" s="15">
        <v>1357</v>
      </c>
      <c r="J50" s="15">
        <v>1520</v>
      </c>
      <c r="K50" s="14">
        <v>3.66365070346599</v>
      </c>
      <c r="L50" s="15">
        <v>414.88671356196897</v>
      </c>
      <c r="M50" s="15">
        <v>994</v>
      </c>
      <c r="ZA50" s="9"/>
    </row>
    <row r="51" spans="2:677" x14ac:dyDescent="0.3">
      <c r="B51" s="19"/>
      <c r="C51" s="16" t="s">
        <v>287</v>
      </c>
      <c r="D51" s="14">
        <v>90.052474026537396</v>
      </c>
      <c r="E51" s="14">
        <v>1.1215014860085299</v>
      </c>
      <c r="F51" s="14">
        <v>87.626611571466796</v>
      </c>
      <c r="G51" s="14">
        <v>92.045906076898703</v>
      </c>
      <c r="H51" s="14">
        <v>1.24538664609929</v>
      </c>
      <c r="I51" s="15">
        <v>1766</v>
      </c>
      <c r="J51" s="15">
        <v>1945</v>
      </c>
      <c r="K51" s="14">
        <v>2.7295134382900699</v>
      </c>
      <c r="L51" s="15">
        <v>712.58121418829205</v>
      </c>
      <c r="M51" s="15">
        <v>1146</v>
      </c>
      <c r="ZA51" s="9"/>
    </row>
    <row r="52" spans="2:677" x14ac:dyDescent="0.3">
      <c r="B52" s="19" t="s">
        <v>297</v>
      </c>
      <c r="C52" s="16" t="s">
        <v>288</v>
      </c>
      <c r="D52" s="14">
        <v>87.987469475326606</v>
      </c>
      <c r="E52" s="14">
        <v>0.82103988448563603</v>
      </c>
      <c r="F52" s="14">
        <v>86.2821387390984</v>
      </c>
      <c r="G52" s="14">
        <v>89.506585269293197</v>
      </c>
      <c r="H52" s="14">
        <v>0.93313273967479204</v>
      </c>
      <c r="I52" s="15">
        <v>4867</v>
      </c>
      <c r="J52" s="15">
        <v>5439</v>
      </c>
      <c r="K52" s="14">
        <v>3.4682659082515399</v>
      </c>
      <c r="L52" s="15">
        <v>1568.2188574583599</v>
      </c>
      <c r="M52" s="15">
        <v>2248</v>
      </c>
      <c r="ZA52" s="9"/>
    </row>
    <row r="53" spans="2:677" x14ac:dyDescent="0.3">
      <c r="B53" s="19"/>
      <c r="C53" s="16" t="s">
        <v>289</v>
      </c>
      <c r="D53" s="14">
        <v>86.329811357093007</v>
      </c>
      <c r="E53" s="14">
        <v>1.0918074001818101</v>
      </c>
      <c r="F53" s="14">
        <v>84.044253017934807</v>
      </c>
      <c r="G53" s="14">
        <v>88.333424885674305</v>
      </c>
      <c r="H53" s="14">
        <v>1.26469336955421</v>
      </c>
      <c r="I53" s="15">
        <v>2373</v>
      </c>
      <c r="J53" s="15">
        <v>2766</v>
      </c>
      <c r="K53" s="14">
        <v>2.7928776229004302</v>
      </c>
      <c r="L53" s="15">
        <v>990.37636927588903</v>
      </c>
      <c r="M53" s="15">
        <v>1399</v>
      </c>
      <c r="ZA53" s="9"/>
    </row>
    <row r="54" spans="2:677" x14ac:dyDescent="0.3">
      <c r="B54" s="19" t="s">
        <v>291</v>
      </c>
      <c r="C54" s="16" t="s">
        <v>290</v>
      </c>
      <c r="D54" s="14">
        <v>88.359719575522107</v>
      </c>
      <c r="E54" s="14">
        <v>0.823858803673999</v>
      </c>
      <c r="F54" s="14">
        <v>86.6443743267169</v>
      </c>
      <c r="G54" s="14">
        <v>89.8804835642851</v>
      </c>
      <c r="H54" s="14">
        <v>0.93239182699061995</v>
      </c>
      <c r="I54" s="15">
        <v>4798</v>
      </c>
      <c r="J54" s="15">
        <v>5350</v>
      </c>
      <c r="K54" s="14">
        <v>3.5298837292423801</v>
      </c>
      <c r="L54" s="15">
        <v>1515.6306582223499</v>
      </c>
      <c r="M54" s="15">
        <v>2156</v>
      </c>
      <c r="ZA54" s="9"/>
    </row>
    <row r="55" spans="2:677" x14ac:dyDescent="0.3">
      <c r="B55" s="19"/>
      <c r="C55" s="16" t="s">
        <v>291</v>
      </c>
      <c r="D55" s="14">
        <v>86.197132765760202</v>
      </c>
      <c r="E55" s="14">
        <v>1.1725059841341701</v>
      </c>
      <c r="F55" s="14">
        <v>83.732930683178907</v>
      </c>
      <c r="G55" s="14">
        <v>88.340028442031098</v>
      </c>
      <c r="H55" s="14">
        <v>1.36026100464436</v>
      </c>
      <c r="I55" s="15">
        <v>2479</v>
      </c>
      <c r="J55" s="15">
        <v>2895</v>
      </c>
      <c r="K55" s="14">
        <v>3.3440020277377802</v>
      </c>
      <c r="L55" s="15">
        <v>865.729140110142</v>
      </c>
      <c r="M55" s="15">
        <v>1376</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67" priority="1">
      <formula>ZA9 = 3</formula>
    </cfRule>
    <cfRule type="expression" dxfId="266" priority="48">
      <formula>I9 = J9</formula>
    </cfRule>
    <cfRule type="expression" dxfId="265" priority="95">
      <formula>ZA9 = 2</formula>
    </cfRule>
    <cfRule type="expression" dxfId="264" priority="142">
      <formula>ZA9 = 1</formula>
    </cfRule>
  </conditionalFormatting>
  <pageMargins left="0.7" right="0.7" top="0.75" bottom="0.75" header="0.3" footer="0.3"/>
  <pageSetup paperSize="9" orientation="portrait"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101</v>
      </c>
      <c r="M2" s="12" t="str">
        <f>HYPERLINK("#'INDICE'!A1", "Índice")</f>
        <v>Índice</v>
      </c>
    </row>
    <row r="3" spans="2:677" x14ac:dyDescent="0.3">
      <c r="B3" s="10" t="s">
        <v>7</v>
      </c>
      <c r="C3" s="11" t="s">
        <v>100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98.290280740688104</v>
      </c>
      <c r="E9" s="14">
        <v>0.209175173958799</v>
      </c>
      <c r="F9" s="14">
        <v>97.827916547655803</v>
      </c>
      <c r="G9" s="14">
        <v>98.6555755908268</v>
      </c>
      <c r="H9" s="14">
        <v>0.212813690613673</v>
      </c>
      <c r="I9" s="15">
        <v>8127</v>
      </c>
      <c r="J9" s="15">
        <v>8292</v>
      </c>
      <c r="K9" s="14">
        <v>2.1586976424812399</v>
      </c>
      <c r="L9" s="15">
        <v>3841.2049176414798</v>
      </c>
      <c r="M9" s="15">
        <v>2573</v>
      </c>
      <c r="ZA9" s="9"/>
    </row>
    <row r="10" spans="2:677" x14ac:dyDescent="0.3">
      <c r="B10" s="19" t="s">
        <v>293</v>
      </c>
      <c r="C10" s="16" t="s">
        <v>253</v>
      </c>
      <c r="D10" s="14">
        <v>98.877212362782103</v>
      </c>
      <c r="E10" s="14">
        <v>0.207724236007476</v>
      </c>
      <c r="F10" s="14">
        <v>98.387416705008704</v>
      </c>
      <c r="G10" s="14">
        <v>99.219420923949798</v>
      </c>
      <c r="H10" s="14">
        <v>0.21008302220872899</v>
      </c>
      <c r="I10" s="15">
        <v>4967</v>
      </c>
      <c r="J10" s="15">
        <v>5033</v>
      </c>
      <c r="K10" s="14">
        <v>1.95578511806341</v>
      </c>
      <c r="L10" s="15">
        <v>2573.3910916469199</v>
      </c>
      <c r="M10" s="15">
        <v>1622</v>
      </c>
      <c r="ZA10" s="9"/>
    </row>
    <row r="11" spans="2:677" x14ac:dyDescent="0.3">
      <c r="B11" s="19"/>
      <c r="C11" s="16" t="s">
        <v>254</v>
      </c>
      <c r="D11" s="14">
        <v>97.301632946804901</v>
      </c>
      <c r="E11" s="14">
        <v>0.43632329422895799</v>
      </c>
      <c r="F11" s="14">
        <v>96.299714879551402</v>
      </c>
      <c r="G11" s="14">
        <v>98.037791623823097</v>
      </c>
      <c r="H11" s="14">
        <v>0.44842340361080801</v>
      </c>
      <c r="I11" s="15">
        <v>3160</v>
      </c>
      <c r="J11" s="15">
        <v>3259</v>
      </c>
      <c r="K11" s="14">
        <v>2.3623635044283202</v>
      </c>
      <c r="L11" s="15">
        <v>1379.55060425329</v>
      </c>
      <c r="M11" s="15">
        <v>951</v>
      </c>
      <c r="ZA11" s="9"/>
    </row>
    <row r="12" spans="2:677" x14ac:dyDescent="0.3">
      <c r="B12" s="19" t="s">
        <v>294</v>
      </c>
      <c r="C12" s="16" t="s">
        <v>255</v>
      </c>
      <c r="D12" s="14">
        <v>98.127973997999504</v>
      </c>
      <c r="E12" s="14">
        <v>0.25727332772637601</v>
      </c>
      <c r="F12" s="14">
        <v>97.5505628169754</v>
      </c>
      <c r="G12" s="14">
        <v>98.571264324878101</v>
      </c>
      <c r="H12" s="14">
        <v>0.26218143231166802</v>
      </c>
      <c r="I12" s="15">
        <v>3992</v>
      </c>
      <c r="J12" s="15">
        <v>4076</v>
      </c>
      <c r="K12" s="14">
        <v>1.4682920050970201</v>
      </c>
      <c r="L12" s="15">
        <v>2776.0145705694699</v>
      </c>
      <c r="M12" s="15">
        <v>1321</v>
      </c>
      <c r="ZA12" s="9"/>
    </row>
    <row r="13" spans="2:677" x14ac:dyDescent="0.3">
      <c r="B13" s="19"/>
      <c r="C13" s="16" t="s">
        <v>256</v>
      </c>
      <c r="D13" s="14">
        <v>98.7666729891301</v>
      </c>
      <c r="E13" s="14">
        <v>0.312386329832052</v>
      </c>
      <c r="F13" s="14">
        <v>97.975982747872095</v>
      </c>
      <c r="G13" s="14">
        <v>99.250838860856206</v>
      </c>
      <c r="H13" s="14">
        <v>0.316287185118033</v>
      </c>
      <c r="I13" s="15">
        <v>2535</v>
      </c>
      <c r="J13" s="15">
        <v>2561</v>
      </c>
      <c r="K13" s="14">
        <v>2.0508568098851399</v>
      </c>
      <c r="L13" s="15">
        <v>1248.7463715925801</v>
      </c>
      <c r="M13" s="15">
        <v>759</v>
      </c>
      <c r="ZA13" s="9"/>
    </row>
    <row r="14" spans="2:677" x14ac:dyDescent="0.3">
      <c r="B14" s="19"/>
      <c r="C14" s="16" t="s">
        <v>257</v>
      </c>
      <c r="D14" s="14">
        <v>95.477963507540593</v>
      </c>
      <c r="E14" s="14">
        <v>0.88573173759235502</v>
      </c>
      <c r="F14" s="14">
        <v>93.381930184236296</v>
      </c>
      <c r="G14" s="14">
        <v>96.931964723508003</v>
      </c>
      <c r="H14" s="14">
        <v>0.92768184935406905</v>
      </c>
      <c r="I14" s="15">
        <v>1600</v>
      </c>
      <c r="J14" s="15">
        <v>1655</v>
      </c>
      <c r="K14" s="14">
        <v>3.0054029635892601</v>
      </c>
      <c r="L14" s="15">
        <v>550.67490784113795</v>
      </c>
      <c r="M14" s="15">
        <v>493</v>
      </c>
      <c r="ZA14" s="9"/>
    </row>
    <row r="15" spans="2:677" x14ac:dyDescent="0.3">
      <c r="B15" s="19" t="s">
        <v>295</v>
      </c>
      <c r="C15" s="16" t="s">
        <v>258</v>
      </c>
      <c r="D15" s="14">
        <v>98.865427517670796</v>
      </c>
      <c r="E15" s="14">
        <v>0.547625480639089</v>
      </c>
      <c r="F15" s="14">
        <v>97.074203033875904</v>
      </c>
      <c r="G15" s="14">
        <v>99.564947456419603</v>
      </c>
      <c r="H15" s="14">
        <v>0.55390999097354798</v>
      </c>
      <c r="I15" s="15">
        <v>445</v>
      </c>
      <c r="J15" s="15">
        <v>450</v>
      </c>
      <c r="K15" s="14">
        <v>1.2004302780479501</v>
      </c>
      <c r="L15" s="15">
        <v>374.86558630606697</v>
      </c>
      <c r="M15" s="15">
        <v>130</v>
      </c>
      <c r="ZA15" s="9"/>
    </row>
    <row r="16" spans="2:677" x14ac:dyDescent="0.3">
      <c r="B16" s="19"/>
      <c r="C16" s="16" t="s">
        <v>259</v>
      </c>
      <c r="D16" s="14">
        <v>97.288794568246203</v>
      </c>
      <c r="E16" s="14">
        <v>0.91443659436083202</v>
      </c>
      <c r="F16" s="14">
        <v>94.747798588577496</v>
      </c>
      <c r="G16" s="14">
        <v>98.6183918720196</v>
      </c>
      <c r="H16" s="14">
        <v>0.93991974966795599</v>
      </c>
      <c r="I16" s="15">
        <v>309</v>
      </c>
      <c r="J16" s="15">
        <v>319</v>
      </c>
      <c r="K16" s="14">
        <v>1.0081126554703801</v>
      </c>
      <c r="L16" s="15">
        <v>316.43288899211001</v>
      </c>
      <c r="M16" s="15">
        <v>98</v>
      </c>
      <c r="ZA16" s="9"/>
    </row>
    <row r="17" spans="2:677" x14ac:dyDescent="0.3">
      <c r="B17" s="19"/>
      <c r="C17" s="16" t="s">
        <v>260</v>
      </c>
      <c r="D17" s="14">
        <v>95.649861930759698</v>
      </c>
      <c r="E17" s="14">
        <v>1.39422346064023</v>
      </c>
      <c r="F17" s="14">
        <v>91.877830353440501</v>
      </c>
      <c r="G17" s="14">
        <v>97.7137087220041</v>
      </c>
      <c r="H17" s="14">
        <v>1.4576324863380301</v>
      </c>
      <c r="I17" s="15">
        <v>288</v>
      </c>
      <c r="J17" s="15">
        <v>300</v>
      </c>
      <c r="K17" s="14">
        <v>1.3968461751808099</v>
      </c>
      <c r="L17" s="15">
        <v>214.769532487117</v>
      </c>
      <c r="M17" s="15">
        <v>95</v>
      </c>
      <c r="ZA17" s="9"/>
    </row>
    <row r="18" spans="2:677" x14ac:dyDescent="0.3">
      <c r="B18" s="19"/>
      <c r="C18" s="16" t="s">
        <v>261</v>
      </c>
      <c r="D18" s="14">
        <v>98.2464282984091</v>
      </c>
      <c r="E18" s="14">
        <v>0.943565709821517</v>
      </c>
      <c r="F18" s="14">
        <v>94.957199224684004</v>
      </c>
      <c r="G18" s="14">
        <v>99.403689979872695</v>
      </c>
      <c r="H18" s="14">
        <v>0.96040713760664698</v>
      </c>
      <c r="I18" s="15">
        <v>229</v>
      </c>
      <c r="J18" s="15">
        <v>233</v>
      </c>
      <c r="K18" s="14">
        <v>1.1989249509803801</v>
      </c>
      <c r="L18" s="15">
        <v>194.340771546604</v>
      </c>
      <c r="M18" s="15">
        <v>75</v>
      </c>
      <c r="ZA18" s="9"/>
    </row>
    <row r="19" spans="2:677" x14ac:dyDescent="0.3">
      <c r="B19" s="19"/>
      <c r="C19" s="16" t="s">
        <v>262</v>
      </c>
      <c r="D19" s="14">
        <v>99.739015857107702</v>
      </c>
      <c r="E19" s="14">
        <v>0.26013407382841502</v>
      </c>
      <c r="F19" s="14">
        <v>98.111985805641794</v>
      </c>
      <c r="G19" s="14">
        <v>99.964431921999505</v>
      </c>
      <c r="H19" s="14">
        <v>0.26081475899170597</v>
      </c>
      <c r="I19" s="15">
        <v>203</v>
      </c>
      <c r="J19" s="15">
        <v>204</v>
      </c>
      <c r="K19" s="14">
        <v>0.52772944556561197</v>
      </c>
      <c r="L19" s="15">
        <v>204</v>
      </c>
      <c r="M19" s="15">
        <v>63</v>
      </c>
      <c r="ZA19" s="9"/>
    </row>
    <row r="20" spans="2:677" x14ac:dyDescent="0.3">
      <c r="B20" s="19"/>
      <c r="C20" s="16" t="s">
        <v>263</v>
      </c>
      <c r="D20" s="14">
        <v>96.660540472346995</v>
      </c>
      <c r="E20" s="14">
        <v>1.1113510886570399</v>
      </c>
      <c r="F20" s="14">
        <v>93.598099791342605</v>
      </c>
      <c r="G20" s="14">
        <v>98.2848634541499</v>
      </c>
      <c r="H20" s="14">
        <v>1.14974640450617</v>
      </c>
      <c r="I20" s="15">
        <v>289</v>
      </c>
      <c r="J20" s="15">
        <v>299</v>
      </c>
      <c r="K20" s="14">
        <v>1.1402325092085801</v>
      </c>
      <c r="L20" s="15">
        <v>262.22721908493202</v>
      </c>
      <c r="M20" s="15">
        <v>98</v>
      </c>
      <c r="ZA20" s="9"/>
    </row>
    <row r="21" spans="2:677" x14ac:dyDescent="0.3">
      <c r="B21" s="19"/>
      <c r="C21" s="16" t="s">
        <v>264</v>
      </c>
      <c r="D21" s="14">
        <v>99.372761340853899</v>
      </c>
      <c r="E21" s="14">
        <v>0.34616789798302999</v>
      </c>
      <c r="F21" s="14">
        <v>98.146641672401898</v>
      </c>
      <c r="G21" s="14">
        <v>99.789461440018997</v>
      </c>
      <c r="H21" s="14">
        <v>0.34835290205497599</v>
      </c>
      <c r="I21" s="15">
        <v>571</v>
      </c>
      <c r="J21" s="15">
        <v>575</v>
      </c>
      <c r="K21" s="14">
        <v>1.1035329330983801</v>
      </c>
      <c r="L21" s="15">
        <v>521.05377443115901</v>
      </c>
      <c r="M21" s="15">
        <v>176</v>
      </c>
      <c r="ZA21" s="9"/>
    </row>
    <row r="22" spans="2:677" x14ac:dyDescent="0.3">
      <c r="B22" s="19"/>
      <c r="C22" s="16" t="s">
        <v>265</v>
      </c>
      <c r="D22" s="14">
        <v>97.506027270130005</v>
      </c>
      <c r="E22" s="14">
        <v>0.90583566246413105</v>
      </c>
      <c r="F22" s="14">
        <v>94.9278240564839</v>
      </c>
      <c r="G22" s="14">
        <v>98.790420200457106</v>
      </c>
      <c r="H22" s="14">
        <v>0.929004788549748</v>
      </c>
      <c r="I22" s="15">
        <v>470</v>
      </c>
      <c r="J22" s="15">
        <v>479</v>
      </c>
      <c r="K22" s="14">
        <v>1.6128855963398201</v>
      </c>
      <c r="L22" s="15">
        <v>296.98324610686097</v>
      </c>
      <c r="M22" s="15">
        <v>129</v>
      </c>
      <c r="ZA22" s="9"/>
    </row>
    <row r="23" spans="2:677" x14ac:dyDescent="0.3">
      <c r="B23" s="19"/>
      <c r="C23" s="16" t="s">
        <v>266</v>
      </c>
      <c r="D23" s="14">
        <v>98.240536141133106</v>
      </c>
      <c r="E23" s="14">
        <v>0.63378154190508396</v>
      </c>
      <c r="F23" s="14">
        <v>96.435026340996103</v>
      </c>
      <c r="G23" s="14">
        <v>99.139787567335404</v>
      </c>
      <c r="H23" s="14">
        <v>0.64513241356356998</v>
      </c>
      <c r="I23" s="15">
        <v>443</v>
      </c>
      <c r="J23" s="15">
        <v>451</v>
      </c>
      <c r="K23" s="14">
        <v>1.0457325369428501</v>
      </c>
      <c r="L23" s="15">
        <v>431.27662577897399</v>
      </c>
      <c r="M23" s="15">
        <v>139</v>
      </c>
      <c r="ZA23" s="9"/>
    </row>
    <row r="24" spans="2:677" x14ac:dyDescent="0.3">
      <c r="B24" s="19"/>
      <c r="C24" s="16" t="s">
        <v>267</v>
      </c>
      <c r="D24" s="14">
        <v>95.932670650192193</v>
      </c>
      <c r="E24" s="14">
        <v>1.5217373708628199</v>
      </c>
      <c r="F24" s="14">
        <v>91.561690952383003</v>
      </c>
      <c r="G24" s="14">
        <v>98.086825135251303</v>
      </c>
      <c r="H24" s="14">
        <v>1.58625561088741</v>
      </c>
      <c r="I24" s="15">
        <v>248</v>
      </c>
      <c r="J24" s="15">
        <v>255</v>
      </c>
      <c r="K24" s="14">
        <v>1.5074303449445099</v>
      </c>
      <c r="L24" s="15">
        <v>169.16204510224799</v>
      </c>
      <c r="M24" s="15">
        <v>77</v>
      </c>
      <c r="ZA24" s="9"/>
    </row>
    <row r="25" spans="2:677" x14ac:dyDescent="0.3">
      <c r="B25" s="19"/>
      <c r="C25" s="16" t="s">
        <v>268</v>
      </c>
      <c r="D25" s="14">
        <v>97.694367856008896</v>
      </c>
      <c r="E25" s="14">
        <v>1.1000315151912201</v>
      </c>
      <c r="F25" s="14">
        <v>94.137143894715294</v>
      </c>
      <c r="G25" s="14">
        <v>99.113607548925103</v>
      </c>
      <c r="H25" s="14">
        <v>1.1259927663512299</v>
      </c>
      <c r="I25" s="15">
        <v>252</v>
      </c>
      <c r="J25" s="15">
        <v>258</v>
      </c>
      <c r="K25" s="14">
        <v>1.3806507506068</v>
      </c>
      <c r="L25" s="15">
        <v>186.86840237229299</v>
      </c>
      <c r="M25" s="15">
        <v>83</v>
      </c>
      <c r="ZA25" s="9"/>
    </row>
    <row r="26" spans="2:677" x14ac:dyDescent="0.3">
      <c r="B26" s="19"/>
      <c r="C26" s="16" t="s">
        <v>269</v>
      </c>
      <c r="D26" s="14">
        <v>99.250435937632801</v>
      </c>
      <c r="E26" s="14">
        <v>0.45181106498284102</v>
      </c>
      <c r="F26" s="14">
        <v>97.542178489735505</v>
      </c>
      <c r="G26" s="14">
        <v>99.774153778173897</v>
      </c>
      <c r="H26" s="14">
        <v>0.45522325490514798</v>
      </c>
      <c r="I26" s="15">
        <v>316</v>
      </c>
      <c r="J26" s="15">
        <v>319</v>
      </c>
      <c r="K26" s="14">
        <v>0.87256877577262704</v>
      </c>
      <c r="L26" s="15">
        <v>319</v>
      </c>
      <c r="M26" s="15">
        <v>95</v>
      </c>
      <c r="ZA26" s="9"/>
    </row>
    <row r="27" spans="2:677" x14ac:dyDescent="0.3">
      <c r="B27" s="19"/>
      <c r="C27" s="16" t="s">
        <v>270</v>
      </c>
      <c r="D27" s="14">
        <v>99.999999999730704</v>
      </c>
      <c r="E27" s="14">
        <v>9.4415807811671794E-16</v>
      </c>
      <c r="F27" s="14">
        <v>99.999999999681407</v>
      </c>
      <c r="G27" s="14">
        <v>99.999999999772399</v>
      </c>
      <c r="H27" s="14">
        <v>9.4415807811926004E-16</v>
      </c>
      <c r="I27" s="15">
        <v>418</v>
      </c>
      <c r="J27" s="15">
        <v>418</v>
      </c>
      <c r="K27" s="14"/>
      <c r="L27" s="15"/>
      <c r="M27" s="15">
        <v>141</v>
      </c>
      <c r="ZA27" s="9">
        <v>1</v>
      </c>
    </row>
    <row r="28" spans="2:677" x14ac:dyDescent="0.3">
      <c r="B28" s="19"/>
      <c r="C28" s="16" t="s">
        <v>271</v>
      </c>
      <c r="D28" s="14">
        <v>95.146243732540299</v>
      </c>
      <c r="E28" s="14">
        <v>2.1284703203524802</v>
      </c>
      <c r="F28" s="14">
        <v>88.654937103657304</v>
      </c>
      <c r="G28" s="14">
        <v>98.006917023572001</v>
      </c>
      <c r="H28" s="14">
        <v>2.2370513399726999</v>
      </c>
      <c r="I28" s="15">
        <v>199</v>
      </c>
      <c r="J28" s="15">
        <v>207</v>
      </c>
      <c r="K28" s="14">
        <v>2.0208440810782302</v>
      </c>
      <c r="L28" s="15">
        <v>102.432444906662</v>
      </c>
      <c r="M28" s="15">
        <v>64</v>
      </c>
      <c r="ZA28" s="9"/>
    </row>
    <row r="29" spans="2:677" x14ac:dyDescent="0.3">
      <c r="B29" s="19"/>
      <c r="C29" s="16" t="s">
        <v>272</v>
      </c>
      <c r="D29" s="14">
        <v>97.957136758691902</v>
      </c>
      <c r="E29" s="14">
        <v>0.81333146018873204</v>
      </c>
      <c r="F29" s="14">
        <v>95.533878615924294</v>
      </c>
      <c r="G29" s="14">
        <v>99.078253172051404</v>
      </c>
      <c r="H29" s="14">
        <v>0.83029321507456599</v>
      </c>
      <c r="I29" s="15">
        <v>323</v>
      </c>
      <c r="J29" s="15">
        <v>330</v>
      </c>
      <c r="K29" s="14">
        <v>1.08756610878772</v>
      </c>
      <c r="L29" s="15">
        <v>303.42983045678199</v>
      </c>
      <c r="M29" s="15">
        <v>90</v>
      </c>
      <c r="ZA29" s="9"/>
    </row>
    <row r="30" spans="2:677" x14ac:dyDescent="0.3">
      <c r="B30" s="19"/>
      <c r="C30" s="16" t="s">
        <v>273</v>
      </c>
      <c r="D30" s="14">
        <v>95.230467385466</v>
      </c>
      <c r="E30" s="14">
        <v>2.0305887382183201</v>
      </c>
      <c r="F30" s="14">
        <v>89.117936289614093</v>
      </c>
      <c r="G30" s="14">
        <v>97.987098294217802</v>
      </c>
      <c r="H30" s="14">
        <v>2.13228895538133</v>
      </c>
      <c r="I30" s="15">
        <v>245</v>
      </c>
      <c r="J30" s="15">
        <v>252</v>
      </c>
      <c r="K30" s="14">
        <v>2.2785886496701302</v>
      </c>
      <c r="L30" s="15">
        <v>110.594775426658</v>
      </c>
      <c r="M30" s="15">
        <v>70</v>
      </c>
      <c r="ZA30" s="9"/>
    </row>
    <row r="31" spans="2:677" x14ac:dyDescent="0.3">
      <c r="B31" s="19"/>
      <c r="C31" s="16" t="s">
        <v>274</v>
      </c>
      <c r="D31" s="14">
        <v>98.626693393758302</v>
      </c>
      <c r="E31" s="14">
        <v>0.447063995593241</v>
      </c>
      <c r="F31" s="14">
        <v>97.403138036770699</v>
      </c>
      <c r="G31" s="14">
        <v>99.278023142536895</v>
      </c>
      <c r="H31" s="14">
        <v>0.45328904397958297</v>
      </c>
      <c r="I31" s="15">
        <v>808</v>
      </c>
      <c r="J31" s="15">
        <v>820</v>
      </c>
      <c r="K31" s="14">
        <v>1.2085407816859399</v>
      </c>
      <c r="L31" s="15">
        <v>678.50420310689401</v>
      </c>
      <c r="M31" s="15">
        <v>286</v>
      </c>
      <c r="ZA31" s="9"/>
    </row>
    <row r="32" spans="2:677" x14ac:dyDescent="0.3">
      <c r="B32" s="19"/>
      <c r="C32" s="16" t="s">
        <v>275</v>
      </c>
      <c r="D32" s="14">
        <v>97.791175480252306</v>
      </c>
      <c r="E32" s="14">
        <v>0.71940546684835405</v>
      </c>
      <c r="F32" s="14">
        <v>95.823051922415601</v>
      </c>
      <c r="G32" s="14">
        <v>98.843140666558398</v>
      </c>
      <c r="H32" s="14">
        <v>0.73565479023578095</v>
      </c>
      <c r="I32" s="15">
        <v>505</v>
      </c>
      <c r="J32" s="15">
        <v>516</v>
      </c>
      <c r="K32" s="14">
        <v>1.2339393547491</v>
      </c>
      <c r="L32" s="15">
        <v>418.17290129701797</v>
      </c>
      <c r="M32" s="15">
        <v>162</v>
      </c>
      <c r="ZA32" s="9"/>
    </row>
    <row r="33" spans="2:677" x14ac:dyDescent="0.3">
      <c r="B33" s="19"/>
      <c r="C33" s="16" t="s">
        <v>276</v>
      </c>
      <c r="D33" s="14">
        <v>97.701252904086502</v>
      </c>
      <c r="E33" s="14">
        <v>0.85265368826974297</v>
      </c>
      <c r="F33" s="14">
        <v>95.241665238742499</v>
      </c>
      <c r="G33" s="14">
        <v>98.904106296575506</v>
      </c>
      <c r="H33" s="14">
        <v>0.87271520366969502</v>
      </c>
      <c r="I33" s="15">
        <v>291</v>
      </c>
      <c r="J33" s="15">
        <v>299</v>
      </c>
      <c r="K33" s="14">
        <v>0.96465115263435297</v>
      </c>
      <c r="L33" s="15">
        <v>299</v>
      </c>
      <c r="M33" s="15">
        <v>100</v>
      </c>
      <c r="ZA33" s="9"/>
    </row>
    <row r="34" spans="2:677" x14ac:dyDescent="0.3">
      <c r="B34" s="19"/>
      <c r="C34" s="16" t="s">
        <v>277</v>
      </c>
      <c r="D34" s="14">
        <v>95.914432842800807</v>
      </c>
      <c r="E34" s="14">
        <v>1.2670025873851301</v>
      </c>
      <c r="F34" s="14">
        <v>92.520768094238704</v>
      </c>
      <c r="G34" s="14">
        <v>97.804774853259701</v>
      </c>
      <c r="H34" s="14">
        <v>1.3209717764391999</v>
      </c>
      <c r="I34" s="15">
        <v>310</v>
      </c>
      <c r="J34" s="15">
        <v>323</v>
      </c>
      <c r="K34" s="14">
        <v>1.3190903963557901</v>
      </c>
      <c r="L34" s="15">
        <v>244.86570510432301</v>
      </c>
      <c r="M34" s="15">
        <v>107</v>
      </c>
      <c r="ZA34" s="9"/>
    </row>
    <row r="35" spans="2:677" x14ac:dyDescent="0.3">
      <c r="B35" s="19"/>
      <c r="C35" s="16" t="s">
        <v>278</v>
      </c>
      <c r="D35" s="14">
        <v>92.919500557743902</v>
      </c>
      <c r="E35" s="14">
        <v>2.89498308103627</v>
      </c>
      <c r="F35" s="14">
        <v>84.492543390410702</v>
      </c>
      <c r="G35" s="14">
        <v>96.933344039739595</v>
      </c>
      <c r="H35" s="14">
        <v>3.1155818355235501</v>
      </c>
      <c r="I35" s="15">
        <v>232</v>
      </c>
      <c r="J35" s="15">
        <v>244</v>
      </c>
      <c r="K35" s="14">
        <v>3.09547694526551</v>
      </c>
      <c r="L35" s="15">
        <v>78.824686571545797</v>
      </c>
      <c r="M35" s="15">
        <v>62</v>
      </c>
      <c r="ZA35" s="9"/>
    </row>
    <row r="36" spans="2:677" x14ac:dyDescent="0.3">
      <c r="B36" s="19"/>
      <c r="C36" s="16" t="s">
        <v>279</v>
      </c>
      <c r="D36" s="14">
        <v>98.541655440849397</v>
      </c>
      <c r="E36" s="14">
        <v>0.61953811334626496</v>
      </c>
      <c r="F36" s="14">
        <v>96.6489708306854</v>
      </c>
      <c r="G36" s="14">
        <v>99.372281583486995</v>
      </c>
      <c r="H36" s="14">
        <v>0.62870682512346099</v>
      </c>
      <c r="I36" s="15">
        <v>416</v>
      </c>
      <c r="J36" s="15">
        <v>422</v>
      </c>
      <c r="K36" s="14">
        <v>1.1244448352826999</v>
      </c>
      <c r="L36" s="15">
        <v>375.29631224096801</v>
      </c>
      <c r="M36" s="15">
        <v>154</v>
      </c>
      <c r="ZA36" s="9"/>
    </row>
    <row r="37" spans="2:677" x14ac:dyDescent="0.3">
      <c r="B37" s="19"/>
      <c r="C37" s="16" t="s">
        <v>280</v>
      </c>
      <c r="D37" s="14">
        <v>99.379489063362101</v>
      </c>
      <c r="E37" s="14">
        <v>0.43573745247662399</v>
      </c>
      <c r="F37" s="14">
        <v>97.515554994677103</v>
      </c>
      <c r="G37" s="14">
        <v>99.847213205762202</v>
      </c>
      <c r="H37" s="14">
        <v>0.43845813314537002</v>
      </c>
      <c r="I37" s="15">
        <v>317</v>
      </c>
      <c r="J37" s="15">
        <v>319</v>
      </c>
      <c r="K37" s="14">
        <v>0.97910822740189496</v>
      </c>
      <c r="L37" s="15">
        <v>319</v>
      </c>
      <c r="M37" s="15">
        <v>79</v>
      </c>
      <c r="ZA37" s="9"/>
    </row>
    <row r="38" spans="2:677" x14ac:dyDescent="0.3">
      <c r="B38" s="19" t="s">
        <v>296</v>
      </c>
      <c r="C38" s="16" t="s">
        <v>281</v>
      </c>
      <c r="D38" s="14">
        <v>98.197414802883998</v>
      </c>
      <c r="E38" s="14">
        <v>0.259049551306827</v>
      </c>
      <c r="F38" s="14">
        <v>97.612245103420193</v>
      </c>
      <c r="G38" s="14">
        <v>98.641172662363502</v>
      </c>
      <c r="H38" s="14">
        <v>0.26380485863790698</v>
      </c>
      <c r="I38" s="15">
        <v>4135</v>
      </c>
      <c r="J38" s="15">
        <v>4241</v>
      </c>
      <c r="K38" s="14">
        <v>1.6074434105622599</v>
      </c>
      <c r="L38" s="15">
        <v>2638.35104373382</v>
      </c>
      <c r="M38" s="15">
        <v>1230</v>
      </c>
      <c r="ZA38" s="9"/>
    </row>
    <row r="39" spans="2:677" x14ac:dyDescent="0.3">
      <c r="B39" s="19"/>
      <c r="C39" s="16" t="s">
        <v>282</v>
      </c>
      <c r="D39" s="14">
        <v>98.372867394386006</v>
      </c>
      <c r="E39" s="14">
        <v>0.31901774043804498</v>
      </c>
      <c r="F39" s="14">
        <v>97.612948231647493</v>
      </c>
      <c r="G39" s="14">
        <v>98.893607944340104</v>
      </c>
      <c r="H39" s="14">
        <v>0.324294441026175</v>
      </c>
      <c r="I39" s="15">
        <v>3992</v>
      </c>
      <c r="J39" s="15">
        <v>4051</v>
      </c>
      <c r="K39" s="14">
        <v>2.5750544755490798</v>
      </c>
      <c r="L39" s="15">
        <v>1573.1706022010301</v>
      </c>
      <c r="M39" s="15">
        <v>1242</v>
      </c>
      <c r="ZA39" s="9"/>
    </row>
    <row r="40" spans="2:677" x14ac:dyDescent="0.3">
      <c r="B40" s="19" t="s">
        <v>321</v>
      </c>
      <c r="C40" s="16" t="s">
        <v>314</v>
      </c>
      <c r="D40" s="14">
        <v>98.230439895819003</v>
      </c>
      <c r="E40" s="14">
        <v>0.32867192248764199</v>
      </c>
      <c r="F40" s="14">
        <v>97.456390467047299</v>
      </c>
      <c r="G40" s="14">
        <v>98.771905547911501</v>
      </c>
      <c r="H40" s="14">
        <v>0.33459274216446899</v>
      </c>
      <c r="I40" s="15">
        <v>4191</v>
      </c>
      <c r="J40" s="15">
        <v>4266</v>
      </c>
      <c r="K40" s="14">
        <v>2.6505307117310899</v>
      </c>
      <c r="L40" s="15">
        <v>1609.4889906836199</v>
      </c>
      <c r="M40" s="15">
        <v>2076</v>
      </c>
      <c r="ZA40" s="9"/>
    </row>
    <row r="41" spans="2:677" x14ac:dyDescent="0.3">
      <c r="B41" s="19"/>
      <c r="C41" s="16" t="s">
        <v>315</v>
      </c>
      <c r="D41" s="14">
        <v>98.350719370274703</v>
      </c>
      <c r="E41" s="14">
        <v>0.27030084084286299</v>
      </c>
      <c r="F41" s="14">
        <v>97.727818133282</v>
      </c>
      <c r="G41" s="14">
        <v>98.804945174727294</v>
      </c>
      <c r="H41" s="14">
        <v>0.274833618476367</v>
      </c>
      <c r="I41" s="15">
        <v>3936</v>
      </c>
      <c r="J41" s="15">
        <v>4026</v>
      </c>
      <c r="K41" s="14">
        <v>1.812961516214</v>
      </c>
      <c r="L41" s="15">
        <v>2220.6759294082999</v>
      </c>
      <c r="M41" s="15">
        <v>2043</v>
      </c>
      <c r="ZA41" s="9"/>
    </row>
    <row r="42" spans="2:677" x14ac:dyDescent="0.3">
      <c r="B42" s="19" t="s">
        <v>322</v>
      </c>
      <c r="C42" s="16" t="s">
        <v>316</v>
      </c>
      <c r="D42" s="14">
        <v>95.114274265785198</v>
      </c>
      <c r="E42" s="14">
        <v>0.95581406975668903</v>
      </c>
      <c r="F42" s="14">
        <v>92.856573407500605</v>
      </c>
      <c r="G42" s="14">
        <v>96.683904581918497</v>
      </c>
      <c r="H42" s="14">
        <v>1.00491127870648</v>
      </c>
      <c r="I42" s="15">
        <v>975</v>
      </c>
      <c r="J42" s="15">
        <v>1023</v>
      </c>
      <c r="K42" s="14">
        <v>2.0091989947059399</v>
      </c>
      <c r="L42" s="15">
        <v>509.15812853555701</v>
      </c>
      <c r="M42" s="15">
        <v>406</v>
      </c>
      <c r="ZA42" s="9"/>
    </row>
    <row r="43" spans="2:677" x14ac:dyDescent="0.3">
      <c r="B43" s="19"/>
      <c r="C43" s="16" t="s">
        <v>317</v>
      </c>
      <c r="D43" s="14">
        <v>98.701903926898595</v>
      </c>
      <c r="E43" s="14">
        <v>0.64408428307372001</v>
      </c>
      <c r="F43" s="14">
        <v>96.584769420458102</v>
      </c>
      <c r="G43" s="14">
        <v>99.513220801224307</v>
      </c>
      <c r="H43" s="14">
        <v>0.65255507487550302</v>
      </c>
      <c r="I43" s="15">
        <v>314</v>
      </c>
      <c r="J43" s="15">
        <v>320</v>
      </c>
      <c r="K43" s="14">
        <v>1.03286537824316</v>
      </c>
      <c r="L43" s="15">
        <v>309.81772333612298</v>
      </c>
      <c r="M43" s="15">
        <v>154</v>
      </c>
      <c r="ZA43" s="9"/>
    </row>
    <row r="44" spans="2:677" x14ac:dyDescent="0.3">
      <c r="B44" s="19"/>
      <c r="C44" s="16" t="s">
        <v>318</v>
      </c>
      <c r="D44" s="14">
        <v>98.832040045376502</v>
      </c>
      <c r="E44" s="14">
        <v>0.92816847485742604</v>
      </c>
      <c r="F44" s="14">
        <v>94.553371468453307</v>
      </c>
      <c r="G44" s="14">
        <v>99.758143365543404</v>
      </c>
      <c r="H44" s="14">
        <v>0.93913722152378798</v>
      </c>
      <c r="I44" s="15">
        <v>251</v>
      </c>
      <c r="J44" s="15">
        <v>253</v>
      </c>
      <c r="K44" s="14">
        <v>1.88073867517294</v>
      </c>
      <c r="L44" s="15">
        <v>134.521612885286</v>
      </c>
      <c r="M44" s="15">
        <v>127</v>
      </c>
      <c r="ZA44" s="9"/>
    </row>
    <row r="45" spans="2:677" x14ac:dyDescent="0.3">
      <c r="B45" s="19"/>
      <c r="C45" s="16" t="s">
        <v>319</v>
      </c>
      <c r="D45" s="14">
        <v>98.544315359925506</v>
      </c>
      <c r="E45" s="14">
        <v>0.22553343758504699</v>
      </c>
      <c r="F45" s="14">
        <v>98.0290268056484</v>
      </c>
      <c r="G45" s="14">
        <v>98.926363019681801</v>
      </c>
      <c r="H45" s="14">
        <v>0.228864990092329</v>
      </c>
      <c r="I45" s="15">
        <v>6474</v>
      </c>
      <c r="J45" s="15">
        <v>6581</v>
      </c>
      <c r="K45" s="14">
        <v>2.33318350016267</v>
      </c>
      <c r="L45" s="15">
        <v>2820.6096946687499</v>
      </c>
      <c r="M45" s="15">
        <v>2344</v>
      </c>
      <c r="ZA45" s="9"/>
    </row>
    <row r="46" spans="2:677" x14ac:dyDescent="0.3">
      <c r="B46" s="19"/>
      <c r="C46" s="16" t="s">
        <v>320</v>
      </c>
      <c r="D46" s="14">
        <v>99.374721420248704</v>
      </c>
      <c r="E46" s="14">
        <v>0.48881006031083002</v>
      </c>
      <c r="F46" s="14">
        <v>97.108801607488999</v>
      </c>
      <c r="G46" s="14">
        <v>99.867199769864698</v>
      </c>
      <c r="H46" s="14">
        <v>0.49188571633190997</v>
      </c>
      <c r="I46" s="15">
        <v>113</v>
      </c>
      <c r="J46" s="15">
        <v>115</v>
      </c>
      <c r="K46" s="14">
        <v>0.438364786459362</v>
      </c>
      <c r="L46" s="15">
        <v>115</v>
      </c>
      <c r="M46" s="15">
        <v>51</v>
      </c>
      <c r="ZA46" s="9"/>
    </row>
    <row r="47" spans="2:677" x14ac:dyDescent="0.3">
      <c r="B47" s="19" t="s">
        <v>298</v>
      </c>
      <c r="C47" s="16" t="s">
        <v>283</v>
      </c>
      <c r="D47" s="14">
        <v>97.398096329284499</v>
      </c>
      <c r="E47" s="14">
        <v>0.53240018209972595</v>
      </c>
      <c r="F47" s="14">
        <v>96.122660325655403</v>
      </c>
      <c r="G47" s="14">
        <v>98.261570336845807</v>
      </c>
      <c r="H47" s="14">
        <v>0.54662278028492695</v>
      </c>
      <c r="I47" s="15">
        <v>1696</v>
      </c>
      <c r="J47" s="15">
        <v>1755</v>
      </c>
      <c r="K47" s="14">
        <v>1.9618432173634699</v>
      </c>
      <c r="L47" s="15">
        <v>894.56689732758002</v>
      </c>
      <c r="M47" s="15">
        <v>967</v>
      </c>
      <c r="ZA47" s="9"/>
    </row>
    <row r="48" spans="2:677" x14ac:dyDescent="0.3">
      <c r="B48" s="19"/>
      <c r="C48" s="16" t="s">
        <v>284</v>
      </c>
      <c r="D48" s="14">
        <v>98.515838442162504</v>
      </c>
      <c r="E48" s="14">
        <v>0.318972675154438</v>
      </c>
      <c r="F48" s="14">
        <v>97.741222257483997</v>
      </c>
      <c r="G48" s="14">
        <v>99.027454069477898</v>
      </c>
      <c r="H48" s="14">
        <v>0.32377806472377901</v>
      </c>
      <c r="I48" s="15">
        <v>1481</v>
      </c>
      <c r="J48" s="15">
        <v>1518</v>
      </c>
      <c r="K48" s="14">
        <v>1.0556143999783201</v>
      </c>
      <c r="L48" s="15">
        <v>1438.0250970725499</v>
      </c>
      <c r="M48" s="15">
        <v>994</v>
      </c>
      <c r="ZA48" s="9"/>
    </row>
    <row r="49" spans="2:677" x14ac:dyDescent="0.3">
      <c r="B49" s="19"/>
      <c r="C49" s="16" t="s">
        <v>285</v>
      </c>
      <c r="D49" s="14">
        <v>98.513022605520305</v>
      </c>
      <c r="E49" s="14">
        <v>0.45793681513758899</v>
      </c>
      <c r="F49" s="14">
        <v>97.288920018902303</v>
      </c>
      <c r="G49" s="14">
        <v>99.189027498772205</v>
      </c>
      <c r="H49" s="14">
        <v>0.46484901490772801</v>
      </c>
      <c r="I49" s="15">
        <v>1467</v>
      </c>
      <c r="J49" s="15">
        <v>1491</v>
      </c>
      <c r="K49" s="14">
        <v>2.1330419549605701</v>
      </c>
      <c r="L49" s="15">
        <v>699.00172218017099</v>
      </c>
      <c r="M49" s="15">
        <v>992</v>
      </c>
      <c r="ZA49" s="9"/>
    </row>
    <row r="50" spans="2:677" x14ac:dyDescent="0.3">
      <c r="B50" s="19"/>
      <c r="C50" s="16" t="s">
        <v>286</v>
      </c>
      <c r="D50" s="14">
        <v>98.176763324605403</v>
      </c>
      <c r="E50" s="14">
        <v>0.62533173584719004</v>
      </c>
      <c r="F50" s="14">
        <v>96.446387989282499</v>
      </c>
      <c r="G50" s="14">
        <v>99.072661131687596</v>
      </c>
      <c r="H50" s="14">
        <v>0.63694474605934304</v>
      </c>
      <c r="I50" s="15">
        <v>1508</v>
      </c>
      <c r="J50" s="15">
        <v>1530</v>
      </c>
      <c r="K50" s="14">
        <v>3.34023227054927</v>
      </c>
      <c r="L50" s="15">
        <v>458.05197844771601</v>
      </c>
      <c r="M50" s="15">
        <v>999</v>
      </c>
      <c r="ZA50" s="9"/>
    </row>
    <row r="51" spans="2:677" x14ac:dyDescent="0.3">
      <c r="B51" s="19"/>
      <c r="C51" s="16" t="s">
        <v>287</v>
      </c>
      <c r="D51" s="14">
        <v>98.949214553493505</v>
      </c>
      <c r="E51" s="14">
        <v>0.31742959499963203</v>
      </c>
      <c r="F51" s="14">
        <v>98.104083110356001</v>
      </c>
      <c r="G51" s="14">
        <v>99.419844700105102</v>
      </c>
      <c r="H51" s="14">
        <v>0.32080052017798</v>
      </c>
      <c r="I51" s="15">
        <v>1932</v>
      </c>
      <c r="J51" s="15">
        <v>1954</v>
      </c>
      <c r="K51" s="14">
        <v>1.89265158583878</v>
      </c>
      <c r="L51" s="15">
        <v>1032.4140029893799</v>
      </c>
      <c r="M51" s="15">
        <v>1149</v>
      </c>
      <c r="ZA51" s="9"/>
    </row>
    <row r="52" spans="2:677" x14ac:dyDescent="0.3">
      <c r="B52" s="19" t="s">
        <v>297</v>
      </c>
      <c r="C52" s="16" t="s">
        <v>288</v>
      </c>
      <c r="D52" s="14">
        <v>98.593001721768005</v>
      </c>
      <c r="E52" s="14">
        <v>0.25900124667504998</v>
      </c>
      <c r="F52" s="14">
        <v>97.983493325823503</v>
      </c>
      <c r="G52" s="14">
        <v>99.020122762295401</v>
      </c>
      <c r="H52" s="14">
        <v>0.26269739449252</v>
      </c>
      <c r="I52" s="15">
        <v>5391</v>
      </c>
      <c r="J52" s="15">
        <v>5467</v>
      </c>
      <c r="K52" s="14">
        <v>2.6432222487980899</v>
      </c>
      <c r="L52" s="15">
        <v>2068.3088614610101</v>
      </c>
      <c r="M52" s="15">
        <v>2253</v>
      </c>
      <c r="ZA52" s="9"/>
    </row>
    <row r="53" spans="2:677" x14ac:dyDescent="0.3">
      <c r="B53" s="19"/>
      <c r="C53" s="16" t="s">
        <v>289</v>
      </c>
      <c r="D53" s="14">
        <v>97.722657220911302</v>
      </c>
      <c r="E53" s="14">
        <v>0.36849207464300898</v>
      </c>
      <c r="F53" s="14">
        <v>96.876259011216206</v>
      </c>
      <c r="G53" s="14">
        <v>98.343639393777394</v>
      </c>
      <c r="H53" s="14">
        <v>0.37707946664814701</v>
      </c>
      <c r="I53" s="15">
        <v>2694</v>
      </c>
      <c r="J53" s="15">
        <v>2782</v>
      </c>
      <c r="K53" s="14">
        <v>1.6968115841181399</v>
      </c>
      <c r="L53" s="15">
        <v>1639.5456195838301</v>
      </c>
      <c r="M53" s="15">
        <v>1402</v>
      </c>
      <c r="ZA53" s="9"/>
    </row>
    <row r="54" spans="2:677" x14ac:dyDescent="0.3">
      <c r="B54" s="19" t="s">
        <v>291</v>
      </c>
      <c r="C54" s="16" t="s">
        <v>290</v>
      </c>
      <c r="D54" s="14">
        <v>98.766949329337294</v>
      </c>
      <c r="E54" s="14">
        <v>0.206060039369134</v>
      </c>
      <c r="F54" s="14">
        <v>98.290092680632299</v>
      </c>
      <c r="G54" s="14">
        <v>99.112022260165503</v>
      </c>
      <c r="H54" s="14">
        <v>0.20863258485592101</v>
      </c>
      <c r="I54" s="15">
        <v>5303</v>
      </c>
      <c r="J54" s="15">
        <v>5374</v>
      </c>
      <c r="K54" s="14">
        <v>1.8733194146635599</v>
      </c>
      <c r="L54" s="15">
        <v>2868.7045881949198</v>
      </c>
      <c r="M54" s="15">
        <v>2159</v>
      </c>
      <c r="ZA54" s="9"/>
    </row>
    <row r="55" spans="2:677" x14ac:dyDescent="0.3">
      <c r="B55" s="19"/>
      <c r="C55" s="16" t="s">
        <v>291</v>
      </c>
      <c r="D55" s="14">
        <v>97.641008596757004</v>
      </c>
      <c r="E55" s="14">
        <v>0.40503284506890402</v>
      </c>
      <c r="F55" s="14">
        <v>96.701628441204505</v>
      </c>
      <c r="G55" s="14">
        <v>98.317506980759404</v>
      </c>
      <c r="H55" s="14">
        <v>0.414818374871188</v>
      </c>
      <c r="I55" s="15">
        <v>2824</v>
      </c>
      <c r="J55" s="15">
        <v>2918</v>
      </c>
      <c r="K55" s="14">
        <v>2.0775825995022701</v>
      </c>
      <c r="L55" s="15">
        <v>1404.51696153937</v>
      </c>
      <c r="M55" s="15">
        <v>1384</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347</v>
      </c>
      <c r="C63" s="7"/>
      <c r="D63" s="7"/>
    </row>
    <row r="64" spans="2:677" x14ac:dyDescent="0.3">
      <c r="B64" s="7" t="s">
        <v>348</v>
      </c>
      <c r="C64" s="7"/>
      <c r="D64" s="7"/>
    </row>
    <row r="65" spans="2:9" x14ac:dyDescent="0.3">
      <c r="B65" s="7" t="s">
        <v>307</v>
      </c>
      <c r="C65" s="7"/>
      <c r="D65" s="7"/>
    </row>
    <row r="66" spans="2:9" x14ac:dyDescent="0.3">
      <c r="B66" s="7" t="s">
        <v>9</v>
      </c>
      <c r="C66" s="8" t="str">
        <f>HYPERLINK("https://www.cdc.gov/nchs/data/series/sr_02/sr02_175.pdf", "Link to Vital and Health Statistics")</f>
        <v>Link to Vital and Health Statistics</v>
      </c>
      <c r="D66" s="7"/>
    </row>
    <row r="67" spans="2:9" x14ac:dyDescent="0.3">
      <c r="B67" s="7" t="s">
        <v>308</v>
      </c>
      <c r="C67" s="7"/>
      <c r="D67" s="7"/>
    </row>
    <row r="68" spans="2:9" x14ac:dyDescent="0.3">
      <c r="B68" s="7" t="s">
        <v>309</v>
      </c>
      <c r="C68" s="7"/>
      <c r="D68" s="7"/>
    </row>
    <row r="69" spans="2:9" x14ac:dyDescent="0.3">
      <c r="B69" s="7"/>
      <c r="C69" s="7"/>
      <c r="D69" s="7"/>
    </row>
    <row r="70" spans="2:9" ht="90" customHeight="1" x14ac:dyDescent="0.3">
      <c r="B70" s="20" t="s">
        <v>346</v>
      </c>
      <c r="C70" s="21"/>
      <c r="D70" s="21"/>
      <c r="E70" s="22"/>
      <c r="F70" s="22"/>
      <c r="G70" s="22"/>
      <c r="H70" s="22"/>
      <c r="I70" s="22"/>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70:I70"/>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63" priority="1">
      <formula>ZA9 = 3</formula>
    </cfRule>
    <cfRule type="expression" dxfId="262" priority="48">
      <formula>I9 = J9</formula>
    </cfRule>
    <cfRule type="expression" dxfId="261" priority="95">
      <formula>ZA9 = 2</formula>
    </cfRule>
    <cfRule type="expression" dxfId="260" priority="142">
      <formula>ZA9 = 1</formula>
    </cfRule>
  </conditionalFormatting>
  <pageMargins left="0.7" right="0.7" top="0.75" bottom="0.75" header="0.3" footer="0.3"/>
  <pageSetup paperSize="9"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103</v>
      </c>
      <c r="M2" s="12" t="str">
        <f>HYPERLINK("#'INDICE'!A1", "Índice")</f>
        <v>Índice</v>
      </c>
    </row>
    <row r="3" spans="2:677" x14ac:dyDescent="0.3">
      <c r="B3" s="10" t="s">
        <v>7</v>
      </c>
      <c r="C3" s="11" t="s">
        <v>102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49.991018227653903</v>
      </c>
      <c r="E9" s="14">
        <v>1.0251621567709699</v>
      </c>
      <c r="F9" s="14">
        <v>47.981924629454703</v>
      </c>
      <c r="G9" s="14">
        <v>52.0001408299036</v>
      </c>
      <c r="H9" s="14">
        <v>2.0506926906399099</v>
      </c>
      <c r="I9" s="15">
        <v>3861</v>
      </c>
      <c r="J9" s="15">
        <v>6964</v>
      </c>
      <c r="K9" s="14">
        <v>2.92712677772038</v>
      </c>
      <c r="L9" s="15">
        <v>2379.1248308771601</v>
      </c>
      <c r="M9" s="15">
        <v>2470</v>
      </c>
      <c r="ZA9" s="9"/>
    </row>
    <row r="10" spans="2:677" x14ac:dyDescent="0.3">
      <c r="B10" s="19" t="s">
        <v>293</v>
      </c>
      <c r="C10" s="16" t="s">
        <v>253</v>
      </c>
      <c r="D10" s="14">
        <v>51.761476071589797</v>
      </c>
      <c r="E10" s="14">
        <v>1.3408338167712699</v>
      </c>
      <c r="F10" s="14">
        <v>49.1291548076724</v>
      </c>
      <c r="G10" s="14">
        <v>54.384057001002098</v>
      </c>
      <c r="H10" s="14">
        <v>2.5904087721856999</v>
      </c>
      <c r="I10" s="15">
        <v>2556</v>
      </c>
      <c r="J10" s="15">
        <v>4283</v>
      </c>
      <c r="K10" s="14">
        <v>3.0831589109456301</v>
      </c>
      <c r="L10" s="15">
        <v>1389.1596650418401</v>
      </c>
      <c r="M10" s="15">
        <v>1563</v>
      </c>
      <c r="ZA10" s="9"/>
    </row>
    <row r="11" spans="2:677" x14ac:dyDescent="0.3">
      <c r="B11" s="19"/>
      <c r="C11" s="16" t="s">
        <v>254</v>
      </c>
      <c r="D11" s="14">
        <v>46.9224563982497</v>
      </c>
      <c r="E11" s="14">
        <v>1.5582422750129501</v>
      </c>
      <c r="F11" s="14">
        <v>43.879921705991997</v>
      </c>
      <c r="G11" s="14">
        <v>49.9880421912492</v>
      </c>
      <c r="H11" s="14">
        <v>3.3208881090698399</v>
      </c>
      <c r="I11" s="15">
        <v>1305</v>
      </c>
      <c r="J11" s="15">
        <v>2681</v>
      </c>
      <c r="K11" s="14">
        <v>2.6128423336605802</v>
      </c>
      <c r="L11" s="15">
        <v>1026.08564070681</v>
      </c>
      <c r="M11" s="15">
        <v>907</v>
      </c>
      <c r="ZA11" s="9"/>
    </row>
    <row r="12" spans="2:677" x14ac:dyDescent="0.3">
      <c r="B12" s="19" t="s">
        <v>294</v>
      </c>
      <c r="C12" s="16" t="s">
        <v>255</v>
      </c>
      <c r="D12" s="14">
        <v>55.746487306668399</v>
      </c>
      <c r="E12" s="14">
        <v>1.17100468986189</v>
      </c>
      <c r="F12" s="14">
        <v>53.4386609813238</v>
      </c>
      <c r="G12" s="14">
        <v>58.029764902001297</v>
      </c>
      <c r="H12" s="14">
        <v>2.1005891966251502</v>
      </c>
      <c r="I12" s="15">
        <v>1971</v>
      </c>
      <c r="J12" s="15">
        <v>3503</v>
      </c>
      <c r="K12" s="14">
        <v>1.94656161236754</v>
      </c>
      <c r="L12" s="15">
        <v>1799.5834181376999</v>
      </c>
      <c r="M12" s="15">
        <v>1267</v>
      </c>
      <c r="ZA12" s="9"/>
    </row>
    <row r="13" spans="2:677" x14ac:dyDescent="0.3">
      <c r="B13" s="19"/>
      <c r="C13" s="16" t="s">
        <v>256</v>
      </c>
      <c r="D13" s="14">
        <v>45.606747138412302</v>
      </c>
      <c r="E13" s="14">
        <v>1.6589931256728301</v>
      </c>
      <c r="F13" s="14">
        <v>42.373467748287702</v>
      </c>
      <c r="G13" s="14">
        <v>48.877483341209597</v>
      </c>
      <c r="H13" s="14">
        <v>3.6376045865273698</v>
      </c>
      <c r="I13" s="15">
        <v>1116</v>
      </c>
      <c r="J13" s="15">
        <v>2072</v>
      </c>
      <c r="K13" s="14">
        <v>2.2977096201659202</v>
      </c>
      <c r="L13" s="15">
        <v>901.767560972468</v>
      </c>
      <c r="M13" s="15">
        <v>730</v>
      </c>
      <c r="ZA13" s="9"/>
    </row>
    <row r="14" spans="2:677" x14ac:dyDescent="0.3">
      <c r="B14" s="19"/>
      <c r="C14" s="16" t="s">
        <v>257</v>
      </c>
      <c r="D14" s="14">
        <v>50.950860929492798</v>
      </c>
      <c r="E14" s="14">
        <v>1.9093846668649199</v>
      </c>
      <c r="F14" s="14">
        <v>47.201301802754003</v>
      </c>
      <c r="G14" s="14">
        <v>54.689751955776202</v>
      </c>
      <c r="H14" s="14">
        <v>3.7475022640092099</v>
      </c>
      <c r="I14" s="15">
        <v>774</v>
      </c>
      <c r="J14" s="15">
        <v>1389</v>
      </c>
      <c r="K14" s="14">
        <v>2.0248525895844902</v>
      </c>
      <c r="L14" s="15">
        <v>685.97586172188005</v>
      </c>
      <c r="M14" s="15">
        <v>473</v>
      </c>
      <c r="ZA14" s="9"/>
    </row>
    <row r="15" spans="2:677" x14ac:dyDescent="0.3">
      <c r="B15" s="19" t="s">
        <v>295</v>
      </c>
      <c r="C15" s="16" t="s">
        <v>258</v>
      </c>
      <c r="D15" s="14">
        <v>63.865945595361403</v>
      </c>
      <c r="E15" s="14">
        <v>3.2769664372995599</v>
      </c>
      <c r="F15" s="14">
        <v>57.167804236690102</v>
      </c>
      <c r="G15" s="14">
        <v>70.065109551206206</v>
      </c>
      <c r="H15" s="14">
        <v>5.1310074668925996</v>
      </c>
      <c r="I15" s="15">
        <v>207</v>
      </c>
      <c r="J15" s="15">
        <v>316</v>
      </c>
      <c r="K15" s="14">
        <v>1.4657790147568901</v>
      </c>
      <c r="L15" s="15">
        <v>215.58502121986601</v>
      </c>
      <c r="M15" s="15">
        <v>121</v>
      </c>
      <c r="ZA15" s="9"/>
    </row>
    <row r="16" spans="2:677" x14ac:dyDescent="0.3">
      <c r="B16" s="19"/>
      <c r="C16" s="16" t="s">
        <v>259</v>
      </c>
      <c r="D16" s="14">
        <v>43.1005978313028</v>
      </c>
      <c r="E16" s="14">
        <v>3.23643207415099</v>
      </c>
      <c r="F16" s="14">
        <v>36.8294336549625</v>
      </c>
      <c r="G16" s="14">
        <v>49.601138063157698</v>
      </c>
      <c r="H16" s="14">
        <v>7.5090189858119798</v>
      </c>
      <c r="I16" s="15">
        <v>125</v>
      </c>
      <c r="J16" s="15">
        <v>286</v>
      </c>
      <c r="K16" s="14">
        <v>1.2172698226996901</v>
      </c>
      <c r="L16" s="15">
        <v>234.952016937134</v>
      </c>
      <c r="M16" s="15">
        <v>93</v>
      </c>
      <c r="ZA16" s="9"/>
    </row>
    <row r="17" spans="2:677" x14ac:dyDescent="0.3">
      <c r="B17" s="19"/>
      <c r="C17" s="16" t="s">
        <v>260</v>
      </c>
      <c r="D17" s="14">
        <v>56.244125886133098</v>
      </c>
      <c r="E17" s="14">
        <v>4.7351205437105301</v>
      </c>
      <c r="F17" s="14">
        <v>46.740636614957602</v>
      </c>
      <c r="G17" s="14">
        <v>65.310395356605994</v>
      </c>
      <c r="H17" s="14">
        <v>8.4188712494116196</v>
      </c>
      <c r="I17" s="15">
        <v>121</v>
      </c>
      <c r="J17" s="15">
        <v>207</v>
      </c>
      <c r="K17" s="14">
        <v>1.8767903576707901</v>
      </c>
      <c r="L17" s="15">
        <v>110.29468430182</v>
      </c>
      <c r="M17" s="15">
        <v>84</v>
      </c>
      <c r="ZA17" s="9"/>
    </row>
    <row r="18" spans="2:677" x14ac:dyDescent="0.3">
      <c r="B18" s="19"/>
      <c r="C18" s="16" t="s">
        <v>261</v>
      </c>
      <c r="D18" s="14">
        <v>53.565325150595697</v>
      </c>
      <c r="E18" s="14">
        <v>4.14665451666718</v>
      </c>
      <c r="F18" s="14">
        <v>45.287866962651997</v>
      </c>
      <c r="G18" s="14">
        <v>61.650911386819899</v>
      </c>
      <c r="H18" s="14">
        <v>7.7413037352225702</v>
      </c>
      <c r="I18" s="15">
        <v>116</v>
      </c>
      <c r="J18" s="15">
        <v>216</v>
      </c>
      <c r="K18" s="14">
        <v>1.48630525003975</v>
      </c>
      <c r="L18" s="15">
        <v>145.32680954617001</v>
      </c>
      <c r="M18" s="15">
        <v>73</v>
      </c>
      <c r="ZA18" s="9"/>
    </row>
    <row r="19" spans="2:677" x14ac:dyDescent="0.3">
      <c r="B19" s="19"/>
      <c r="C19" s="16" t="s">
        <v>262</v>
      </c>
      <c r="D19" s="14">
        <v>54.642930569433197</v>
      </c>
      <c r="E19" s="14">
        <v>3.8405749454196298</v>
      </c>
      <c r="F19" s="14">
        <v>46.925579357020702</v>
      </c>
      <c r="G19" s="14">
        <v>62.143411234105599</v>
      </c>
      <c r="H19" s="14">
        <v>7.0284937235193103</v>
      </c>
      <c r="I19" s="15">
        <v>115</v>
      </c>
      <c r="J19" s="15">
        <v>196</v>
      </c>
      <c r="K19" s="14">
        <v>1.1605079784271199</v>
      </c>
      <c r="L19" s="15">
        <v>168.89155752780499</v>
      </c>
      <c r="M19" s="15">
        <v>63</v>
      </c>
      <c r="ZA19" s="9"/>
    </row>
    <row r="20" spans="2:677" x14ac:dyDescent="0.3">
      <c r="B20" s="19"/>
      <c r="C20" s="16" t="s">
        <v>263</v>
      </c>
      <c r="D20" s="14">
        <v>54.965155305338897</v>
      </c>
      <c r="E20" s="14">
        <v>4.2474705423888999</v>
      </c>
      <c r="F20" s="14">
        <v>46.477662828986297</v>
      </c>
      <c r="G20" s="14">
        <v>63.173171901618403</v>
      </c>
      <c r="H20" s="14">
        <v>7.72756943702539</v>
      </c>
      <c r="I20" s="15">
        <v>150</v>
      </c>
      <c r="J20" s="15">
        <v>274</v>
      </c>
      <c r="K20" s="14">
        <v>1.98969848558886</v>
      </c>
      <c r="L20" s="15">
        <v>137.70930720636699</v>
      </c>
      <c r="M20" s="15">
        <v>97</v>
      </c>
      <c r="ZA20" s="9"/>
    </row>
    <row r="21" spans="2:677" x14ac:dyDescent="0.3">
      <c r="B21" s="19"/>
      <c r="C21" s="16" t="s">
        <v>264</v>
      </c>
      <c r="D21" s="14">
        <v>72.1177415608405</v>
      </c>
      <c r="E21" s="14">
        <v>2.4855746058218098</v>
      </c>
      <c r="F21" s="14">
        <v>66.960648590225603</v>
      </c>
      <c r="G21" s="14">
        <v>76.749374374172007</v>
      </c>
      <c r="H21" s="14">
        <v>3.4465508098654301</v>
      </c>
      <c r="I21" s="15">
        <v>314</v>
      </c>
      <c r="J21" s="15">
        <v>434</v>
      </c>
      <c r="K21" s="14">
        <v>1.3303669173747501</v>
      </c>
      <c r="L21" s="15">
        <v>326.22579104449198</v>
      </c>
      <c r="M21" s="15">
        <v>164</v>
      </c>
      <c r="ZA21" s="9"/>
    </row>
    <row r="22" spans="2:677" x14ac:dyDescent="0.3">
      <c r="B22" s="19"/>
      <c r="C22" s="16" t="s">
        <v>265</v>
      </c>
      <c r="D22" s="14">
        <v>55.615855316836303</v>
      </c>
      <c r="E22" s="14">
        <v>2.49386579432477</v>
      </c>
      <c r="F22" s="14">
        <v>50.644501771829397</v>
      </c>
      <c r="G22" s="14">
        <v>60.4772438779883</v>
      </c>
      <c r="H22" s="14">
        <v>4.4840914162293197</v>
      </c>
      <c r="I22" s="15">
        <v>254</v>
      </c>
      <c r="J22" s="15">
        <v>444</v>
      </c>
      <c r="K22" s="14">
        <v>1.11615216890055</v>
      </c>
      <c r="L22" s="15">
        <v>397.79522216702298</v>
      </c>
      <c r="M22" s="15">
        <v>128</v>
      </c>
      <c r="ZA22" s="9"/>
    </row>
    <row r="23" spans="2:677" x14ac:dyDescent="0.3">
      <c r="B23" s="19"/>
      <c r="C23" s="16" t="s">
        <v>266</v>
      </c>
      <c r="D23" s="14">
        <v>39.167376237371798</v>
      </c>
      <c r="E23" s="14">
        <v>3.1719159257419198</v>
      </c>
      <c r="F23" s="14">
        <v>33.105908917601802</v>
      </c>
      <c r="G23" s="14">
        <v>45.582417153356602</v>
      </c>
      <c r="H23" s="14">
        <v>8.0983620309889801</v>
      </c>
      <c r="I23" s="15">
        <v>155</v>
      </c>
      <c r="J23" s="15">
        <v>366</v>
      </c>
      <c r="K23" s="14">
        <v>1.5412573874084501</v>
      </c>
      <c r="L23" s="15">
        <v>237.46844815804101</v>
      </c>
      <c r="M23" s="15">
        <v>133</v>
      </c>
      <c r="ZA23" s="9"/>
    </row>
    <row r="24" spans="2:677" x14ac:dyDescent="0.3">
      <c r="B24" s="19"/>
      <c r="C24" s="16" t="s">
        <v>267</v>
      </c>
      <c r="D24" s="14">
        <v>52.447539764913103</v>
      </c>
      <c r="E24" s="14">
        <v>4.5897236491364799</v>
      </c>
      <c r="F24" s="14">
        <v>43.330103567800997</v>
      </c>
      <c r="G24" s="14">
        <v>61.404686829759299</v>
      </c>
      <c r="H24" s="14">
        <v>8.7510752071672293</v>
      </c>
      <c r="I24" s="15">
        <v>128</v>
      </c>
      <c r="J24" s="15">
        <v>228</v>
      </c>
      <c r="K24" s="14">
        <v>1.9173474466734</v>
      </c>
      <c r="L24" s="15">
        <v>118.91428462565899</v>
      </c>
      <c r="M24" s="15">
        <v>76</v>
      </c>
      <c r="ZA24" s="9"/>
    </row>
    <row r="25" spans="2:677" x14ac:dyDescent="0.3">
      <c r="B25" s="19"/>
      <c r="C25" s="16" t="s">
        <v>268</v>
      </c>
      <c r="D25" s="14">
        <v>55.731142010943501</v>
      </c>
      <c r="E25" s="14">
        <v>3.77882195063731</v>
      </c>
      <c r="F25" s="14">
        <v>48.1488866153055</v>
      </c>
      <c r="G25" s="14">
        <v>63.055387600938097</v>
      </c>
      <c r="H25" s="14">
        <v>6.7804495194002801</v>
      </c>
      <c r="I25" s="15">
        <v>102</v>
      </c>
      <c r="J25" s="15">
        <v>188</v>
      </c>
      <c r="K25" s="14">
        <v>1.08232628183934</v>
      </c>
      <c r="L25" s="15">
        <v>173.69993056114899</v>
      </c>
      <c r="M25" s="15">
        <v>76</v>
      </c>
      <c r="ZA25" s="9"/>
    </row>
    <row r="26" spans="2:677" x14ac:dyDescent="0.3">
      <c r="B26" s="19"/>
      <c r="C26" s="16" t="s">
        <v>269</v>
      </c>
      <c r="D26" s="14">
        <v>37.699637847403501</v>
      </c>
      <c r="E26" s="14">
        <v>2.6367173388438001</v>
      </c>
      <c r="F26" s="14">
        <v>32.628346445723203</v>
      </c>
      <c r="G26" s="14">
        <v>43.055415477551101</v>
      </c>
      <c r="H26" s="14">
        <v>6.9940123815417703</v>
      </c>
      <c r="I26" s="15">
        <v>105</v>
      </c>
      <c r="J26" s="15">
        <v>246</v>
      </c>
      <c r="K26" s="14">
        <v>0.72521284049454804</v>
      </c>
      <c r="L26" s="15">
        <v>246</v>
      </c>
      <c r="M26" s="15">
        <v>90</v>
      </c>
      <c r="ZA26" s="9"/>
    </row>
    <row r="27" spans="2:677" x14ac:dyDescent="0.3">
      <c r="B27" s="19"/>
      <c r="C27" s="16" t="s">
        <v>270</v>
      </c>
      <c r="D27" s="14">
        <v>52.216312171023397</v>
      </c>
      <c r="E27" s="14">
        <v>2.8531641618272099</v>
      </c>
      <c r="F27" s="14">
        <v>46.573525990811</v>
      </c>
      <c r="G27" s="14">
        <v>57.803092901753999</v>
      </c>
      <c r="H27" s="14">
        <v>5.4641242232547604</v>
      </c>
      <c r="I27" s="15">
        <v>184</v>
      </c>
      <c r="J27" s="15">
        <v>335</v>
      </c>
      <c r="K27" s="14">
        <v>1.08971800532943</v>
      </c>
      <c r="L27" s="15">
        <v>307.418982123479</v>
      </c>
      <c r="M27" s="15">
        <v>138</v>
      </c>
      <c r="ZA27" s="9"/>
    </row>
    <row r="28" spans="2:677" x14ac:dyDescent="0.3">
      <c r="B28" s="19"/>
      <c r="C28" s="16" t="s">
        <v>271</v>
      </c>
      <c r="D28" s="14">
        <v>46.622732315934599</v>
      </c>
      <c r="E28" s="14">
        <v>5.0334804860012596</v>
      </c>
      <c r="F28" s="14">
        <v>36.8442510881994</v>
      </c>
      <c r="G28" s="14">
        <v>56.667817411584601</v>
      </c>
      <c r="H28" s="14">
        <v>10.796193693437701</v>
      </c>
      <c r="I28" s="15">
        <v>62</v>
      </c>
      <c r="J28" s="15">
        <v>125</v>
      </c>
      <c r="K28" s="14">
        <v>1.2624215601456099</v>
      </c>
      <c r="L28" s="15">
        <v>99.016052914671505</v>
      </c>
      <c r="M28" s="15">
        <v>56</v>
      </c>
      <c r="ZA28" s="9"/>
    </row>
    <row r="29" spans="2:677" x14ac:dyDescent="0.3">
      <c r="B29" s="19"/>
      <c r="C29" s="16" t="s">
        <v>272</v>
      </c>
      <c r="D29" s="14">
        <v>45.805315030823003</v>
      </c>
      <c r="E29" s="14">
        <v>4.2189467719848004</v>
      </c>
      <c r="F29" s="14">
        <v>37.619596361176697</v>
      </c>
      <c r="G29" s="14">
        <v>54.223925394110097</v>
      </c>
      <c r="H29" s="14">
        <v>9.2106052957955207</v>
      </c>
      <c r="I29" s="15">
        <v>148</v>
      </c>
      <c r="J29" s="15">
        <v>298</v>
      </c>
      <c r="K29" s="14">
        <v>2.1295702503732001</v>
      </c>
      <c r="L29" s="15">
        <v>139.934336492434</v>
      </c>
      <c r="M29" s="15">
        <v>89</v>
      </c>
      <c r="ZA29" s="9"/>
    </row>
    <row r="30" spans="2:677" x14ac:dyDescent="0.3">
      <c r="B30" s="19"/>
      <c r="C30" s="16" t="s">
        <v>273</v>
      </c>
      <c r="D30" s="14">
        <v>54.396452328551398</v>
      </c>
      <c r="E30" s="14">
        <v>4.6671444390945096</v>
      </c>
      <c r="F30" s="14">
        <v>45.047849082818303</v>
      </c>
      <c r="G30" s="14">
        <v>63.445209196903598</v>
      </c>
      <c r="H30" s="14">
        <v>8.5798691629837105</v>
      </c>
      <c r="I30" s="15">
        <v>135</v>
      </c>
      <c r="J30" s="15">
        <v>231</v>
      </c>
      <c r="K30" s="14">
        <v>2.0195802432640799</v>
      </c>
      <c r="L30" s="15">
        <v>114.380203891604</v>
      </c>
      <c r="M30" s="15">
        <v>69</v>
      </c>
      <c r="ZA30" s="9"/>
    </row>
    <row r="31" spans="2:677" x14ac:dyDescent="0.3">
      <c r="B31" s="19"/>
      <c r="C31" s="16" t="s">
        <v>274</v>
      </c>
      <c r="D31" s="14">
        <v>57.003210464854298</v>
      </c>
      <c r="E31" s="14">
        <v>2.1965733236593201</v>
      </c>
      <c r="F31" s="14">
        <v>52.637840520799003</v>
      </c>
      <c r="G31" s="14">
        <v>61.262329498377802</v>
      </c>
      <c r="H31" s="14">
        <v>3.8534203700923699</v>
      </c>
      <c r="I31" s="15">
        <v>470</v>
      </c>
      <c r="J31" s="15">
        <v>776</v>
      </c>
      <c r="K31" s="14">
        <v>1.52566002555272</v>
      </c>
      <c r="L31" s="15">
        <v>508.63232109582901</v>
      </c>
      <c r="M31" s="15">
        <v>282</v>
      </c>
      <c r="ZA31" s="9"/>
    </row>
    <row r="32" spans="2:677" x14ac:dyDescent="0.3">
      <c r="B32" s="19"/>
      <c r="C32" s="16" t="s">
        <v>275</v>
      </c>
      <c r="D32" s="14">
        <v>56.329198838267303</v>
      </c>
      <c r="E32" s="14">
        <v>2.8272704953099801</v>
      </c>
      <c r="F32" s="14">
        <v>50.691324939574898</v>
      </c>
      <c r="G32" s="14">
        <v>61.808121280291502</v>
      </c>
      <c r="H32" s="14">
        <v>5.0191917400204096</v>
      </c>
      <c r="I32" s="15">
        <v>266</v>
      </c>
      <c r="J32" s="15">
        <v>475</v>
      </c>
      <c r="K32" s="14">
        <v>1.54023975948655</v>
      </c>
      <c r="L32" s="15">
        <v>308.39354527398098</v>
      </c>
      <c r="M32" s="15">
        <v>159</v>
      </c>
      <c r="ZA32" s="9"/>
    </row>
    <row r="33" spans="2:677" x14ac:dyDescent="0.3">
      <c r="B33" s="19"/>
      <c r="C33" s="16" t="s">
        <v>276</v>
      </c>
      <c r="D33" s="14">
        <v>58.620118832880799</v>
      </c>
      <c r="E33" s="14">
        <v>3.8668921041145699</v>
      </c>
      <c r="F33" s="14">
        <v>50.802093564725602</v>
      </c>
      <c r="G33" s="14">
        <v>66.026600065993705</v>
      </c>
      <c r="H33" s="14">
        <v>6.5965272351948601</v>
      </c>
      <c r="I33" s="15">
        <v>132</v>
      </c>
      <c r="J33" s="15">
        <v>218</v>
      </c>
      <c r="K33" s="14">
        <v>1.33766667866477</v>
      </c>
      <c r="L33" s="15">
        <v>162.97034491253299</v>
      </c>
      <c r="M33" s="15">
        <v>92</v>
      </c>
      <c r="ZA33" s="9"/>
    </row>
    <row r="34" spans="2:677" x14ac:dyDescent="0.3">
      <c r="B34" s="19"/>
      <c r="C34" s="16" t="s">
        <v>277</v>
      </c>
      <c r="D34" s="14">
        <v>59.777454007340502</v>
      </c>
      <c r="E34" s="14">
        <v>3.5840424979198899</v>
      </c>
      <c r="F34" s="14">
        <v>52.518494299778098</v>
      </c>
      <c r="G34" s="14">
        <v>66.631757229530805</v>
      </c>
      <c r="H34" s="14">
        <v>5.9956426004355698</v>
      </c>
      <c r="I34" s="15">
        <v>184</v>
      </c>
      <c r="J34" s="15">
        <v>297</v>
      </c>
      <c r="K34" s="14">
        <v>1.58136106409614</v>
      </c>
      <c r="L34" s="15">
        <v>187.81289532366</v>
      </c>
      <c r="M34" s="15">
        <v>106</v>
      </c>
      <c r="ZA34" s="9"/>
    </row>
    <row r="35" spans="2:677" x14ac:dyDescent="0.3">
      <c r="B35" s="19"/>
      <c r="C35" s="16" t="s">
        <v>278</v>
      </c>
      <c r="D35" s="14">
        <v>44.453983648871002</v>
      </c>
      <c r="E35" s="14">
        <v>4.6556476744805604</v>
      </c>
      <c r="F35" s="14">
        <v>35.447629769814696</v>
      </c>
      <c r="G35" s="14">
        <v>53.8400730566172</v>
      </c>
      <c r="H35" s="14">
        <v>10.472959434308899</v>
      </c>
      <c r="I35" s="15">
        <v>113</v>
      </c>
      <c r="J35" s="15">
        <v>220</v>
      </c>
      <c r="K35" s="14">
        <v>1.92238657674872</v>
      </c>
      <c r="L35" s="15">
        <v>114.441082070017</v>
      </c>
      <c r="M35" s="15">
        <v>61</v>
      </c>
      <c r="ZA35" s="9"/>
    </row>
    <row r="36" spans="2:677" x14ac:dyDescent="0.3">
      <c r="B36" s="19"/>
      <c r="C36" s="16" t="s">
        <v>279</v>
      </c>
      <c r="D36" s="14">
        <v>48.976619718351898</v>
      </c>
      <c r="E36" s="14">
        <v>3.1438736118880102</v>
      </c>
      <c r="F36" s="14">
        <v>42.815397303144202</v>
      </c>
      <c r="G36" s="14">
        <v>55.169091406856197</v>
      </c>
      <c r="H36" s="14">
        <v>6.4191314753189896</v>
      </c>
      <c r="I36" s="15">
        <v>171</v>
      </c>
      <c r="J36" s="15">
        <v>341</v>
      </c>
      <c r="K36" s="14">
        <v>1.34477937395227</v>
      </c>
      <c r="L36" s="15">
        <v>253.57319319808599</v>
      </c>
      <c r="M36" s="15">
        <v>143</v>
      </c>
      <c r="ZA36" s="9"/>
    </row>
    <row r="37" spans="2:677" x14ac:dyDescent="0.3">
      <c r="B37" s="19"/>
      <c r="C37" s="16" t="s">
        <v>280</v>
      </c>
      <c r="D37" s="14">
        <v>41.232013114885902</v>
      </c>
      <c r="E37" s="14">
        <v>4.5117910077931498</v>
      </c>
      <c r="F37" s="14">
        <v>32.630896207986297</v>
      </c>
      <c r="G37" s="14">
        <v>50.404049910916797</v>
      </c>
      <c r="H37" s="14">
        <v>10.942446577182199</v>
      </c>
      <c r="I37" s="15">
        <v>104</v>
      </c>
      <c r="J37" s="15">
        <v>247</v>
      </c>
      <c r="K37" s="14">
        <v>2.06660607806909</v>
      </c>
      <c r="L37" s="15">
        <v>119.519632996909</v>
      </c>
      <c r="M37" s="15">
        <v>77</v>
      </c>
      <c r="ZA37" s="9"/>
    </row>
    <row r="38" spans="2:677" x14ac:dyDescent="0.3">
      <c r="B38" s="19" t="s">
        <v>296</v>
      </c>
      <c r="C38" s="16" t="s">
        <v>281</v>
      </c>
      <c r="D38" s="14">
        <v>46.422808606178698</v>
      </c>
      <c r="E38" s="14">
        <v>1.6072441864775</v>
      </c>
      <c r="F38" s="14">
        <v>43.288096959243099</v>
      </c>
      <c r="G38" s="14">
        <v>49.586042896687601</v>
      </c>
      <c r="H38" s="14">
        <v>3.4621864439791299</v>
      </c>
      <c r="I38" s="15">
        <v>1751</v>
      </c>
      <c r="J38" s="15">
        <v>3538</v>
      </c>
      <c r="K38" s="14">
        <v>3.6735624868165102</v>
      </c>
      <c r="L38" s="15">
        <v>963.097813824318</v>
      </c>
      <c r="M38" s="15">
        <v>1175</v>
      </c>
      <c r="ZA38" s="9"/>
    </row>
    <row r="39" spans="2:677" x14ac:dyDescent="0.3">
      <c r="B39" s="19"/>
      <c r="C39" s="16" t="s">
        <v>282</v>
      </c>
      <c r="D39" s="14">
        <v>53.024102798312498</v>
      </c>
      <c r="E39" s="14">
        <v>1.35338323181012</v>
      </c>
      <c r="F39" s="14">
        <v>50.362980019524002</v>
      </c>
      <c r="G39" s="14">
        <v>55.668140744431902</v>
      </c>
      <c r="H39" s="14">
        <v>2.5523925165843502</v>
      </c>
      <c r="I39" s="15">
        <v>2110</v>
      </c>
      <c r="J39" s="15">
        <v>3426</v>
      </c>
      <c r="K39" s="14">
        <v>2.5185683781691401</v>
      </c>
      <c r="L39" s="15">
        <v>1360.29659932859</v>
      </c>
      <c r="M39" s="15">
        <v>1195</v>
      </c>
      <c r="ZA39" s="9"/>
    </row>
    <row r="40" spans="2:677" x14ac:dyDescent="0.3">
      <c r="B40" s="19" t="s">
        <v>321</v>
      </c>
      <c r="C40" s="16" t="s">
        <v>314</v>
      </c>
      <c r="D40" s="14">
        <v>51.207542921842901</v>
      </c>
      <c r="E40" s="14">
        <v>1.34063489342591</v>
      </c>
      <c r="F40" s="14">
        <v>48.577829169798797</v>
      </c>
      <c r="G40" s="14">
        <v>53.8305892145058</v>
      </c>
      <c r="H40" s="14">
        <v>2.6180418292517902</v>
      </c>
      <c r="I40" s="15">
        <v>2029</v>
      </c>
      <c r="J40" s="15">
        <v>3592</v>
      </c>
      <c r="K40" s="14">
        <v>2.5831511332231001</v>
      </c>
      <c r="L40" s="15">
        <v>1390.5496870863001</v>
      </c>
      <c r="M40" s="15">
        <v>1889</v>
      </c>
      <c r="ZA40" s="9"/>
    </row>
    <row r="41" spans="2:677" x14ac:dyDescent="0.3">
      <c r="B41" s="19"/>
      <c r="C41" s="16" t="s">
        <v>315</v>
      </c>
      <c r="D41" s="14">
        <v>48.792427016877298</v>
      </c>
      <c r="E41" s="14">
        <v>1.4826731920577101</v>
      </c>
      <c r="F41" s="14">
        <v>45.892456767476297</v>
      </c>
      <c r="G41" s="14">
        <v>51.700549243699797</v>
      </c>
      <c r="H41" s="14">
        <v>3.03873630132163</v>
      </c>
      <c r="I41" s="15">
        <v>1832</v>
      </c>
      <c r="J41" s="15">
        <v>3372</v>
      </c>
      <c r="K41" s="14">
        <v>2.9659444254649201</v>
      </c>
      <c r="L41" s="15">
        <v>1136.90599562446</v>
      </c>
      <c r="M41" s="15">
        <v>1839</v>
      </c>
      <c r="ZA41" s="9"/>
    </row>
    <row r="42" spans="2:677" x14ac:dyDescent="0.3">
      <c r="B42" s="19" t="s">
        <v>322</v>
      </c>
      <c r="C42" s="16" t="s">
        <v>316</v>
      </c>
      <c r="D42" s="14">
        <v>36.711544552663298</v>
      </c>
      <c r="E42" s="14">
        <v>2.4894846592369499</v>
      </c>
      <c r="F42" s="14">
        <v>31.972928429248601</v>
      </c>
      <c r="G42" s="14">
        <v>41.721731298849697</v>
      </c>
      <c r="H42" s="14">
        <v>6.7812038136007704</v>
      </c>
      <c r="I42" s="15">
        <v>327</v>
      </c>
      <c r="J42" s="15">
        <v>861</v>
      </c>
      <c r="K42" s="14">
        <v>2.2939830592141299</v>
      </c>
      <c r="L42" s="15">
        <v>375.32971158686797</v>
      </c>
      <c r="M42" s="15">
        <v>360</v>
      </c>
      <c r="ZA42" s="9"/>
    </row>
    <row r="43" spans="2:677" x14ac:dyDescent="0.3">
      <c r="B43" s="19"/>
      <c r="C43" s="16" t="s">
        <v>317</v>
      </c>
      <c r="D43" s="14">
        <v>45.7996156476027</v>
      </c>
      <c r="E43" s="14">
        <v>5.2261716867227896</v>
      </c>
      <c r="F43" s="14">
        <v>35.832990235039901</v>
      </c>
      <c r="G43" s="14">
        <v>56.114139224158201</v>
      </c>
      <c r="H43" s="14">
        <v>11.410950971586001</v>
      </c>
      <c r="I43" s="15">
        <v>149</v>
      </c>
      <c r="J43" s="15">
        <v>281</v>
      </c>
      <c r="K43" s="14">
        <v>3.0807834829704799</v>
      </c>
      <c r="L43" s="15">
        <v>91.210564310433298</v>
      </c>
      <c r="M43" s="15">
        <v>136</v>
      </c>
      <c r="ZA43" s="9"/>
    </row>
    <row r="44" spans="2:677" x14ac:dyDescent="0.3">
      <c r="B44" s="19"/>
      <c r="C44" s="16" t="s">
        <v>318</v>
      </c>
      <c r="D44" s="14">
        <v>50.168866771253597</v>
      </c>
      <c r="E44" s="14">
        <v>4.0822256059918001</v>
      </c>
      <c r="F44" s="14">
        <v>42.1914655788636</v>
      </c>
      <c r="G44" s="14">
        <v>58.137679920491898</v>
      </c>
      <c r="H44" s="14">
        <v>8.1369699351688105</v>
      </c>
      <c r="I44" s="15">
        <v>108</v>
      </c>
      <c r="J44" s="15">
        <v>200</v>
      </c>
      <c r="K44" s="14">
        <v>1.32651457624659</v>
      </c>
      <c r="L44" s="15">
        <v>150.77105339159201</v>
      </c>
      <c r="M44" s="15">
        <v>107</v>
      </c>
      <c r="ZA44" s="9"/>
    </row>
    <row r="45" spans="2:677" x14ac:dyDescent="0.3">
      <c r="B45" s="19"/>
      <c r="C45" s="16" t="s">
        <v>319</v>
      </c>
      <c r="D45" s="14">
        <v>51.666114801342601</v>
      </c>
      <c r="E45" s="14">
        <v>1.1929395841525099</v>
      </c>
      <c r="F45" s="14">
        <v>49.324951884766797</v>
      </c>
      <c r="G45" s="14">
        <v>53.999986735261402</v>
      </c>
      <c r="H45" s="14">
        <v>2.3089399865644702</v>
      </c>
      <c r="I45" s="15">
        <v>3221</v>
      </c>
      <c r="J45" s="15">
        <v>5527</v>
      </c>
      <c r="K45" s="14">
        <v>3.1491276775624502</v>
      </c>
      <c r="L45" s="15">
        <v>1755.0892075224201</v>
      </c>
      <c r="M45" s="15">
        <v>2215</v>
      </c>
      <c r="ZA45" s="9"/>
    </row>
    <row r="46" spans="2:677" x14ac:dyDescent="0.3">
      <c r="B46" s="19"/>
      <c r="C46" s="16" t="s">
        <v>320</v>
      </c>
      <c r="D46" s="14">
        <v>55.304222552034801</v>
      </c>
      <c r="E46" s="14">
        <v>7.6922815993055504</v>
      </c>
      <c r="F46" s="14">
        <v>40.085944427896202</v>
      </c>
      <c r="G46" s="14">
        <v>69.589501645662807</v>
      </c>
      <c r="H46" s="14">
        <v>13.909031253568401</v>
      </c>
      <c r="I46" s="15">
        <v>56</v>
      </c>
      <c r="J46" s="15">
        <v>95</v>
      </c>
      <c r="K46" s="14">
        <v>2.2501600779294502</v>
      </c>
      <c r="L46" s="15">
        <v>42.219218504408403</v>
      </c>
      <c r="M46" s="15">
        <v>40</v>
      </c>
      <c r="ZA46" s="9"/>
    </row>
    <row r="47" spans="2:677" x14ac:dyDescent="0.3">
      <c r="B47" s="19" t="s">
        <v>298</v>
      </c>
      <c r="C47" s="16" t="s">
        <v>283</v>
      </c>
      <c r="D47" s="14">
        <v>40.141950517062199</v>
      </c>
      <c r="E47" s="14">
        <v>2.4443816425566198</v>
      </c>
      <c r="F47" s="14">
        <v>35.4549854657349</v>
      </c>
      <c r="G47" s="14">
        <v>45.016378466943401</v>
      </c>
      <c r="H47" s="14">
        <v>6.0893444665018004</v>
      </c>
      <c r="I47" s="15">
        <v>660</v>
      </c>
      <c r="J47" s="15">
        <v>1478</v>
      </c>
      <c r="K47" s="14">
        <v>3.67280177879478</v>
      </c>
      <c r="L47" s="15">
        <v>402.41757900830697</v>
      </c>
      <c r="M47" s="15">
        <v>845</v>
      </c>
      <c r="ZA47" s="9"/>
    </row>
    <row r="48" spans="2:677" x14ac:dyDescent="0.3">
      <c r="B48" s="19"/>
      <c r="C48" s="16" t="s">
        <v>284</v>
      </c>
      <c r="D48" s="14">
        <v>45.021497332468797</v>
      </c>
      <c r="E48" s="14">
        <v>2.3535756409946802</v>
      </c>
      <c r="F48" s="14">
        <v>40.460988590096399</v>
      </c>
      <c r="G48" s="14">
        <v>49.667234372505902</v>
      </c>
      <c r="H48" s="14">
        <v>5.2276707360803902</v>
      </c>
      <c r="I48" s="15">
        <v>604</v>
      </c>
      <c r="J48" s="15">
        <v>1252</v>
      </c>
      <c r="K48" s="14">
        <v>2.7996309650621898</v>
      </c>
      <c r="L48" s="15">
        <v>447.20179753126399</v>
      </c>
      <c r="M48" s="15">
        <v>840</v>
      </c>
      <c r="ZA48" s="9"/>
    </row>
    <row r="49" spans="2:677" x14ac:dyDescent="0.3">
      <c r="B49" s="19"/>
      <c r="C49" s="16" t="s">
        <v>285</v>
      </c>
      <c r="D49" s="14">
        <v>47.709131926130702</v>
      </c>
      <c r="E49" s="14">
        <v>2.6588668310411299</v>
      </c>
      <c r="F49" s="14">
        <v>42.538070306389898</v>
      </c>
      <c r="G49" s="14">
        <v>52.929773520654102</v>
      </c>
      <c r="H49" s="14">
        <v>5.5730773621241401</v>
      </c>
      <c r="I49" s="15">
        <v>651</v>
      </c>
      <c r="J49" s="15">
        <v>1228</v>
      </c>
      <c r="K49" s="14">
        <v>3.4770454628915699</v>
      </c>
      <c r="L49" s="15">
        <v>353.17340917906</v>
      </c>
      <c r="M49" s="15">
        <v>836</v>
      </c>
      <c r="ZA49" s="9"/>
    </row>
    <row r="50" spans="2:677" x14ac:dyDescent="0.3">
      <c r="B50" s="19"/>
      <c r="C50" s="16" t="s">
        <v>286</v>
      </c>
      <c r="D50" s="14">
        <v>53.551388976549902</v>
      </c>
      <c r="E50" s="14">
        <v>2.2802245805647798</v>
      </c>
      <c r="F50" s="14">
        <v>49.062893070291899</v>
      </c>
      <c r="G50" s="14">
        <v>57.9830839508911</v>
      </c>
      <c r="H50" s="14">
        <v>4.2580120219912398</v>
      </c>
      <c r="I50" s="15">
        <v>721</v>
      </c>
      <c r="J50" s="15">
        <v>1260</v>
      </c>
      <c r="K50" s="14">
        <v>2.6317068131545498</v>
      </c>
      <c r="L50" s="15">
        <v>478.77673671774801</v>
      </c>
      <c r="M50" s="15">
        <v>837</v>
      </c>
      <c r="ZA50" s="9"/>
    </row>
    <row r="51" spans="2:677" x14ac:dyDescent="0.3">
      <c r="B51" s="19"/>
      <c r="C51" s="16" t="s">
        <v>287</v>
      </c>
      <c r="D51" s="14">
        <v>65.439430515404297</v>
      </c>
      <c r="E51" s="14">
        <v>1.8423936090095701</v>
      </c>
      <c r="F51" s="14">
        <v>61.7428286006947</v>
      </c>
      <c r="G51" s="14">
        <v>68.958424606179904</v>
      </c>
      <c r="H51" s="14">
        <v>2.8154181576746402</v>
      </c>
      <c r="I51" s="15">
        <v>1204</v>
      </c>
      <c r="J51" s="15">
        <v>1712</v>
      </c>
      <c r="K51" s="14">
        <v>2.5679966041549802</v>
      </c>
      <c r="L51" s="15">
        <v>666.66754824753798</v>
      </c>
      <c r="M51" s="15">
        <v>1047</v>
      </c>
      <c r="ZA51" s="9"/>
    </row>
    <row r="52" spans="2:677" x14ac:dyDescent="0.3">
      <c r="B52" s="19" t="s">
        <v>297</v>
      </c>
      <c r="C52" s="16" t="s">
        <v>288</v>
      </c>
      <c r="D52" s="14">
        <v>54.353275296542897</v>
      </c>
      <c r="E52" s="14">
        <v>1.2692270210694001</v>
      </c>
      <c r="F52" s="14">
        <v>51.855674513135099</v>
      </c>
      <c r="G52" s="14">
        <v>56.8291757177292</v>
      </c>
      <c r="H52" s="14">
        <v>2.3351435845304498</v>
      </c>
      <c r="I52" s="15">
        <v>2781</v>
      </c>
      <c r="J52" s="15">
        <v>4602</v>
      </c>
      <c r="K52" s="14">
        <v>2.9874146851750099</v>
      </c>
      <c r="L52" s="15">
        <v>1540.4624014327001</v>
      </c>
      <c r="M52" s="15">
        <v>2100</v>
      </c>
      <c r="ZA52" s="9"/>
    </row>
    <row r="53" spans="2:677" x14ac:dyDescent="0.3">
      <c r="B53" s="19"/>
      <c r="C53" s="16" t="s">
        <v>289</v>
      </c>
      <c r="D53" s="14">
        <v>42.101010932966503</v>
      </c>
      <c r="E53" s="14">
        <v>1.65372691444611</v>
      </c>
      <c r="F53" s="14">
        <v>38.896247708403003</v>
      </c>
      <c r="G53" s="14">
        <v>45.373748518857298</v>
      </c>
      <c r="H53" s="14">
        <v>3.9279981116823701</v>
      </c>
      <c r="I53" s="15">
        <v>1059</v>
      </c>
      <c r="J53" s="15">
        <v>2328</v>
      </c>
      <c r="K53" s="14">
        <v>2.6107210288843499</v>
      </c>
      <c r="L53" s="15">
        <v>891.70768314331599</v>
      </c>
      <c r="M53" s="15">
        <v>1242</v>
      </c>
      <c r="ZA53" s="9"/>
    </row>
    <row r="54" spans="2:677" x14ac:dyDescent="0.3">
      <c r="B54" s="19" t="s">
        <v>291</v>
      </c>
      <c r="C54" s="16" t="s">
        <v>290</v>
      </c>
      <c r="D54" s="14">
        <v>55.687858549291498</v>
      </c>
      <c r="E54" s="14">
        <v>1.26929236017652</v>
      </c>
      <c r="F54" s="14">
        <v>53.186653542086297</v>
      </c>
      <c r="G54" s="14">
        <v>58.160552378497698</v>
      </c>
      <c r="H54" s="14">
        <v>2.2792982047478398</v>
      </c>
      <c r="I54" s="15">
        <v>2742</v>
      </c>
      <c r="J54" s="15">
        <v>4545</v>
      </c>
      <c r="K54" s="14">
        <v>2.9667325647206901</v>
      </c>
      <c r="L54" s="15">
        <v>1531.98844211558</v>
      </c>
      <c r="M54" s="15">
        <v>2010</v>
      </c>
      <c r="ZA54" s="9"/>
    </row>
    <row r="55" spans="2:677" x14ac:dyDescent="0.3">
      <c r="B55" s="19"/>
      <c r="C55" s="16" t="s">
        <v>291</v>
      </c>
      <c r="D55" s="14">
        <v>42.113061012264801</v>
      </c>
      <c r="E55" s="14">
        <v>1.66103697941583</v>
      </c>
      <c r="F55" s="14">
        <v>38.894208205971097</v>
      </c>
      <c r="G55" s="14">
        <v>45.400381278585598</v>
      </c>
      <c r="H55" s="14">
        <v>3.9442323580612499</v>
      </c>
      <c r="I55" s="15">
        <v>1119</v>
      </c>
      <c r="J55" s="15">
        <v>2419</v>
      </c>
      <c r="K55" s="14">
        <v>2.7366389528680499</v>
      </c>
      <c r="L55" s="15">
        <v>883.93099771704999</v>
      </c>
      <c r="M55" s="15">
        <v>1222</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59" priority="1">
      <formula>ZA9 = 3</formula>
    </cfRule>
    <cfRule type="expression" dxfId="258" priority="48">
      <formula>I9 = J9</formula>
    </cfRule>
    <cfRule type="expression" dxfId="257" priority="95">
      <formula>ZA9 = 2</formula>
    </cfRule>
    <cfRule type="expression" dxfId="256" priority="142">
      <formula>ZA9 = 1</formula>
    </cfRule>
  </conditionalFormatting>
  <pageMargins left="0.7" right="0.7" top="0.75" bottom="0.75" header="0.3" footer="0.3"/>
  <pageSetup paperSize="9" orientation="portrait" horizontalDpi="300" verticalDpi="30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105</v>
      </c>
      <c r="M2" s="12" t="str">
        <f>HYPERLINK("#'INDICE'!A1", "Índice")</f>
        <v>Índice</v>
      </c>
    </row>
    <row r="3" spans="2:677" x14ac:dyDescent="0.3">
      <c r="B3" s="10" t="s">
        <v>7</v>
      </c>
      <c r="C3" s="11" t="s">
        <v>104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43.172045392548</v>
      </c>
      <c r="E9" s="14">
        <v>1.0585609905583899</v>
      </c>
      <c r="F9" s="14">
        <v>41.109509782694502</v>
      </c>
      <c r="G9" s="14">
        <v>45.258534757320497</v>
      </c>
      <c r="H9" s="14">
        <v>2.4519593198174201</v>
      </c>
      <c r="I9" s="15">
        <v>3092</v>
      </c>
      <c r="J9" s="15">
        <v>6794</v>
      </c>
      <c r="K9" s="14">
        <v>3.1026210586313501</v>
      </c>
      <c r="L9" s="15">
        <v>2189.7614538196299</v>
      </c>
      <c r="M9" s="15">
        <v>2449</v>
      </c>
      <c r="ZA9" s="9"/>
    </row>
    <row r="10" spans="2:677" x14ac:dyDescent="0.3">
      <c r="B10" s="19" t="s">
        <v>293</v>
      </c>
      <c r="C10" s="16" t="s">
        <v>253</v>
      </c>
      <c r="D10" s="14">
        <v>42.926100479902303</v>
      </c>
      <c r="E10" s="14">
        <v>1.36425620906881</v>
      </c>
      <c r="F10" s="14">
        <v>40.273420959165101</v>
      </c>
      <c r="G10" s="14">
        <v>45.620047073474801</v>
      </c>
      <c r="H10" s="14">
        <v>3.1781508075897502</v>
      </c>
      <c r="I10" s="15">
        <v>1952</v>
      </c>
      <c r="J10" s="15">
        <v>4192</v>
      </c>
      <c r="K10" s="14">
        <v>3.1838350156563999</v>
      </c>
      <c r="L10" s="15">
        <v>1316.6511390778701</v>
      </c>
      <c r="M10" s="15">
        <v>1548</v>
      </c>
      <c r="ZA10" s="9"/>
    </row>
    <row r="11" spans="2:677" x14ac:dyDescent="0.3">
      <c r="B11" s="19"/>
      <c r="C11" s="16" t="s">
        <v>254</v>
      </c>
      <c r="D11" s="14">
        <v>43.597223706469997</v>
      </c>
      <c r="E11" s="14">
        <v>1.66355154516926</v>
      </c>
      <c r="F11" s="14">
        <v>40.3649361654657</v>
      </c>
      <c r="G11" s="14">
        <v>46.884850269162698</v>
      </c>
      <c r="H11" s="14">
        <v>3.8157281673933201</v>
      </c>
      <c r="I11" s="15">
        <v>1140</v>
      </c>
      <c r="J11" s="15">
        <v>2602</v>
      </c>
      <c r="K11" s="14">
        <v>2.9272078462025299</v>
      </c>
      <c r="L11" s="15">
        <v>888.90168949758095</v>
      </c>
      <c r="M11" s="15">
        <v>901</v>
      </c>
      <c r="ZA11" s="9"/>
    </row>
    <row r="12" spans="2:677" x14ac:dyDescent="0.3">
      <c r="B12" s="19" t="s">
        <v>294</v>
      </c>
      <c r="C12" s="16" t="s">
        <v>255</v>
      </c>
      <c r="D12" s="14">
        <v>44.6718260220498</v>
      </c>
      <c r="E12" s="14">
        <v>1.2656465764250699</v>
      </c>
      <c r="F12" s="14">
        <v>42.204305078885</v>
      </c>
      <c r="G12" s="14">
        <v>47.165880501425903</v>
      </c>
      <c r="H12" s="14">
        <v>2.8332098531193899</v>
      </c>
      <c r="I12" s="15">
        <v>1586</v>
      </c>
      <c r="J12" s="15">
        <v>3429</v>
      </c>
      <c r="K12" s="14">
        <v>2.2217012952270401</v>
      </c>
      <c r="L12" s="15">
        <v>1543.4118021925999</v>
      </c>
      <c r="M12" s="15">
        <v>1260</v>
      </c>
      <c r="ZA12" s="9"/>
    </row>
    <row r="13" spans="2:677" x14ac:dyDescent="0.3">
      <c r="B13" s="19"/>
      <c r="C13" s="16" t="s">
        <v>256</v>
      </c>
      <c r="D13" s="14">
        <v>42.632799271402803</v>
      </c>
      <c r="E13" s="14">
        <v>1.7213197526910899</v>
      </c>
      <c r="F13" s="14">
        <v>39.2931862996221</v>
      </c>
      <c r="G13" s="14">
        <v>46.040983835581301</v>
      </c>
      <c r="H13" s="14">
        <v>4.0375480430761197</v>
      </c>
      <c r="I13" s="15">
        <v>930</v>
      </c>
      <c r="J13" s="15">
        <v>2027</v>
      </c>
      <c r="K13" s="14">
        <v>2.4544547948123099</v>
      </c>
      <c r="L13" s="15">
        <v>825.84531778064502</v>
      </c>
      <c r="M13" s="15">
        <v>721</v>
      </c>
      <c r="ZA13" s="9"/>
    </row>
    <row r="14" spans="2:677" x14ac:dyDescent="0.3">
      <c r="B14" s="19"/>
      <c r="C14" s="16" t="s">
        <v>257</v>
      </c>
      <c r="D14" s="14">
        <v>38.824099719774502</v>
      </c>
      <c r="E14" s="14">
        <v>1.96331123105892</v>
      </c>
      <c r="F14" s="14">
        <v>35.043824743340402</v>
      </c>
      <c r="G14" s="14">
        <v>42.743821772944798</v>
      </c>
      <c r="H14" s="14">
        <v>5.0569394917841004</v>
      </c>
      <c r="I14" s="15">
        <v>576</v>
      </c>
      <c r="J14" s="15">
        <v>1338</v>
      </c>
      <c r="K14" s="14">
        <v>2.1698411749668298</v>
      </c>
      <c r="L14" s="15">
        <v>616.634994043034</v>
      </c>
      <c r="M14" s="15">
        <v>468</v>
      </c>
      <c r="ZA14" s="9"/>
    </row>
    <row r="15" spans="2:677" x14ac:dyDescent="0.3">
      <c r="B15" s="19" t="s">
        <v>295</v>
      </c>
      <c r="C15" s="16" t="s">
        <v>258</v>
      </c>
      <c r="D15" s="14">
        <v>53.320929775162</v>
      </c>
      <c r="E15" s="14">
        <v>3.1788952086078299</v>
      </c>
      <c r="F15" s="14">
        <v>47.014223033666703</v>
      </c>
      <c r="G15" s="14">
        <v>59.5232542090382</v>
      </c>
      <c r="H15" s="14">
        <v>5.9618150358822604</v>
      </c>
      <c r="I15" s="15">
        <v>164</v>
      </c>
      <c r="J15" s="15">
        <v>304</v>
      </c>
      <c r="K15" s="14">
        <v>1.23019835309087</v>
      </c>
      <c r="L15" s="15">
        <v>247.11462117974801</v>
      </c>
      <c r="M15" s="15">
        <v>119</v>
      </c>
      <c r="ZA15" s="9"/>
    </row>
    <row r="16" spans="2:677" x14ac:dyDescent="0.3">
      <c r="B16" s="19"/>
      <c r="C16" s="16" t="s">
        <v>259</v>
      </c>
      <c r="D16" s="14">
        <v>41.020358269549398</v>
      </c>
      <c r="E16" s="14">
        <v>3.5152374181846699</v>
      </c>
      <c r="F16" s="14">
        <v>34.268501291786698</v>
      </c>
      <c r="G16" s="14">
        <v>48.128473660805199</v>
      </c>
      <c r="H16" s="14">
        <v>8.5694946764863502</v>
      </c>
      <c r="I16" s="15">
        <v>117</v>
      </c>
      <c r="J16" s="15">
        <v>282</v>
      </c>
      <c r="K16" s="14">
        <v>1.4352054193053501</v>
      </c>
      <c r="L16" s="15">
        <v>196.487552378732</v>
      </c>
      <c r="M16" s="15">
        <v>93</v>
      </c>
      <c r="ZA16" s="9"/>
    </row>
    <row r="17" spans="2:677" x14ac:dyDescent="0.3">
      <c r="B17" s="19"/>
      <c r="C17" s="16" t="s">
        <v>260</v>
      </c>
      <c r="D17" s="14">
        <v>52.9984353666066</v>
      </c>
      <c r="E17" s="14">
        <v>4.7335865059222098</v>
      </c>
      <c r="F17" s="14">
        <v>43.614168664616301</v>
      </c>
      <c r="G17" s="14">
        <v>62.175378952599402</v>
      </c>
      <c r="H17" s="14">
        <v>8.9315589661817807</v>
      </c>
      <c r="I17" s="15">
        <v>99</v>
      </c>
      <c r="J17" s="15">
        <v>188</v>
      </c>
      <c r="K17" s="14">
        <v>1.6820808989075</v>
      </c>
      <c r="L17" s="15">
        <v>111.766324748176</v>
      </c>
      <c r="M17" s="15">
        <v>82</v>
      </c>
      <c r="ZA17" s="9"/>
    </row>
    <row r="18" spans="2:677" x14ac:dyDescent="0.3">
      <c r="B18" s="19"/>
      <c r="C18" s="16" t="s">
        <v>261</v>
      </c>
      <c r="D18" s="14">
        <v>40.499841810330203</v>
      </c>
      <c r="E18" s="14">
        <v>4.2596771555747699</v>
      </c>
      <c r="F18" s="14">
        <v>32.374802336296199</v>
      </c>
      <c r="G18" s="14">
        <v>49.181034237718599</v>
      </c>
      <c r="H18" s="14">
        <v>10.517762453304901</v>
      </c>
      <c r="I18" s="15">
        <v>95</v>
      </c>
      <c r="J18" s="15">
        <v>220</v>
      </c>
      <c r="K18" s="14">
        <v>1.64902043374339</v>
      </c>
      <c r="L18" s="15">
        <v>133.412537224045</v>
      </c>
      <c r="M18" s="15">
        <v>75</v>
      </c>
      <c r="ZA18" s="9"/>
    </row>
    <row r="19" spans="2:677" x14ac:dyDescent="0.3">
      <c r="B19" s="19"/>
      <c r="C19" s="16" t="s">
        <v>262</v>
      </c>
      <c r="D19" s="14">
        <v>44.934404976380101</v>
      </c>
      <c r="E19" s="14">
        <v>6.7221398877184599</v>
      </c>
      <c r="F19" s="14">
        <v>32.175107794034098</v>
      </c>
      <c r="G19" s="14">
        <v>58.397029698742998</v>
      </c>
      <c r="H19" s="14">
        <v>14.959895187778701</v>
      </c>
      <c r="I19" s="15">
        <v>88</v>
      </c>
      <c r="J19" s="15">
        <v>189</v>
      </c>
      <c r="K19" s="14">
        <v>3.43331467243824</v>
      </c>
      <c r="L19" s="15">
        <v>55.048842891460801</v>
      </c>
      <c r="M19" s="15">
        <v>62</v>
      </c>
      <c r="ZA19" s="9"/>
    </row>
    <row r="20" spans="2:677" x14ac:dyDescent="0.3">
      <c r="B20" s="19"/>
      <c r="C20" s="16" t="s">
        <v>263</v>
      </c>
      <c r="D20" s="14">
        <v>52.576882522423503</v>
      </c>
      <c r="E20" s="14">
        <v>2.6927294298402198</v>
      </c>
      <c r="F20" s="14">
        <v>47.226141904299297</v>
      </c>
      <c r="G20" s="14">
        <v>57.869091517199699</v>
      </c>
      <c r="H20" s="14">
        <v>5.1215083524432901</v>
      </c>
      <c r="I20" s="15">
        <v>147</v>
      </c>
      <c r="J20" s="15">
        <v>271</v>
      </c>
      <c r="K20" s="14">
        <v>0.78517102836490005</v>
      </c>
      <c r="L20" s="15">
        <v>271</v>
      </c>
      <c r="M20" s="15">
        <v>96</v>
      </c>
      <c r="ZA20" s="9"/>
    </row>
    <row r="21" spans="2:677" x14ac:dyDescent="0.3">
      <c r="B21" s="19"/>
      <c r="C21" s="16" t="s">
        <v>264</v>
      </c>
      <c r="D21" s="14">
        <v>55.4986156956192</v>
      </c>
      <c r="E21" s="14">
        <v>3.20185170530049</v>
      </c>
      <c r="F21" s="14">
        <v>49.125935608746502</v>
      </c>
      <c r="G21" s="14">
        <v>61.695454828604902</v>
      </c>
      <c r="H21" s="14">
        <v>5.7692460706785296</v>
      </c>
      <c r="I21" s="15">
        <v>223</v>
      </c>
      <c r="J21" s="15">
        <v>413</v>
      </c>
      <c r="K21" s="14">
        <v>1.71018846084186</v>
      </c>
      <c r="L21" s="15">
        <v>241.493852552774</v>
      </c>
      <c r="M21" s="15">
        <v>159</v>
      </c>
      <c r="ZA21" s="9"/>
    </row>
    <row r="22" spans="2:677" x14ac:dyDescent="0.3">
      <c r="B22" s="19"/>
      <c r="C22" s="16" t="s">
        <v>265</v>
      </c>
      <c r="D22" s="14">
        <v>43.138494620619603</v>
      </c>
      <c r="E22" s="14">
        <v>3.0282861275775099</v>
      </c>
      <c r="F22" s="14">
        <v>37.2767687622107</v>
      </c>
      <c r="G22" s="14">
        <v>49.198966294770898</v>
      </c>
      <c r="H22" s="14">
        <v>7.01991609630723</v>
      </c>
      <c r="I22" s="15">
        <v>193</v>
      </c>
      <c r="J22" s="15">
        <v>443</v>
      </c>
      <c r="K22" s="14">
        <v>1.6524668068672099</v>
      </c>
      <c r="L22" s="15">
        <v>268.08405358522901</v>
      </c>
      <c r="M22" s="15">
        <v>128</v>
      </c>
      <c r="ZA22" s="9"/>
    </row>
    <row r="23" spans="2:677" x14ac:dyDescent="0.3">
      <c r="B23" s="19"/>
      <c r="C23" s="16" t="s">
        <v>266</v>
      </c>
      <c r="D23" s="14">
        <v>39.564025032244203</v>
      </c>
      <c r="E23" s="14">
        <v>3.0945891965695802</v>
      </c>
      <c r="F23" s="14">
        <v>33.638161391852002</v>
      </c>
      <c r="G23" s="14">
        <v>45.813137547349498</v>
      </c>
      <c r="H23" s="14">
        <v>7.8217248979281804</v>
      </c>
      <c r="I23" s="15">
        <v>154</v>
      </c>
      <c r="J23" s="15">
        <v>360</v>
      </c>
      <c r="K23" s="14">
        <v>1.43781979386101</v>
      </c>
      <c r="L23" s="15">
        <v>250.37908195246399</v>
      </c>
      <c r="M23" s="15">
        <v>132</v>
      </c>
      <c r="ZA23" s="9"/>
    </row>
    <row r="24" spans="2:677" x14ac:dyDescent="0.3">
      <c r="B24" s="19"/>
      <c r="C24" s="16" t="s">
        <v>267</v>
      </c>
      <c r="D24" s="14">
        <v>35.810131276320199</v>
      </c>
      <c r="E24" s="14">
        <v>4.5986801639240102</v>
      </c>
      <c r="F24" s="14">
        <v>27.251417154744502</v>
      </c>
      <c r="G24" s="14">
        <v>45.380085681201997</v>
      </c>
      <c r="H24" s="14">
        <v>12.841841121551299</v>
      </c>
      <c r="I24" s="15">
        <v>86</v>
      </c>
      <c r="J24" s="15">
        <v>226</v>
      </c>
      <c r="K24" s="14">
        <v>2.07002947222654</v>
      </c>
      <c r="L24" s="15">
        <v>109.17718951939</v>
      </c>
      <c r="M24" s="15">
        <v>76</v>
      </c>
      <c r="ZA24" s="9"/>
    </row>
    <row r="25" spans="2:677" x14ac:dyDescent="0.3">
      <c r="B25" s="19"/>
      <c r="C25" s="16" t="s">
        <v>268</v>
      </c>
      <c r="D25" s="14">
        <v>52.5157405100042</v>
      </c>
      <c r="E25" s="14">
        <v>4.8584521697614003</v>
      </c>
      <c r="F25" s="14">
        <v>42.888273697850401</v>
      </c>
      <c r="G25" s="14">
        <v>61.959754114552901</v>
      </c>
      <c r="H25" s="14">
        <v>9.2514208551165105</v>
      </c>
      <c r="I25" s="15">
        <v>94</v>
      </c>
      <c r="J25" s="15">
        <v>180</v>
      </c>
      <c r="K25" s="14">
        <v>1.69437576399879</v>
      </c>
      <c r="L25" s="15">
        <v>106.23381414238</v>
      </c>
      <c r="M25" s="15">
        <v>75</v>
      </c>
      <c r="ZA25" s="9"/>
    </row>
    <row r="26" spans="2:677" x14ac:dyDescent="0.3">
      <c r="B26" s="19"/>
      <c r="C26" s="16" t="s">
        <v>269</v>
      </c>
      <c r="D26" s="14">
        <v>38.688844358173696</v>
      </c>
      <c r="E26" s="14">
        <v>4.2066074781178999</v>
      </c>
      <c r="F26" s="14">
        <v>30.7411658623842</v>
      </c>
      <c r="G26" s="14">
        <v>47.288338709266</v>
      </c>
      <c r="H26" s="14">
        <v>10.872920987698601</v>
      </c>
      <c r="I26" s="15">
        <v>97</v>
      </c>
      <c r="J26" s="15">
        <v>239</v>
      </c>
      <c r="K26" s="14">
        <v>1.7754795585198999</v>
      </c>
      <c r="L26" s="15">
        <v>134.611518816493</v>
      </c>
      <c r="M26" s="15">
        <v>90</v>
      </c>
      <c r="ZA26" s="9"/>
    </row>
    <row r="27" spans="2:677" x14ac:dyDescent="0.3">
      <c r="B27" s="19"/>
      <c r="C27" s="16" t="s">
        <v>270</v>
      </c>
      <c r="D27" s="14">
        <v>45.706614046155302</v>
      </c>
      <c r="E27" s="14">
        <v>3.5114252442879401</v>
      </c>
      <c r="F27" s="14">
        <v>38.893358331868797</v>
      </c>
      <c r="G27" s="14">
        <v>52.6843730570194</v>
      </c>
      <c r="H27" s="14">
        <v>7.6825319870381303</v>
      </c>
      <c r="I27" s="15">
        <v>152</v>
      </c>
      <c r="J27" s="15">
        <v>332</v>
      </c>
      <c r="K27" s="14">
        <v>1.6446325110398601</v>
      </c>
      <c r="L27" s="15">
        <v>201.868805202011</v>
      </c>
      <c r="M27" s="15">
        <v>136</v>
      </c>
      <c r="ZA27" s="9"/>
    </row>
    <row r="28" spans="2:677" x14ac:dyDescent="0.3">
      <c r="B28" s="19"/>
      <c r="C28" s="16" t="s">
        <v>271</v>
      </c>
      <c r="D28" s="14">
        <v>32.236559847446998</v>
      </c>
      <c r="E28" s="14">
        <v>5.9652398001482903</v>
      </c>
      <c r="F28" s="14">
        <v>21.6219216372725</v>
      </c>
      <c r="G28" s="14">
        <v>45.065944176226097</v>
      </c>
      <c r="H28" s="14">
        <v>18.5045793607555</v>
      </c>
      <c r="I28" s="15">
        <v>42</v>
      </c>
      <c r="J28" s="15">
        <v>116</v>
      </c>
      <c r="K28" s="14">
        <v>1.8733094275494899</v>
      </c>
      <c r="L28" s="15">
        <v>61.922498383911901</v>
      </c>
      <c r="M28" s="15">
        <v>55</v>
      </c>
      <c r="ZA28" s="9"/>
    </row>
    <row r="29" spans="2:677" x14ac:dyDescent="0.3">
      <c r="B29" s="19"/>
      <c r="C29" s="16" t="s">
        <v>272</v>
      </c>
      <c r="D29" s="14">
        <v>41.436429123268397</v>
      </c>
      <c r="E29" s="14">
        <v>4.0848195379740897</v>
      </c>
      <c r="F29" s="14">
        <v>33.620071596666399</v>
      </c>
      <c r="G29" s="14">
        <v>49.709168961102002</v>
      </c>
      <c r="H29" s="14">
        <v>9.8580394701054992</v>
      </c>
      <c r="I29" s="15">
        <v>129</v>
      </c>
      <c r="J29" s="15">
        <v>292</v>
      </c>
      <c r="K29" s="14">
        <v>2.0009160446593199</v>
      </c>
      <c r="L29" s="15">
        <v>145.93315935437801</v>
      </c>
      <c r="M29" s="15">
        <v>88</v>
      </c>
      <c r="ZA29" s="9"/>
    </row>
    <row r="30" spans="2:677" x14ac:dyDescent="0.3">
      <c r="B30" s="19"/>
      <c r="C30" s="16" t="s">
        <v>273</v>
      </c>
      <c r="D30" s="14">
        <v>41.282113833027502</v>
      </c>
      <c r="E30" s="14">
        <v>5.3051873586918701</v>
      </c>
      <c r="F30" s="14">
        <v>31.246796026527601</v>
      </c>
      <c r="G30" s="14">
        <v>52.098176580153002</v>
      </c>
      <c r="H30" s="14">
        <v>12.851055496212201</v>
      </c>
      <c r="I30" s="15">
        <v>101</v>
      </c>
      <c r="J30" s="15">
        <v>221</v>
      </c>
      <c r="K30" s="14">
        <v>2.55441698522761</v>
      </c>
      <c r="L30" s="15">
        <v>86.516806487766004</v>
      </c>
      <c r="M30" s="15">
        <v>67</v>
      </c>
      <c r="ZA30" s="9"/>
    </row>
    <row r="31" spans="2:677" x14ac:dyDescent="0.3">
      <c r="B31" s="19"/>
      <c r="C31" s="16" t="s">
        <v>274</v>
      </c>
      <c r="D31" s="14">
        <v>42.028459474877998</v>
      </c>
      <c r="E31" s="14">
        <v>2.21633995536782</v>
      </c>
      <c r="F31" s="14">
        <v>37.739452663944199</v>
      </c>
      <c r="G31" s="14">
        <v>46.441314672544799</v>
      </c>
      <c r="H31" s="14">
        <v>5.2734265853656002</v>
      </c>
      <c r="I31" s="15">
        <v>334</v>
      </c>
      <c r="J31" s="15">
        <v>765</v>
      </c>
      <c r="K31" s="14">
        <v>1.54030880345536</v>
      </c>
      <c r="L31" s="15">
        <v>496.65365690560299</v>
      </c>
      <c r="M31" s="15">
        <v>279</v>
      </c>
      <c r="ZA31" s="9"/>
    </row>
    <row r="32" spans="2:677" x14ac:dyDescent="0.3">
      <c r="B32" s="19"/>
      <c r="C32" s="16" t="s">
        <v>275</v>
      </c>
      <c r="D32" s="14">
        <v>43.153772893978498</v>
      </c>
      <c r="E32" s="14">
        <v>2.5007512360217401</v>
      </c>
      <c r="F32" s="14">
        <v>38.300478449930097</v>
      </c>
      <c r="G32" s="14">
        <v>48.142200261792198</v>
      </c>
      <c r="H32" s="14">
        <v>5.7949770514055796</v>
      </c>
      <c r="I32" s="15">
        <v>196</v>
      </c>
      <c r="J32" s="15">
        <v>463</v>
      </c>
      <c r="K32" s="14">
        <v>1.1777755717385301</v>
      </c>
      <c r="L32" s="15">
        <v>393.11394387010301</v>
      </c>
      <c r="M32" s="15">
        <v>160</v>
      </c>
      <c r="ZA32" s="9"/>
    </row>
    <row r="33" spans="2:677" x14ac:dyDescent="0.3">
      <c r="B33" s="19"/>
      <c r="C33" s="16" t="s">
        <v>276</v>
      </c>
      <c r="D33" s="14">
        <v>49.806615488054497</v>
      </c>
      <c r="E33" s="14">
        <v>4.4156007402124899</v>
      </c>
      <c r="F33" s="14">
        <v>41.142597653790197</v>
      </c>
      <c r="G33" s="14">
        <v>58.482262241989197</v>
      </c>
      <c r="H33" s="14">
        <v>8.8654904513066608</v>
      </c>
      <c r="I33" s="15">
        <v>100</v>
      </c>
      <c r="J33" s="15">
        <v>197</v>
      </c>
      <c r="K33" s="14">
        <v>1.5286292107288999</v>
      </c>
      <c r="L33" s="15">
        <v>128.87363306767099</v>
      </c>
      <c r="M33" s="15">
        <v>90</v>
      </c>
      <c r="ZA33" s="9"/>
    </row>
    <row r="34" spans="2:677" x14ac:dyDescent="0.3">
      <c r="B34" s="19"/>
      <c r="C34" s="16" t="s">
        <v>277</v>
      </c>
      <c r="D34" s="14">
        <v>37.996057552866198</v>
      </c>
      <c r="E34" s="14">
        <v>3.1492432853208601</v>
      </c>
      <c r="F34" s="14">
        <v>31.981972620847699</v>
      </c>
      <c r="G34" s="14">
        <v>44.402789374203998</v>
      </c>
      <c r="H34" s="14">
        <v>8.2883422337675992</v>
      </c>
      <c r="I34" s="15">
        <v>117</v>
      </c>
      <c r="J34" s="15">
        <v>294</v>
      </c>
      <c r="K34" s="14">
        <v>1.2334518569489401</v>
      </c>
      <c r="L34" s="15">
        <v>238.35547236293201</v>
      </c>
      <c r="M34" s="15">
        <v>107</v>
      </c>
      <c r="ZA34" s="9"/>
    </row>
    <row r="35" spans="2:677" x14ac:dyDescent="0.3">
      <c r="B35" s="19"/>
      <c r="C35" s="16" t="s">
        <v>278</v>
      </c>
      <c r="D35" s="14">
        <v>36.754202472756504</v>
      </c>
      <c r="E35" s="14">
        <v>4.78569996797144</v>
      </c>
      <c r="F35" s="14">
        <v>27.806871258031801</v>
      </c>
      <c r="G35" s="14">
        <v>46.717465451426598</v>
      </c>
      <c r="H35" s="14">
        <v>13.0208238677435</v>
      </c>
      <c r="I35" s="15">
        <v>87</v>
      </c>
      <c r="J35" s="15">
        <v>218</v>
      </c>
      <c r="K35" s="14">
        <v>2.1380211271390102</v>
      </c>
      <c r="L35" s="15">
        <v>101.96344518434</v>
      </c>
      <c r="M35" s="15">
        <v>61</v>
      </c>
      <c r="ZA35" s="9"/>
    </row>
    <row r="36" spans="2:677" x14ac:dyDescent="0.3">
      <c r="B36" s="19"/>
      <c r="C36" s="16" t="s">
        <v>279</v>
      </c>
      <c r="D36" s="14">
        <v>48.827393800780797</v>
      </c>
      <c r="E36" s="14">
        <v>2.9706465337471899</v>
      </c>
      <c r="F36" s="14">
        <v>43.003698502814302</v>
      </c>
      <c r="G36" s="14">
        <v>54.683097118799502</v>
      </c>
      <c r="H36" s="14">
        <v>6.0839752083996803</v>
      </c>
      <c r="I36" s="15">
        <v>166</v>
      </c>
      <c r="J36" s="15">
        <v>341</v>
      </c>
      <c r="K36" s="14">
        <v>1.20082520908114</v>
      </c>
      <c r="L36" s="15">
        <v>283.97138686065</v>
      </c>
      <c r="M36" s="15">
        <v>143</v>
      </c>
      <c r="ZA36" s="9"/>
    </row>
    <row r="37" spans="2:677" x14ac:dyDescent="0.3">
      <c r="B37" s="19"/>
      <c r="C37" s="16" t="s">
        <v>280</v>
      </c>
      <c r="D37" s="14">
        <v>49.764731886913701</v>
      </c>
      <c r="E37" s="14">
        <v>4.0257074846012202</v>
      </c>
      <c r="F37" s="14">
        <v>41.827117961120699</v>
      </c>
      <c r="G37" s="14">
        <v>57.714222407497402</v>
      </c>
      <c r="H37" s="14">
        <v>8.0894788979257601</v>
      </c>
      <c r="I37" s="15">
        <v>111</v>
      </c>
      <c r="J37" s="15">
        <v>240</v>
      </c>
      <c r="K37" s="14">
        <v>1.5493585673216299</v>
      </c>
      <c r="L37" s="15">
        <v>154.90281272648701</v>
      </c>
      <c r="M37" s="15">
        <v>76</v>
      </c>
      <c r="ZA37" s="9"/>
    </row>
    <row r="38" spans="2:677" x14ac:dyDescent="0.3">
      <c r="B38" s="19" t="s">
        <v>296</v>
      </c>
      <c r="C38" s="16" t="s">
        <v>281</v>
      </c>
      <c r="D38" s="14">
        <v>41.659313218466401</v>
      </c>
      <c r="E38" s="14">
        <v>1.51537620793327</v>
      </c>
      <c r="F38" s="14">
        <v>38.7200680178345</v>
      </c>
      <c r="G38" s="14">
        <v>44.659074483357998</v>
      </c>
      <c r="H38" s="14">
        <v>3.6375448629852798</v>
      </c>
      <c r="I38" s="15">
        <v>1493</v>
      </c>
      <c r="J38" s="15">
        <v>3457</v>
      </c>
      <c r="K38" s="14">
        <v>3.2653596297641201</v>
      </c>
      <c r="L38" s="15">
        <v>1058.6889016722901</v>
      </c>
      <c r="M38" s="15">
        <v>1165</v>
      </c>
      <c r="ZA38" s="9"/>
    </row>
    <row r="39" spans="2:677" x14ac:dyDescent="0.3">
      <c r="B39" s="19"/>
      <c r="C39" s="16" t="s">
        <v>282</v>
      </c>
      <c r="D39" s="14">
        <v>44.463377294736397</v>
      </c>
      <c r="E39" s="14">
        <v>1.47444848813967</v>
      </c>
      <c r="F39" s="14">
        <v>41.592707509533099</v>
      </c>
      <c r="G39" s="14">
        <v>47.371482819011597</v>
      </c>
      <c r="H39" s="14">
        <v>3.31609647725571</v>
      </c>
      <c r="I39" s="15">
        <v>1599</v>
      </c>
      <c r="J39" s="15">
        <v>3337</v>
      </c>
      <c r="K39" s="14">
        <v>2.9369958835596299</v>
      </c>
      <c r="L39" s="15">
        <v>1136.1949870885001</v>
      </c>
      <c r="M39" s="15">
        <v>1184</v>
      </c>
      <c r="ZA39" s="9"/>
    </row>
    <row r="40" spans="2:677" x14ac:dyDescent="0.3">
      <c r="B40" s="19" t="s">
        <v>321</v>
      </c>
      <c r="C40" s="16" t="s">
        <v>314</v>
      </c>
      <c r="D40" s="14">
        <v>43.792712497250101</v>
      </c>
      <c r="E40" s="14">
        <v>1.41846912711875</v>
      </c>
      <c r="F40" s="14">
        <v>41.033580431011899</v>
      </c>
      <c r="G40" s="14">
        <v>46.590782092203497</v>
      </c>
      <c r="H40" s="14">
        <v>3.2390529068228502</v>
      </c>
      <c r="I40" s="15">
        <v>1584</v>
      </c>
      <c r="J40" s="15">
        <v>3494</v>
      </c>
      <c r="K40" s="14">
        <v>2.8552483424978901</v>
      </c>
      <c r="L40" s="15">
        <v>1223.7114187213899</v>
      </c>
      <c r="M40" s="15">
        <v>1854</v>
      </c>
      <c r="ZA40" s="9"/>
    </row>
    <row r="41" spans="2:677" x14ac:dyDescent="0.3">
      <c r="B41" s="19"/>
      <c r="C41" s="16" t="s">
        <v>315</v>
      </c>
      <c r="D41" s="14">
        <v>42.564955840115601</v>
      </c>
      <c r="E41" s="14">
        <v>1.59994753055269</v>
      </c>
      <c r="F41" s="14">
        <v>39.461548981214399</v>
      </c>
      <c r="G41" s="14">
        <v>45.728071477472703</v>
      </c>
      <c r="H41" s="14">
        <v>3.7588375201479902</v>
      </c>
      <c r="I41" s="15">
        <v>1508</v>
      </c>
      <c r="J41" s="15">
        <v>3300</v>
      </c>
      <c r="K41" s="14">
        <v>3.4543365665117798</v>
      </c>
      <c r="L41" s="15">
        <v>955.32092384743203</v>
      </c>
      <c r="M41" s="15">
        <v>1821</v>
      </c>
      <c r="ZA41" s="9"/>
    </row>
    <row r="42" spans="2:677" x14ac:dyDescent="0.3">
      <c r="B42" s="19" t="s">
        <v>322</v>
      </c>
      <c r="C42" s="16" t="s">
        <v>316</v>
      </c>
      <c r="D42" s="14">
        <v>37.460345977240799</v>
      </c>
      <c r="E42" s="14">
        <v>2.5324181928246898</v>
      </c>
      <c r="F42" s="14">
        <v>32.634035723985498</v>
      </c>
      <c r="G42" s="14">
        <v>42.549596662235899</v>
      </c>
      <c r="H42" s="14">
        <v>6.7602637582772704</v>
      </c>
      <c r="I42" s="15">
        <v>312</v>
      </c>
      <c r="J42" s="15">
        <v>826</v>
      </c>
      <c r="K42" s="14">
        <v>2.25838270737925</v>
      </c>
      <c r="L42" s="15">
        <v>365.74846118908403</v>
      </c>
      <c r="M42" s="15">
        <v>348</v>
      </c>
      <c r="ZA42" s="9"/>
    </row>
    <row r="43" spans="2:677" x14ac:dyDescent="0.3">
      <c r="B43" s="19"/>
      <c r="C43" s="16" t="s">
        <v>317</v>
      </c>
      <c r="D43" s="14">
        <v>37.310155515957497</v>
      </c>
      <c r="E43" s="14">
        <v>4.9339833741901202</v>
      </c>
      <c r="F43" s="14">
        <v>28.212259506608</v>
      </c>
      <c r="G43" s="14">
        <v>47.404566921427197</v>
      </c>
      <c r="H43" s="14">
        <v>13.2242369562889</v>
      </c>
      <c r="I43" s="15">
        <v>123</v>
      </c>
      <c r="J43" s="15">
        <v>285</v>
      </c>
      <c r="K43" s="14">
        <v>2.95589805741167</v>
      </c>
      <c r="L43" s="15">
        <v>96.417398186445098</v>
      </c>
      <c r="M43" s="15">
        <v>137</v>
      </c>
      <c r="ZA43" s="9"/>
    </row>
    <row r="44" spans="2:677" x14ac:dyDescent="0.3">
      <c r="B44" s="19"/>
      <c r="C44" s="16" t="s">
        <v>318</v>
      </c>
      <c r="D44" s="14">
        <v>46.629417281615702</v>
      </c>
      <c r="E44" s="14">
        <v>4.2885026982319303</v>
      </c>
      <c r="F44" s="14">
        <v>38.355304200457702</v>
      </c>
      <c r="G44" s="14">
        <v>55.093227341163903</v>
      </c>
      <c r="H44" s="14">
        <v>9.1969896864285499</v>
      </c>
      <c r="I44" s="15">
        <v>90</v>
      </c>
      <c r="J44" s="15">
        <v>201</v>
      </c>
      <c r="K44" s="14">
        <v>1.47801703034916</v>
      </c>
      <c r="L44" s="15">
        <v>135.99302029186799</v>
      </c>
      <c r="M44" s="15">
        <v>106</v>
      </c>
      <c r="ZA44" s="9"/>
    </row>
    <row r="45" spans="2:677" x14ac:dyDescent="0.3">
      <c r="B45" s="19"/>
      <c r="C45" s="16" t="s">
        <v>319</v>
      </c>
      <c r="D45" s="14">
        <v>44.0150644990754</v>
      </c>
      <c r="E45" s="14">
        <v>1.12233980057421</v>
      </c>
      <c r="F45" s="14">
        <v>41.827429323848598</v>
      </c>
      <c r="G45" s="14">
        <v>46.226196353329399</v>
      </c>
      <c r="H45" s="14">
        <v>2.54989925232936</v>
      </c>
      <c r="I45" s="15">
        <v>2525</v>
      </c>
      <c r="J45" s="15">
        <v>5389</v>
      </c>
      <c r="K45" s="14">
        <v>2.75425274318324</v>
      </c>
      <c r="L45" s="15">
        <v>1956.6105591935</v>
      </c>
      <c r="M45" s="15">
        <v>2188</v>
      </c>
      <c r="ZA45" s="9"/>
    </row>
    <row r="46" spans="2:677" x14ac:dyDescent="0.3">
      <c r="B46" s="19"/>
      <c r="C46" s="16" t="s">
        <v>320</v>
      </c>
      <c r="D46" s="14">
        <v>39.7733142496702</v>
      </c>
      <c r="E46" s="14">
        <v>7.2181537276771603</v>
      </c>
      <c r="F46" s="14">
        <v>26.6922912733834</v>
      </c>
      <c r="G46" s="14">
        <v>54.499104596956897</v>
      </c>
      <c r="H46" s="14">
        <v>18.148232964360101</v>
      </c>
      <c r="I46" s="15">
        <v>42</v>
      </c>
      <c r="J46" s="15">
        <v>93</v>
      </c>
      <c r="K46" s="14">
        <v>2.0010564268632098</v>
      </c>
      <c r="L46" s="15">
        <v>46.475451042519403</v>
      </c>
      <c r="M46" s="15">
        <v>39</v>
      </c>
      <c r="ZA46" s="9"/>
    </row>
    <row r="47" spans="2:677" x14ac:dyDescent="0.3">
      <c r="B47" s="19" t="s">
        <v>298</v>
      </c>
      <c r="C47" s="16" t="s">
        <v>283</v>
      </c>
      <c r="D47" s="14">
        <v>37.402467248445902</v>
      </c>
      <c r="E47" s="14">
        <v>1.99373087885232</v>
      </c>
      <c r="F47" s="14">
        <v>33.581014524531398</v>
      </c>
      <c r="G47" s="14">
        <v>41.387809868201003</v>
      </c>
      <c r="H47" s="14">
        <v>5.3304795793522501</v>
      </c>
      <c r="I47" s="15">
        <v>578</v>
      </c>
      <c r="J47" s="15">
        <v>1439</v>
      </c>
      <c r="K47" s="14">
        <v>2.4413749784140499</v>
      </c>
      <c r="L47" s="15">
        <v>589.421949812393</v>
      </c>
      <c r="M47" s="15">
        <v>826</v>
      </c>
      <c r="ZA47" s="9"/>
    </row>
    <row r="48" spans="2:677" x14ac:dyDescent="0.3">
      <c r="B48" s="19"/>
      <c r="C48" s="16" t="s">
        <v>284</v>
      </c>
      <c r="D48" s="14">
        <v>44.378700347975702</v>
      </c>
      <c r="E48" s="14">
        <v>2.34757538955719</v>
      </c>
      <c r="F48" s="14">
        <v>39.835214151692099</v>
      </c>
      <c r="G48" s="14">
        <v>49.018195322231598</v>
      </c>
      <c r="H48" s="14">
        <v>5.2898696247292696</v>
      </c>
      <c r="I48" s="15">
        <v>546</v>
      </c>
      <c r="J48" s="15">
        <v>1217</v>
      </c>
      <c r="K48" s="14">
        <v>2.7149195133391699</v>
      </c>
      <c r="L48" s="15">
        <v>448.26374926421801</v>
      </c>
      <c r="M48" s="15">
        <v>815</v>
      </c>
      <c r="ZA48" s="9"/>
    </row>
    <row r="49" spans="2:677" x14ac:dyDescent="0.3">
      <c r="B49" s="19"/>
      <c r="C49" s="16" t="s">
        <v>285</v>
      </c>
      <c r="D49" s="14">
        <v>44.645627953067098</v>
      </c>
      <c r="E49" s="14">
        <v>2.23248222192889</v>
      </c>
      <c r="F49" s="14">
        <v>40.319574997943697</v>
      </c>
      <c r="G49" s="14">
        <v>49.054324602906398</v>
      </c>
      <c r="H49" s="14">
        <v>5.0004498184586996</v>
      </c>
      <c r="I49" s="15">
        <v>570</v>
      </c>
      <c r="J49" s="15">
        <v>1195</v>
      </c>
      <c r="K49" s="14">
        <v>2.4079611782891401</v>
      </c>
      <c r="L49" s="15">
        <v>496.270459330682</v>
      </c>
      <c r="M49" s="15">
        <v>815</v>
      </c>
      <c r="ZA49" s="9"/>
    </row>
    <row r="50" spans="2:677" x14ac:dyDescent="0.3">
      <c r="B50" s="19"/>
      <c r="C50" s="16" t="s">
        <v>286</v>
      </c>
      <c r="D50" s="14">
        <v>45.3615831301288</v>
      </c>
      <c r="E50" s="14">
        <v>2.3464158020762702</v>
      </c>
      <c r="F50" s="14">
        <v>40.812091612062098</v>
      </c>
      <c r="G50" s="14">
        <v>49.989887719974703</v>
      </c>
      <c r="H50" s="14">
        <v>5.1726938086466401</v>
      </c>
      <c r="I50" s="15">
        <v>584</v>
      </c>
      <c r="J50" s="15">
        <v>1237</v>
      </c>
      <c r="K50" s="14">
        <v>2.7456306217164701</v>
      </c>
      <c r="L50" s="15">
        <v>450.53401947661598</v>
      </c>
      <c r="M50" s="15">
        <v>825</v>
      </c>
      <c r="ZA50" s="9"/>
    </row>
    <row r="51" spans="2:677" x14ac:dyDescent="0.3">
      <c r="B51" s="19"/>
      <c r="C51" s="16" t="s">
        <v>287</v>
      </c>
      <c r="D51" s="14">
        <v>44.566117470777897</v>
      </c>
      <c r="E51" s="14">
        <v>1.8481844335873201</v>
      </c>
      <c r="F51" s="14">
        <v>40.976537124707903</v>
      </c>
      <c r="G51" s="14">
        <v>48.213289540321497</v>
      </c>
      <c r="H51" s="14">
        <v>4.1470618004792001</v>
      </c>
      <c r="I51" s="15">
        <v>798</v>
      </c>
      <c r="J51" s="15">
        <v>1673</v>
      </c>
      <c r="K51" s="14">
        <v>2.3117815393032601</v>
      </c>
      <c r="L51" s="15">
        <v>723.68429782695603</v>
      </c>
      <c r="M51" s="15">
        <v>1023</v>
      </c>
      <c r="ZA51" s="9"/>
    </row>
    <row r="52" spans="2:677" x14ac:dyDescent="0.3">
      <c r="B52" s="19" t="s">
        <v>297</v>
      </c>
      <c r="C52" s="16" t="s">
        <v>288</v>
      </c>
      <c r="D52" s="14">
        <v>44.806289615758303</v>
      </c>
      <c r="E52" s="14">
        <v>1.2419153049673399</v>
      </c>
      <c r="F52" s="14">
        <v>42.385393405682699</v>
      </c>
      <c r="G52" s="14">
        <v>47.252055506366098</v>
      </c>
      <c r="H52" s="14">
        <v>2.7717432432311102</v>
      </c>
      <c r="I52" s="15">
        <v>2132</v>
      </c>
      <c r="J52" s="15">
        <v>4490</v>
      </c>
      <c r="K52" s="14">
        <v>2.7996580619344802</v>
      </c>
      <c r="L52" s="15">
        <v>1603.7672818149599</v>
      </c>
      <c r="M52" s="15">
        <v>2071</v>
      </c>
      <c r="ZA52" s="9"/>
    </row>
    <row r="53" spans="2:677" x14ac:dyDescent="0.3">
      <c r="B53" s="19"/>
      <c r="C53" s="16" t="s">
        <v>289</v>
      </c>
      <c r="D53" s="14">
        <v>40.123296589578501</v>
      </c>
      <c r="E53" s="14">
        <v>1.73006330239448</v>
      </c>
      <c r="F53" s="14">
        <v>36.782570315590597</v>
      </c>
      <c r="G53" s="14">
        <v>43.558377977274098</v>
      </c>
      <c r="H53" s="14">
        <v>4.3118672926886203</v>
      </c>
      <c r="I53" s="15">
        <v>944</v>
      </c>
      <c r="J53" s="15">
        <v>2271</v>
      </c>
      <c r="K53" s="14">
        <v>2.82810386687561</v>
      </c>
      <c r="L53" s="15">
        <v>803.01152535423796</v>
      </c>
      <c r="M53" s="15">
        <v>1221</v>
      </c>
      <c r="ZA53" s="9"/>
    </row>
    <row r="54" spans="2:677" x14ac:dyDescent="0.3">
      <c r="B54" s="19" t="s">
        <v>291</v>
      </c>
      <c r="C54" s="16" t="s">
        <v>290</v>
      </c>
      <c r="D54" s="14">
        <v>46.264381349888602</v>
      </c>
      <c r="E54" s="14">
        <v>1.2913628272295501</v>
      </c>
      <c r="F54" s="14">
        <v>43.743896719008902</v>
      </c>
      <c r="G54" s="14">
        <v>48.804103710296502</v>
      </c>
      <c r="H54" s="14">
        <v>2.79126790319149</v>
      </c>
      <c r="I54" s="15">
        <v>2101</v>
      </c>
      <c r="J54" s="15">
        <v>4449</v>
      </c>
      <c r="K54" s="14">
        <v>2.98368058144445</v>
      </c>
      <c r="L54" s="15">
        <v>1491.11135678142</v>
      </c>
      <c r="M54" s="15">
        <v>1983</v>
      </c>
      <c r="ZA54" s="9"/>
    </row>
    <row r="55" spans="2:677" x14ac:dyDescent="0.3">
      <c r="B55" s="19"/>
      <c r="C55" s="16" t="s">
        <v>291</v>
      </c>
      <c r="D55" s="14">
        <v>38.888546428858902</v>
      </c>
      <c r="E55" s="14">
        <v>1.7395959163720101</v>
      </c>
      <c r="F55" s="14">
        <v>35.536144021950697</v>
      </c>
      <c r="G55" s="14">
        <v>42.349441693243399</v>
      </c>
      <c r="H55" s="14">
        <v>4.4732860343709504</v>
      </c>
      <c r="I55" s="15">
        <v>991</v>
      </c>
      <c r="J55" s="15">
        <v>2345</v>
      </c>
      <c r="K55" s="14">
        <v>2.9847643037524598</v>
      </c>
      <c r="L55" s="15">
        <v>785.65667548752594</v>
      </c>
      <c r="M55" s="15">
        <v>1196</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55" priority="1">
      <formula>ZA9 = 3</formula>
    </cfRule>
    <cfRule type="expression" dxfId="254" priority="48">
      <formula>I9 = J9</formula>
    </cfRule>
    <cfRule type="expression" dxfId="253" priority="95">
      <formula>ZA9 = 2</formula>
    </cfRule>
    <cfRule type="expression" dxfId="252" priority="142">
      <formula>ZA9 = 1</formula>
    </cfRule>
  </conditionalFormatting>
  <pageMargins left="0.7" right="0.7" top="0.75" bottom="0.75" header="0.3" footer="0.3"/>
  <pageSetup paperSize="9" orientation="portrait" horizontalDpi="300" verticalDpi="30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107</v>
      </c>
      <c r="M2" s="12" t="str">
        <f>HYPERLINK("#'INDICE'!A1", "Índice")</f>
        <v>Índice</v>
      </c>
    </row>
    <row r="3" spans="2:677" x14ac:dyDescent="0.3">
      <c r="B3" s="10" t="s">
        <v>7</v>
      </c>
      <c r="C3" s="11" t="s">
        <v>106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68.614572795572002</v>
      </c>
      <c r="E9" s="14">
        <v>1.04651611112901</v>
      </c>
      <c r="F9" s="14">
        <v>66.527061942840703</v>
      </c>
      <c r="G9" s="14">
        <v>70.629372778222603</v>
      </c>
      <c r="H9" s="14">
        <v>1.52520968722922</v>
      </c>
      <c r="I9" s="15">
        <v>5038</v>
      </c>
      <c r="J9" s="15">
        <v>7045</v>
      </c>
      <c r="K9" s="14">
        <v>3.58233978718747</v>
      </c>
      <c r="L9" s="15">
        <v>1966.5917859598401</v>
      </c>
      <c r="M9" s="15">
        <v>2476</v>
      </c>
      <c r="ZA9" s="9"/>
    </row>
    <row r="10" spans="2:677" x14ac:dyDescent="0.3">
      <c r="B10" s="19" t="s">
        <v>293</v>
      </c>
      <c r="C10" s="16" t="s">
        <v>253</v>
      </c>
      <c r="D10" s="14">
        <v>70.599676319198196</v>
      </c>
      <c r="E10" s="14">
        <v>1.3747911926802101</v>
      </c>
      <c r="F10" s="14">
        <v>67.8330551518075</v>
      </c>
      <c r="G10" s="14">
        <v>73.222279149722695</v>
      </c>
      <c r="H10" s="14">
        <v>1.9473052347498701</v>
      </c>
      <c r="I10" s="15">
        <v>3265</v>
      </c>
      <c r="J10" s="15">
        <v>4328</v>
      </c>
      <c r="K10" s="14">
        <v>3.9400846846590301</v>
      </c>
      <c r="L10" s="15">
        <v>1098.45354767408</v>
      </c>
      <c r="M10" s="15">
        <v>1566</v>
      </c>
      <c r="ZA10" s="9"/>
    </row>
    <row r="11" spans="2:677" x14ac:dyDescent="0.3">
      <c r="B11" s="19"/>
      <c r="C11" s="16" t="s">
        <v>254</v>
      </c>
      <c r="D11" s="14">
        <v>65.197984357574597</v>
      </c>
      <c r="E11" s="14">
        <v>1.5854849358046399</v>
      </c>
      <c r="F11" s="14">
        <v>62.025528017796603</v>
      </c>
      <c r="G11" s="14">
        <v>68.241112473821104</v>
      </c>
      <c r="H11" s="14">
        <v>2.43180054019636</v>
      </c>
      <c r="I11" s="15">
        <v>1773</v>
      </c>
      <c r="J11" s="15">
        <v>2717</v>
      </c>
      <c r="K11" s="14">
        <v>3.0089532372672698</v>
      </c>
      <c r="L11" s="15">
        <v>902.97182633106695</v>
      </c>
      <c r="M11" s="15">
        <v>910</v>
      </c>
      <c r="ZA11" s="9"/>
    </row>
    <row r="12" spans="2:677" x14ac:dyDescent="0.3">
      <c r="B12" s="19" t="s">
        <v>294</v>
      </c>
      <c r="C12" s="16" t="s">
        <v>255</v>
      </c>
      <c r="D12" s="14">
        <v>72.517778967262302</v>
      </c>
      <c r="E12" s="14">
        <v>1.1708421558664399</v>
      </c>
      <c r="F12" s="14">
        <v>70.162435555227006</v>
      </c>
      <c r="G12" s="14">
        <v>74.754095060490897</v>
      </c>
      <c r="H12" s="14">
        <v>1.61455876412736</v>
      </c>
      <c r="I12" s="15">
        <v>2582</v>
      </c>
      <c r="J12" s="15">
        <v>3548</v>
      </c>
      <c r="K12" s="14">
        <v>2.4398412376236398</v>
      </c>
      <c r="L12" s="15">
        <v>1454.1929799726099</v>
      </c>
      <c r="M12" s="15">
        <v>1272</v>
      </c>
      <c r="ZA12" s="9"/>
    </row>
    <row r="13" spans="2:677" x14ac:dyDescent="0.3">
      <c r="B13" s="19"/>
      <c r="C13" s="16" t="s">
        <v>256</v>
      </c>
      <c r="D13" s="14">
        <v>66.410515011529398</v>
      </c>
      <c r="E13" s="14">
        <v>1.71857034178975</v>
      </c>
      <c r="F13" s="14">
        <v>62.957888450793803</v>
      </c>
      <c r="G13" s="14">
        <v>69.696228148888096</v>
      </c>
      <c r="H13" s="14">
        <v>2.5877985458950201</v>
      </c>
      <c r="I13" s="15">
        <v>1503</v>
      </c>
      <c r="J13" s="15">
        <v>2092</v>
      </c>
      <c r="K13" s="14">
        <v>2.7685250979732099</v>
      </c>
      <c r="L13" s="15">
        <v>755.63700019606699</v>
      </c>
      <c r="M13" s="15">
        <v>730</v>
      </c>
      <c r="ZA13" s="9"/>
    </row>
    <row r="14" spans="2:677" x14ac:dyDescent="0.3">
      <c r="B14" s="19"/>
      <c r="C14" s="16" t="s">
        <v>257</v>
      </c>
      <c r="D14" s="14">
        <v>63.464373407969802</v>
      </c>
      <c r="E14" s="14">
        <v>2.0878275504041399</v>
      </c>
      <c r="F14" s="14">
        <v>59.273659205771096</v>
      </c>
      <c r="G14" s="14">
        <v>67.460593254330107</v>
      </c>
      <c r="H14" s="14">
        <v>3.289763119511</v>
      </c>
      <c r="I14" s="15">
        <v>953</v>
      </c>
      <c r="J14" s="15">
        <v>1405</v>
      </c>
      <c r="K14" s="14">
        <v>2.6394278782443101</v>
      </c>
      <c r="L14" s="15">
        <v>532.31232858484998</v>
      </c>
      <c r="M14" s="15">
        <v>474</v>
      </c>
      <c r="ZA14" s="9"/>
    </row>
    <row r="15" spans="2:677" x14ac:dyDescent="0.3">
      <c r="B15" s="19" t="s">
        <v>295</v>
      </c>
      <c r="C15" s="16" t="s">
        <v>258</v>
      </c>
      <c r="D15" s="14">
        <v>77.776133211652095</v>
      </c>
      <c r="E15" s="14">
        <v>2.7835472798794898</v>
      </c>
      <c r="F15" s="14">
        <v>71.791841389958506</v>
      </c>
      <c r="G15" s="14">
        <v>82.795119898298196</v>
      </c>
      <c r="H15" s="14">
        <v>3.5789221769416399</v>
      </c>
      <c r="I15" s="15">
        <v>253</v>
      </c>
      <c r="J15" s="15">
        <v>319</v>
      </c>
      <c r="K15" s="14">
        <v>1.4254708872117401</v>
      </c>
      <c r="L15" s="15">
        <v>223.78569977249501</v>
      </c>
      <c r="M15" s="15">
        <v>121</v>
      </c>
      <c r="ZA15" s="9"/>
    </row>
    <row r="16" spans="2:677" x14ac:dyDescent="0.3">
      <c r="B16" s="19"/>
      <c r="C16" s="16" t="s">
        <v>259</v>
      </c>
      <c r="D16" s="14">
        <v>60.978262325245197</v>
      </c>
      <c r="E16" s="14">
        <v>3.5122351705079899</v>
      </c>
      <c r="F16" s="14">
        <v>53.832204022117999</v>
      </c>
      <c r="G16" s="14">
        <v>67.682259499740894</v>
      </c>
      <c r="H16" s="14">
        <v>5.7598151153840202</v>
      </c>
      <c r="I16" s="15">
        <v>180</v>
      </c>
      <c r="J16" s="15">
        <v>290</v>
      </c>
      <c r="K16" s="14">
        <v>1.4982468331958301</v>
      </c>
      <c r="L16" s="15">
        <v>193.55956146519401</v>
      </c>
      <c r="M16" s="15">
        <v>93</v>
      </c>
      <c r="ZA16" s="9"/>
    </row>
    <row r="17" spans="2:677" x14ac:dyDescent="0.3">
      <c r="B17" s="19"/>
      <c r="C17" s="16" t="s">
        <v>260</v>
      </c>
      <c r="D17" s="14">
        <v>70.820226357026698</v>
      </c>
      <c r="E17" s="14">
        <v>3.8432304878811001</v>
      </c>
      <c r="F17" s="14">
        <v>62.6629934265667</v>
      </c>
      <c r="G17" s="14">
        <v>77.825939448460502</v>
      </c>
      <c r="H17" s="14">
        <v>5.4267413217605203</v>
      </c>
      <c r="I17" s="15">
        <v>151</v>
      </c>
      <c r="J17" s="15">
        <v>209</v>
      </c>
      <c r="K17" s="14">
        <v>1.48667818133253</v>
      </c>
      <c r="L17" s="15">
        <v>140.58187079376501</v>
      </c>
      <c r="M17" s="15">
        <v>84</v>
      </c>
      <c r="ZA17" s="9"/>
    </row>
    <row r="18" spans="2:677" x14ac:dyDescent="0.3">
      <c r="B18" s="19"/>
      <c r="C18" s="16" t="s">
        <v>261</v>
      </c>
      <c r="D18" s="14">
        <v>70.457455603334694</v>
      </c>
      <c r="E18" s="14">
        <v>4.3963401537914102</v>
      </c>
      <c r="F18" s="14">
        <v>61.032747449137297</v>
      </c>
      <c r="G18" s="14">
        <v>78.409071163531607</v>
      </c>
      <c r="H18" s="14">
        <v>6.2397089366129901</v>
      </c>
      <c r="I18" s="15">
        <v>159</v>
      </c>
      <c r="J18" s="15">
        <v>222</v>
      </c>
      <c r="K18" s="14">
        <v>2.05210697145524</v>
      </c>
      <c r="L18" s="15">
        <v>108.181494964938</v>
      </c>
      <c r="M18" s="15">
        <v>75</v>
      </c>
      <c r="ZA18" s="9"/>
    </row>
    <row r="19" spans="2:677" x14ac:dyDescent="0.3">
      <c r="B19" s="19"/>
      <c r="C19" s="16" t="s">
        <v>262</v>
      </c>
      <c r="D19" s="14">
        <v>72.865172485321807</v>
      </c>
      <c r="E19" s="14">
        <v>5.7315913282549298</v>
      </c>
      <c r="F19" s="14">
        <v>60.085177653924099</v>
      </c>
      <c r="G19" s="14">
        <v>82.729408757157302</v>
      </c>
      <c r="H19" s="14">
        <v>7.8660231393942297</v>
      </c>
      <c r="I19" s="15">
        <v>146</v>
      </c>
      <c r="J19" s="15">
        <v>196</v>
      </c>
      <c r="K19" s="14">
        <v>3.2399475723400002</v>
      </c>
      <c r="L19" s="15">
        <v>60.494806049729497</v>
      </c>
      <c r="M19" s="15">
        <v>63</v>
      </c>
      <c r="ZA19" s="9"/>
    </row>
    <row r="20" spans="2:677" x14ac:dyDescent="0.3">
      <c r="B20" s="19"/>
      <c r="C20" s="16" t="s">
        <v>263</v>
      </c>
      <c r="D20" s="14">
        <v>74.594602791855607</v>
      </c>
      <c r="E20" s="14">
        <v>2.7104820257798599</v>
      </c>
      <c r="F20" s="14">
        <v>68.855718246456505</v>
      </c>
      <c r="G20" s="14">
        <v>79.589462854394299</v>
      </c>
      <c r="H20" s="14">
        <v>3.6336168091718801</v>
      </c>
      <c r="I20" s="15">
        <v>207</v>
      </c>
      <c r="J20" s="15">
        <v>277</v>
      </c>
      <c r="K20" s="14">
        <v>1.0699629765657199</v>
      </c>
      <c r="L20" s="15">
        <v>258.88746252612498</v>
      </c>
      <c r="M20" s="15">
        <v>97</v>
      </c>
      <c r="ZA20" s="9"/>
    </row>
    <row r="21" spans="2:677" x14ac:dyDescent="0.3">
      <c r="B21" s="19"/>
      <c r="C21" s="16" t="s">
        <v>264</v>
      </c>
      <c r="D21" s="14">
        <v>84.424715099856996</v>
      </c>
      <c r="E21" s="14">
        <v>1.8301224474928099</v>
      </c>
      <c r="F21" s="14">
        <v>80.464020784923093</v>
      </c>
      <c r="G21" s="14">
        <v>87.705120245594202</v>
      </c>
      <c r="H21" s="14">
        <v>2.1677567348947</v>
      </c>
      <c r="I21" s="15">
        <v>367</v>
      </c>
      <c r="J21" s="15">
        <v>434</v>
      </c>
      <c r="K21" s="14">
        <v>1.1029163879694399</v>
      </c>
      <c r="L21" s="15">
        <v>393.50217725845101</v>
      </c>
      <c r="M21" s="15">
        <v>164</v>
      </c>
      <c r="ZA21" s="9"/>
    </row>
    <row r="22" spans="2:677" x14ac:dyDescent="0.3">
      <c r="B22" s="19"/>
      <c r="C22" s="16" t="s">
        <v>265</v>
      </c>
      <c r="D22" s="14">
        <v>67.585637668054702</v>
      </c>
      <c r="E22" s="14">
        <v>2.9131833535757301</v>
      </c>
      <c r="F22" s="14">
        <v>61.581128326684599</v>
      </c>
      <c r="G22" s="14">
        <v>73.062209486478494</v>
      </c>
      <c r="H22" s="14">
        <v>4.3103586118159702</v>
      </c>
      <c r="I22" s="15">
        <v>315</v>
      </c>
      <c r="J22" s="15">
        <v>452</v>
      </c>
      <c r="K22" s="14">
        <v>1.74711013504393</v>
      </c>
      <c r="L22" s="15">
        <v>258.71294026271198</v>
      </c>
      <c r="M22" s="15">
        <v>128</v>
      </c>
      <c r="ZA22" s="9"/>
    </row>
    <row r="23" spans="2:677" x14ac:dyDescent="0.3">
      <c r="B23" s="19"/>
      <c r="C23" s="16" t="s">
        <v>266</v>
      </c>
      <c r="D23" s="14">
        <v>61.962860388425803</v>
      </c>
      <c r="E23" s="14">
        <v>3.1494119053486398</v>
      </c>
      <c r="F23" s="14">
        <v>55.573399180336402</v>
      </c>
      <c r="G23" s="14">
        <v>67.963132297384703</v>
      </c>
      <c r="H23" s="14">
        <v>5.0827413156945296</v>
      </c>
      <c r="I23" s="15">
        <v>241</v>
      </c>
      <c r="J23" s="15">
        <v>369</v>
      </c>
      <c r="K23" s="14">
        <v>1.54870050492003</v>
      </c>
      <c r="L23" s="15">
        <v>238.264273064891</v>
      </c>
      <c r="M23" s="15">
        <v>133</v>
      </c>
      <c r="ZA23" s="9"/>
    </row>
    <row r="24" spans="2:677" x14ac:dyDescent="0.3">
      <c r="B24" s="19"/>
      <c r="C24" s="16" t="s">
        <v>267</v>
      </c>
      <c r="D24" s="14">
        <v>63.451819817144496</v>
      </c>
      <c r="E24" s="14">
        <v>4.8590817513769702</v>
      </c>
      <c r="F24" s="14">
        <v>53.357665771583399</v>
      </c>
      <c r="G24" s="14">
        <v>72.487823195178095</v>
      </c>
      <c r="H24" s="14">
        <v>7.6579076303561999</v>
      </c>
      <c r="I24" s="15">
        <v>158</v>
      </c>
      <c r="J24" s="15">
        <v>236</v>
      </c>
      <c r="K24" s="14">
        <v>2.39257981465689</v>
      </c>
      <c r="L24" s="15">
        <v>98.638297687822103</v>
      </c>
      <c r="M24" s="15">
        <v>76</v>
      </c>
      <c r="ZA24" s="9"/>
    </row>
    <row r="25" spans="2:677" x14ac:dyDescent="0.3">
      <c r="B25" s="19"/>
      <c r="C25" s="16" t="s">
        <v>268</v>
      </c>
      <c r="D25" s="14">
        <v>71.177328143030095</v>
      </c>
      <c r="E25" s="14">
        <v>3.6532807857382399</v>
      </c>
      <c r="F25" s="14">
        <v>63.417675046261898</v>
      </c>
      <c r="G25" s="14">
        <v>77.865520410862203</v>
      </c>
      <c r="H25" s="14">
        <v>5.1326467023277598</v>
      </c>
      <c r="I25" s="15">
        <v>130</v>
      </c>
      <c r="J25" s="15">
        <v>188</v>
      </c>
      <c r="K25" s="14">
        <v>1.2165551266083099</v>
      </c>
      <c r="L25" s="15">
        <v>154.53471518724601</v>
      </c>
      <c r="M25" s="15">
        <v>76</v>
      </c>
      <c r="ZA25" s="9"/>
    </row>
    <row r="26" spans="2:677" x14ac:dyDescent="0.3">
      <c r="B26" s="19"/>
      <c r="C26" s="16" t="s">
        <v>269</v>
      </c>
      <c r="D26" s="14">
        <v>59.3610563769412</v>
      </c>
      <c r="E26" s="14">
        <v>3.9865036105476999</v>
      </c>
      <c r="F26" s="14">
        <v>51.276104378344698</v>
      </c>
      <c r="G26" s="14">
        <v>66.968659277443507</v>
      </c>
      <c r="H26" s="14">
        <v>6.7156884561378103</v>
      </c>
      <c r="I26" s="15">
        <v>157</v>
      </c>
      <c r="J26" s="15">
        <v>250</v>
      </c>
      <c r="K26" s="14">
        <v>1.64036177096064</v>
      </c>
      <c r="L26" s="15">
        <v>152.40540496965701</v>
      </c>
      <c r="M26" s="15">
        <v>90</v>
      </c>
      <c r="ZA26" s="9"/>
    </row>
    <row r="27" spans="2:677" x14ac:dyDescent="0.3">
      <c r="B27" s="19"/>
      <c r="C27" s="16" t="s">
        <v>270</v>
      </c>
      <c r="D27" s="14">
        <v>73.520281156367503</v>
      </c>
      <c r="E27" s="14">
        <v>3.4410307537261602</v>
      </c>
      <c r="F27" s="14">
        <v>66.192310686141198</v>
      </c>
      <c r="G27" s="14">
        <v>79.745904168159797</v>
      </c>
      <c r="H27" s="14">
        <v>4.6803830175887899</v>
      </c>
      <c r="I27" s="15">
        <v>250</v>
      </c>
      <c r="J27" s="15">
        <v>336</v>
      </c>
      <c r="K27" s="14">
        <v>2.0375176826728998</v>
      </c>
      <c r="L27" s="15">
        <v>164.906544300131</v>
      </c>
      <c r="M27" s="15">
        <v>138</v>
      </c>
      <c r="ZA27" s="9"/>
    </row>
    <row r="28" spans="2:677" x14ac:dyDescent="0.3">
      <c r="B28" s="19"/>
      <c r="C28" s="16" t="s">
        <v>271</v>
      </c>
      <c r="D28" s="14">
        <v>50.461872392837499</v>
      </c>
      <c r="E28" s="14">
        <v>5.1829740778039701</v>
      </c>
      <c r="F28" s="14">
        <v>40.245208358501998</v>
      </c>
      <c r="G28" s="14">
        <v>60.640109934562801</v>
      </c>
      <c r="H28" s="14">
        <v>10.2710696849601</v>
      </c>
      <c r="I28" s="15">
        <v>71</v>
      </c>
      <c r="J28" s="15">
        <v>129</v>
      </c>
      <c r="K28" s="14">
        <v>1.3755142521491901</v>
      </c>
      <c r="L28" s="15">
        <v>93.783106789655207</v>
      </c>
      <c r="M28" s="15">
        <v>56</v>
      </c>
      <c r="ZA28" s="9"/>
    </row>
    <row r="29" spans="2:677" x14ac:dyDescent="0.3">
      <c r="B29" s="19"/>
      <c r="C29" s="16" t="s">
        <v>272</v>
      </c>
      <c r="D29" s="14">
        <v>60.443002085212697</v>
      </c>
      <c r="E29" s="14">
        <v>4.42606980622873</v>
      </c>
      <c r="F29" s="14">
        <v>51.407069488120698</v>
      </c>
      <c r="G29" s="14">
        <v>68.817879871666406</v>
      </c>
      <c r="H29" s="14">
        <v>7.3227166976068698</v>
      </c>
      <c r="I29" s="15">
        <v>192</v>
      </c>
      <c r="J29" s="15">
        <v>301</v>
      </c>
      <c r="K29" s="14">
        <v>2.4580370339020701</v>
      </c>
      <c r="L29" s="15">
        <v>122.455437346349</v>
      </c>
      <c r="M29" s="15">
        <v>89</v>
      </c>
      <c r="ZA29" s="9"/>
    </row>
    <row r="30" spans="2:677" x14ac:dyDescent="0.3">
      <c r="B30" s="19"/>
      <c r="C30" s="16" t="s">
        <v>273</v>
      </c>
      <c r="D30" s="14">
        <v>65.636900884265899</v>
      </c>
      <c r="E30" s="14">
        <v>5.4617835763815004</v>
      </c>
      <c r="F30" s="14">
        <v>54.101435194980802</v>
      </c>
      <c r="G30" s="14">
        <v>75.581724380208897</v>
      </c>
      <c r="H30" s="14">
        <v>8.3212088060220495</v>
      </c>
      <c r="I30" s="15">
        <v>159</v>
      </c>
      <c r="J30" s="15">
        <v>231</v>
      </c>
      <c r="K30" s="14">
        <v>3.0419804485760502</v>
      </c>
      <c r="L30" s="15">
        <v>75.937371690909899</v>
      </c>
      <c r="M30" s="15">
        <v>69</v>
      </c>
      <c r="ZA30" s="9"/>
    </row>
    <row r="31" spans="2:677" x14ac:dyDescent="0.3">
      <c r="B31" s="19"/>
      <c r="C31" s="16" t="s">
        <v>274</v>
      </c>
      <c r="D31" s="14">
        <v>73.8039826903848</v>
      </c>
      <c r="E31" s="14">
        <v>2.1176762548724701</v>
      </c>
      <c r="F31" s="14">
        <v>69.428927136880304</v>
      </c>
      <c r="G31" s="14">
        <v>77.753541084038702</v>
      </c>
      <c r="H31" s="14">
        <v>2.8693251741661898</v>
      </c>
      <c r="I31" s="15">
        <v>603</v>
      </c>
      <c r="J31" s="15">
        <v>785</v>
      </c>
      <c r="K31" s="14">
        <v>1.81852857491999</v>
      </c>
      <c r="L31" s="15">
        <v>431.66767397896803</v>
      </c>
      <c r="M31" s="15">
        <v>283</v>
      </c>
      <c r="ZA31" s="9"/>
    </row>
    <row r="32" spans="2:677" x14ac:dyDescent="0.3">
      <c r="B32" s="19"/>
      <c r="C32" s="16" t="s">
        <v>275</v>
      </c>
      <c r="D32" s="14">
        <v>72.912913564317606</v>
      </c>
      <c r="E32" s="14">
        <v>2.38926913146432</v>
      </c>
      <c r="F32" s="14">
        <v>67.948378711001595</v>
      </c>
      <c r="G32" s="14">
        <v>77.364644814214103</v>
      </c>
      <c r="H32" s="14">
        <v>3.2768806164311499</v>
      </c>
      <c r="I32" s="15">
        <v>338</v>
      </c>
      <c r="J32" s="15">
        <v>479</v>
      </c>
      <c r="K32" s="14">
        <v>1.3816285363746399</v>
      </c>
      <c r="L32" s="15">
        <v>346.69231807913002</v>
      </c>
      <c r="M32" s="15">
        <v>160</v>
      </c>
      <c r="ZA32" s="9"/>
    </row>
    <row r="33" spans="2:677" x14ac:dyDescent="0.3">
      <c r="B33" s="19"/>
      <c r="C33" s="16" t="s">
        <v>276</v>
      </c>
      <c r="D33" s="14">
        <v>70.600563003441295</v>
      </c>
      <c r="E33" s="14">
        <v>3.8155166360169899</v>
      </c>
      <c r="F33" s="14">
        <v>62.514521047236002</v>
      </c>
      <c r="G33" s="14">
        <v>77.568234772193506</v>
      </c>
      <c r="H33" s="14">
        <v>5.4043714011614998</v>
      </c>
      <c r="I33" s="15">
        <v>154</v>
      </c>
      <c r="J33" s="15">
        <v>219</v>
      </c>
      <c r="K33" s="14">
        <v>1.5290300423093801</v>
      </c>
      <c r="L33" s="15">
        <v>143.22805565627201</v>
      </c>
      <c r="M33" s="15">
        <v>92</v>
      </c>
      <c r="ZA33" s="9"/>
    </row>
    <row r="34" spans="2:677" x14ac:dyDescent="0.3">
      <c r="B34" s="19"/>
      <c r="C34" s="16" t="s">
        <v>277</v>
      </c>
      <c r="D34" s="14">
        <v>74.952392421675</v>
      </c>
      <c r="E34" s="14">
        <v>3.2517203795402598</v>
      </c>
      <c r="F34" s="14">
        <v>67.980085240786494</v>
      </c>
      <c r="G34" s="14">
        <v>80.834512931766596</v>
      </c>
      <c r="H34" s="14">
        <v>4.3383810369206</v>
      </c>
      <c r="I34" s="15">
        <v>228</v>
      </c>
      <c r="J34" s="15">
        <v>302</v>
      </c>
      <c r="K34" s="14">
        <v>1.69527879993737</v>
      </c>
      <c r="L34" s="15">
        <v>178.14179001775901</v>
      </c>
      <c r="M34" s="15">
        <v>107</v>
      </c>
      <c r="ZA34" s="9"/>
    </row>
    <row r="35" spans="2:677" x14ac:dyDescent="0.3">
      <c r="B35" s="19"/>
      <c r="C35" s="16" t="s">
        <v>278</v>
      </c>
      <c r="D35" s="14">
        <v>59.960054414032498</v>
      </c>
      <c r="E35" s="14">
        <v>5.4085110382027599</v>
      </c>
      <c r="F35" s="14">
        <v>48.844027968806003</v>
      </c>
      <c r="G35" s="14">
        <v>70.1373953678943</v>
      </c>
      <c r="H35" s="14">
        <v>9.0201903434847406</v>
      </c>
      <c r="I35" s="15">
        <v>149</v>
      </c>
      <c r="J35" s="15">
        <v>223</v>
      </c>
      <c r="K35" s="14">
        <v>2.7049106156999798</v>
      </c>
      <c r="L35" s="15">
        <v>82.442650306317603</v>
      </c>
      <c r="M35" s="15">
        <v>61</v>
      </c>
      <c r="ZA35" s="9"/>
    </row>
    <row r="36" spans="2:677" x14ac:dyDescent="0.3">
      <c r="B36" s="19"/>
      <c r="C36" s="16" t="s">
        <v>279</v>
      </c>
      <c r="D36" s="14">
        <v>73.704503678347805</v>
      </c>
      <c r="E36" s="14">
        <v>2.5678922309822401</v>
      </c>
      <c r="F36" s="14">
        <v>68.330732064526003</v>
      </c>
      <c r="G36" s="14">
        <v>78.453954163306506</v>
      </c>
      <c r="H36" s="14">
        <v>3.4840370707721302</v>
      </c>
      <c r="I36" s="15">
        <v>257</v>
      </c>
      <c r="J36" s="15">
        <v>347</v>
      </c>
      <c r="K36" s="14">
        <v>1.1772109335859999</v>
      </c>
      <c r="L36" s="15">
        <v>294.76450659778999</v>
      </c>
      <c r="M36" s="15">
        <v>144</v>
      </c>
      <c r="ZA36" s="9"/>
    </row>
    <row r="37" spans="2:677" x14ac:dyDescent="0.3">
      <c r="B37" s="19"/>
      <c r="C37" s="16" t="s">
        <v>280</v>
      </c>
      <c r="D37" s="14">
        <v>70.522238225442095</v>
      </c>
      <c r="E37" s="14">
        <v>3.9089178002434801</v>
      </c>
      <c r="F37" s="14">
        <v>62.201101532804898</v>
      </c>
      <c r="G37" s="14">
        <v>77.669187356678705</v>
      </c>
      <c r="H37" s="14">
        <v>5.5428158529904303</v>
      </c>
      <c r="I37" s="15">
        <v>173</v>
      </c>
      <c r="J37" s="15">
        <v>251</v>
      </c>
      <c r="K37" s="14">
        <v>1.8375217661487999</v>
      </c>
      <c r="L37" s="15">
        <v>136.59702139260301</v>
      </c>
      <c r="M37" s="15">
        <v>77</v>
      </c>
      <c r="ZA37" s="9"/>
    </row>
    <row r="38" spans="2:677" x14ac:dyDescent="0.3">
      <c r="B38" s="19" t="s">
        <v>296</v>
      </c>
      <c r="C38" s="16" t="s">
        <v>281</v>
      </c>
      <c r="D38" s="14">
        <v>64.728234245476798</v>
      </c>
      <c r="E38" s="14">
        <v>1.61593830363327</v>
      </c>
      <c r="F38" s="14">
        <v>61.4971646880918</v>
      </c>
      <c r="G38" s="14">
        <v>67.829998935762902</v>
      </c>
      <c r="H38" s="14">
        <v>2.49649681081203</v>
      </c>
      <c r="I38" s="15">
        <v>2379</v>
      </c>
      <c r="J38" s="15">
        <v>3588</v>
      </c>
      <c r="K38" s="14">
        <v>4.1026074666656598</v>
      </c>
      <c r="L38" s="15">
        <v>874.56575584017503</v>
      </c>
      <c r="M38" s="15">
        <v>1177</v>
      </c>
      <c r="ZA38" s="9"/>
    </row>
    <row r="39" spans="2:677" x14ac:dyDescent="0.3">
      <c r="B39" s="19"/>
      <c r="C39" s="16" t="s">
        <v>282</v>
      </c>
      <c r="D39" s="14">
        <v>71.938740871339803</v>
      </c>
      <c r="E39" s="14">
        <v>1.36569605692643</v>
      </c>
      <c r="F39" s="14">
        <v>69.183335416187504</v>
      </c>
      <c r="G39" s="14">
        <v>74.538448777266595</v>
      </c>
      <c r="H39" s="14">
        <v>1.8984152911001499</v>
      </c>
      <c r="I39" s="15">
        <v>2659</v>
      </c>
      <c r="J39" s="15">
        <v>3457</v>
      </c>
      <c r="K39" s="14">
        <v>3.1930951420239602</v>
      </c>
      <c r="L39" s="15">
        <v>1082.64860464156</v>
      </c>
      <c r="M39" s="15">
        <v>1199</v>
      </c>
      <c r="ZA39" s="9"/>
    </row>
    <row r="40" spans="2:677" x14ac:dyDescent="0.3">
      <c r="B40" s="19" t="s">
        <v>321</v>
      </c>
      <c r="C40" s="16" t="s">
        <v>314</v>
      </c>
      <c r="D40" s="14">
        <v>69.876419302617606</v>
      </c>
      <c r="E40" s="14">
        <v>1.47940602154531</v>
      </c>
      <c r="F40" s="14">
        <v>66.898652798616993</v>
      </c>
      <c r="G40" s="14">
        <v>72.695641429140593</v>
      </c>
      <c r="H40" s="14">
        <v>2.1171749158158302</v>
      </c>
      <c r="I40" s="15">
        <v>2632</v>
      </c>
      <c r="J40" s="15">
        <v>3629</v>
      </c>
      <c r="K40" s="14">
        <v>3.7722876912276702</v>
      </c>
      <c r="L40" s="15">
        <v>962.01570427386002</v>
      </c>
      <c r="M40" s="15">
        <v>1900</v>
      </c>
      <c r="ZA40" s="9"/>
    </row>
    <row r="41" spans="2:677" x14ac:dyDescent="0.3">
      <c r="B41" s="19"/>
      <c r="C41" s="16" t="s">
        <v>315</v>
      </c>
      <c r="D41" s="14">
        <v>67.379544237393205</v>
      </c>
      <c r="E41" s="14">
        <v>1.5607610350115599</v>
      </c>
      <c r="F41" s="14">
        <v>64.248393808970803</v>
      </c>
      <c r="G41" s="14">
        <v>70.362964672493405</v>
      </c>
      <c r="H41" s="14">
        <v>2.3163722056543601</v>
      </c>
      <c r="I41" s="15">
        <v>2406</v>
      </c>
      <c r="J41" s="15">
        <v>3416</v>
      </c>
      <c r="K41" s="14">
        <v>3.7848218548712298</v>
      </c>
      <c r="L41" s="15">
        <v>902.55238713638801</v>
      </c>
      <c r="M41" s="15">
        <v>1858</v>
      </c>
      <c r="ZA41" s="9"/>
    </row>
    <row r="42" spans="2:677" x14ac:dyDescent="0.3">
      <c r="B42" s="19" t="s">
        <v>322</v>
      </c>
      <c r="C42" s="16" t="s">
        <v>316</v>
      </c>
      <c r="D42" s="14">
        <v>52.875263098583098</v>
      </c>
      <c r="E42" s="14">
        <v>2.80824444139256</v>
      </c>
      <c r="F42" s="14">
        <v>47.348113989701602</v>
      </c>
      <c r="G42" s="14">
        <v>58.332797062089497</v>
      </c>
      <c r="H42" s="14">
        <v>5.3110741712182801</v>
      </c>
      <c r="I42" s="15">
        <v>465</v>
      </c>
      <c r="J42" s="15">
        <v>876</v>
      </c>
      <c r="K42" s="14">
        <v>2.7693407035183601</v>
      </c>
      <c r="L42" s="15">
        <v>316.32077587530802</v>
      </c>
      <c r="M42" s="15">
        <v>363</v>
      </c>
      <c r="ZA42" s="9"/>
    </row>
    <row r="43" spans="2:677" x14ac:dyDescent="0.3">
      <c r="B43" s="19"/>
      <c r="C43" s="16" t="s">
        <v>317</v>
      </c>
      <c r="D43" s="14">
        <v>60.269319168830201</v>
      </c>
      <c r="E43" s="14">
        <v>5.2151459607143504</v>
      </c>
      <c r="F43" s="14">
        <v>49.705180410139697</v>
      </c>
      <c r="G43" s="14">
        <v>69.955755165625206</v>
      </c>
      <c r="H43" s="14">
        <v>8.6530693106144998</v>
      </c>
      <c r="I43" s="15">
        <v>197</v>
      </c>
      <c r="J43" s="15">
        <v>290</v>
      </c>
      <c r="K43" s="14">
        <v>3.2825283513876302</v>
      </c>
      <c r="L43" s="15">
        <v>88.346533207369703</v>
      </c>
      <c r="M43" s="15">
        <v>138</v>
      </c>
      <c r="ZA43" s="9"/>
    </row>
    <row r="44" spans="2:677" x14ac:dyDescent="0.3">
      <c r="B44" s="19"/>
      <c r="C44" s="16" t="s">
        <v>318</v>
      </c>
      <c r="D44" s="14">
        <v>68.595986414729296</v>
      </c>
      <c r="E44" s="14">
        <v>4.2616612407282002</v>
      </c>
      <c r="F44" s="14">
        <v>59.666361863477697</v>
      </c>
      <c r="G44" s="14">
        <v>76.332826026956894</v>
      </c>
      <c r="H44" s="14">
        <v>6.2126976569187704</v>
      </c>
      <c r="I44" s="15">
        <v>144</v>
      </c>
      <c r="J44" s="15">
        <v>203</v>
      </c>
      <c r="K44" s="14">
        <v>1.70304199242605</v>
      </c>
      <c r="L44" s="15">
        <v>119.19847009222499</v>
      </c>
      <c r="M44" s="15">
        <v>107</v>
      </c>
      <c r="ZA44" s="9"/>
    </row>
    <row r="45" spans="2:677" x14ac:dyDescent="0.3">
      <c r="B45" s="19"/>
      <c r="C45" s="16" t="s">
        <v>319</v>
      </c>
      <c r="D45" s="14">
        <v>70.950369277353104</v>
      </c>
      <c r="E45" s="14">
        <v>1.16500500302208</v>
      </c>
      <c r="F45" s="14">
        <v>68.614065604193598</v>
      </c>
      <c r="G45" s="14">
        <v>73.180739608675495</v>
      </c>
      <c r="H45" s="14">
        <v>1.64199991471213</v>
      </c>
      <c r="I45" s="15">
        <v>4162</v>
      </c>
      <c r="J45" s="15">
        <v>5581</v>
      </c>
      <c r="K45" s="14">
        <v>3.6744682891403002</v>
      </c>
      <c r="L45" s="15">
        <v>1518.8592092342601</v>
      </c>
      <c r="M45" s="15">
        <v>2221</v>
      </c>
      <c r="ZA45" s="9"/>
    </row>
    <row r="46" spans="2:677" x14ac:dyDescent="0.3">
      <c r="B46" s="19"/>
      <c r="C46" s="16" t="s">
        <v>320</v>
      </c>
      <c r="D46" s="14">
        <v>71.305740486038601</v>
      </c>
      <c r="E46" s="14">
        <v>6.9723006720460496</v>
      </c>
      <c r="F46" s="14">
        <v>55.897276865893403</v>
      </c>
      <c r="G46" s="14">
        <v>82.970886812392393</v>
      </c>
      <c r="H46" s="14">
        <v>9.7780355754263493</v>
      </c>
      <c r="I46" s="15">
        <v>70</v>
      </c>
      <c r="J46" s="15">
        <v>95</v>
      </c>
      <c r="K46" s="14">
        <v>2.23336935193751</v>
      </c>
      <c r="L46" s="15">
        <v>42.536627413457097</v>
      </c>
      <c r="M46" s="15">
        <v>40</v>
      </c>
      <c r="ZA46" s="9"/>
    </row>
    <row r="47" spans="2:677" x14ac:dyDescent="0.3">
      <c r="B47" s="19" t="s">
        <v>298</v>
      </c>
      <c r="C47" s="16" t="s">
        <v>283</v>
      </c>
      <c r="D47" s="14">
        <v>57.998570281846298</v>
      </c>
      <c r="E47" s="14">
        <v>2.33387409013495</v>
      </c>
      <c r="F47" s="14">
        <v>53.36460235837</v>
      </c>
      <c r="G47" s="14">
        <v>62.4956871361317</v>
      </c>
      <c r="H47" s="14">
        <v>4.0240200384136902</v>
      </c>
      <c r="I47" s="15">
        <v>910</v>
      </c>
      <c r="J47" s="15">
        <v>1505</v>
      </c>
      <c r="K47" s="14">
        <v>3.36295704169201</v>
      </c>
      <c r="L47" s="15">
        <v>447.52281439871899</v>
      </c>
      <c r="M47" s="15">
        <v>857</v>
      </c>
      <c r="ZA47" s="9"/>
    </row>
    <row r="48" spans="2:677" x14ac:dyDescent="0.3">
      <c r="B48" s="19"/>
      <c r="C48" s="16" t="s">
        <v>284</v>
      </c>
      <c r="D48" s="14">
        <v>65.324622718345594</v>
      </c>
      <c r="E48" s="14">
        <v>2.4156430862501201</v>
      </c>
      <c r="F48" s="14">
        <v>60.4482932785304</v>
      </c>
      <c r="G48" s="14">
        <v>69.899124834361004</v>
      </c>
      <c r="H48" s="14">
        <v>3.6979059131584102</v>
      </c>
      <c r="I48" s="15">
        <v>849</v>
      </c>
      <c r="J48" s="15">
        <v>1264</v>
      </c>
      <c r="K48" s="14">
        <v>3.2536495985426201</v>
      </c>
      <c r="L48" s="15">
        <v>388.48682432372902</v>
      </c>
      <c r="M48" s="15">
        <v>846</v>
      </c>
      <c r="ZA48" s="9"/>
    </row>
    <row r="49" spans="2:677" x14ac:dyDescent="0.3">
      <c r="B49" s="19"/>
      <c r="C49" s="16" t="s">
        <v>285</v>
      </c>
      <c r="D49" s="14">
        <v>68.726231742742499</v>
      </c>
      <c r="E49" s="14">
        <v>2.19883204481371</v>
      </c>
      <c r="F49" s="14">
        <v>64.2610283315814</v>
      </c>
      <c r="G49" s="14">
        <v>72.869091500909207</v>
      </c>
      <c r="H49" s="14">
        <v>3.1994072555067801</v>
      </c>
      <c r="I49" s="15">
        <v>883</v>
      </c>
      <c r="J49" s="15">
        <v>1241</v>
      </c>
      <c r="K49" s="14">
        <v>2.7893502740260199</v>
      </c>
      <c r="L49" s="15">
        <v>444.90647573235702</v>
      </c>
      <c r="M49" s="15">
        <v>846</v>
      </c>
      <c r="ZA49" s="9"/>
    </row>
    <row r="50" spans="2:677" x14ac:dyDescent="0.3">
      <c r="B50" s="19"/>
      <c r="C50" s="16" t="s">
        <v>286</v>
      </c>
      <c r="D50" s="14">
        <v>73.172101286977394</v>
      </c>
      <c r="E50" s="14">
        <v>2.1763438335532501</v>
      </c>
      <c r="F50" s="14">
        <v>68.696013186470296</v>
      </c>
      <c r="G50" s="14">
        <v>77.220396081155997</v>
      </c>
      <c r="H50" s="14">
        <v>2.9742809011562201</v>
      </c>
      <c r="I50" s="15">
        <v>947</v>
      </c>
      <c r="J50" s="15">
        <v>1276</v>
      </c>
      <c r="K50" s="14">
        <v>3.0763306928637699</v>
      </c>
      <c r="L50" s="15">
        <v>414.77985541670301</v>
      </c>
      <c r="M50" s="15">
        <v>848</v>
      </c>
      <c r="ZA50" s="9"/>
    </row>
    <row r="51" spans="2:677" x14ac:dyDescent="0.3">
      <c r="B51" s="19"/>
      <c r="C51" s="16" t="s">
        <v>287</v>
      </c>
      <c r="D51" s="14">
        <v>79.232741526311401</v>
      </c>
      <c r="E51" s="14">
        <v>1.7099497195618001</v>
      </c>
      <c r="F51" s="14">
        <v>75.679823389392695</v>
      </c>
      <c r="G51" s="14">
        <v>82.387410651166505</v>
      </c>
      <c r="H51" s="14">
        <v>2.1581352438675401</v>
      </c>
      <c r="I51" s="15">
        <v>1420</v>
      </c>
      <c r="J51" s="15">
        <v>1725</v>
      </c>
      <c r="K51" s="14">
        <v>3.06351556487785</v>
      </c>
      <c r="L51" s="15">
        <v>563.07858193264303</v>
      </c>
      <c r="M51" s="15">
        <v>1052</v>
      </c>
      <c r="ZA51" s="9"/>
    </row>
    <row r="52" spans="2:677" x14ac:dyDescent="0.3">
      <c r="B52" s="19" t="s">
        <v>297</v>
      </c>
      <c r="C52" s="16" t="s">
        <v>288</v>
      </c>
      <c r="D52" s="14">
        <v>72.413840554507701</v>
      </c>
      <c r="E52" s="14">
        <v>1.1880351711435699</v>
      </c>
      <c r="F52" s="14">
        <v>70.024512726458198</v>
      </c>
      <c r="G52" s="14">
        <v>74.681577272429493</v>
      </c>
      <c r="H52" s="14">
        <v>1.6406189231868</v>
      </c>
      <c r="I52" s="15">
        <v>3524</v>
      </c>
      <c r="J52" s="15">
        <v>4646</v>
      </c>
      <c r="K52" s="14">
        <v>3.2819464528328801</v>
      </c>
      <c r="L52" s="15">
        <v>1415.6233402253399</v>
      </c>
      <c r="M52" s="15">
        <v>2110</v>
      </c>
      <c r="ZA52" s="9"/>
    </row>
    <row r="53" spans="2:677" x14ac:dyDescent="0.3">
      <c r="B53" s="19"/>
      <c r="C53" s="16" t="s">
        <v>289</v>
      </c>
      <c r="D53" s="14">
        <v>61.533728876906501</v>
      </c>
      <c r="E53" s="14">
        <v>1.80410286431236</v>
      </c>
      <c r="F53" s="14">
        <v>57.940391122507997</v>
      </c>
      <c r="G53" s="14">
        <v>65.005488868789797</v>
      </c>
      <c r="H53" s="14">
        <v>2.9318926339103002</v>
      </c>
      <c r="I53" s="15">
        <v>1485</v>
      </c>
      <c r="J53" s="15">
        <v>2365</v>
      </c>
      <c r="K53" s="14">
        <v>3.2506988848748102</v>
      </c>
      <c r="L53" s="15">
        <v>727.53585729029396</v>
      </c>
      <c r="M53" s="15">
        <v>1257</v>
      </c>
      <c r="ZA53" s="9"/>
    </row>
    <row r="54" spans="2:677" x14ac:dyDescent="0.3">
      <c r="B54" s="19" t="s">
        <v>291</v>
      </c>
      <c r="C54" s="16" t="s">
        <v>290</v>
      </c>
      <c r="D54" s="14">
        <v>75.003977243457499</v>
      </c>
      <c r="E54" s="14">
        <v>1.1102278216760899</v>
      </c>
      <c r="F54" s="14">
        <v>72.764403272884607</v>
      </c>
      <c r="G54" s="14">
        <v>77.1173056058756</v>
      </c>
      <c r="H54" s="14">
        <v>1.4802252660180599</v>
      </c>
      <c r="I54" s="15">
        <v>3495</v>
      </c>
      <c r="J54" s="15">
        <v>4599</v>
      </c>
      <c r="K54" s="14">
        <v>3.0229988005917501</v>
      </c>
      <c r="L54" s="15">
        <v>1521.3370243811401</v>
      </c>
      <c r="M54" s="15">
        <v>2018</v>
      </c>
      <c r="ZA54" s="9"/>
    </row>
    <row r="55" spans="2:677" x14ac:dyDescent="0.3">
      <c r="B55" s="19"/>
      <c r="C55" s="16" t="s">
        <v>291</v>
      </c>
      <c r="D55" s="14">
        <v>59.789598544491803</v>
      </c>
      <c r="E55" s="14">
        <v>1.74642000903692</v>
      </c>
      <c r="F55" s="14">
        <v>56.322086603178001</v>
      </c>
      <c r="G55" s="14">
        <v>63.161880722603598</v>
      </c>
      <c r="H55" s="14">
        <v>2.9209428588776101</v>
      </c>
      <c r="I55" s="15">
        <v>1543</v>
      </c>
      <c r="J55" s="15">
        <v>2446</v>
      </c>
      <c r="K55" s="14">
        <v>3.10178873265549</v>
      </c>
      <c r="L55" s="15">
        <v>788.57724068974301</v>
      </c>
      <c r="M55" s="15">
        <v>1227</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51" priority="1">
      <formula>ZA9 = 3</formula>
    </cfRule>
    <cfRule type="expression" dxfId="250" priority="48">
      <formula>I9 = J9</formula>
    </cfRule>
    <cfRule type="expression" dxfId="249" priority="95">
      <formula>ZA9 = 2</formula>
    </cfRule>
    <cfRule type="expression" dxfId="248" priority="142">
      <formula>ZA9 = 1</formula>
    </cfRule>
  </conditionalFormatting>
  <pageMargins left="0.7" right="0.7" top="0.75" bottom="0.75" header="0.3" footer="0.3"/>
  <pageSetup paperSize="9" orientation="portrait" horizontalDpi="300" verticalDpi="30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109</v>
      </c>
      <c r="M2" s="12" t="str">
        <f>HYPERLINK("#'INDICE'!A1", "Índice")</f>
        <v>Índice</v>
      </c>
    </row>
    <row r="3" spans="2:677" x14ac:dyDescent="0.3">
      <c r="B3" s="10" t="s">
        <v>7</v>
      </c>
      <c r="C3" s="11" t="s">
        <v>108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56.242375726957199</v>
      </c>
      <c r="E9" s="14">
        <v>0.96413459709401395</v>
      </c>
      <c r="F9" s="14">
        <v>54.343680041731403</v>
      </c>
      <c r="G9" s="14">
        <v>58.1229575893693</v>
      </c>
      <c r="H9" s="14">
        <v>1.71424941537792</v>
      </c>
      <c r="I9" s="15">
        <v>4899</v>
      </c>
      <c r="J9" s="15">
        <v>8314</v>
      </c>
      <c r="K9" s="14">
        <v>3.1398993221401099</v>
      </c>
      <c r="L9" s="15">
        <v>2647.8555988646499</v>
      </c>
      <c r="M9" s="15">
        <v>2575</v>
      </c>
      <c r="ZA9" s="9"/>
    </row>
    <row r="10" spans="2:677" x14ac:dyDescent="0.3">
      <c r="B10" s="19" t="s">
        <v>293</v>
      </c>
      <c r="C10" s="16" t="s">
        <v>253</v>
      </c>
      <c r="D10" s="14">
        <v>58.510283202122601</v>
      </c>
      <c r="E10" s="14">
        <v>1.2988921220527401</v>
      </c>
      <c r="F10" s="14">
        <v>55.942095705637499</v>
      </c>
      <c r="G10" s="14">
        <v>61.033044723029299</v>
      </c>
      <c r="H10" s="14">
        <v>2.2199381902933899</v>
      </c>
      <c r="I10" s="15">
        <v>3181</v>
      </c>
      <c r="J10" s="15">
        <v>5049</v>
      </c>
      <c r="K10" s="14">
        <v>3.5082686381973098</v>
      </c>
      <c r="L10" s="15">
        <v>1439.1714320356</v>
      </c>
      <c r="M10" s="15">
        <v>1623</v>
      </c>
      <c r="ZA10" s="9"/>
    </row>
    <row r="11" spans="2:677" x14ac:dyDescent="0.3">
      <c r="B11" s="19"/>
      <c r="C11" s="16" t="s">
        <v>254</v>
      </c>
      <c r="D11" s="14">
        <v>52.416727258039302</v>
      </c>
      <c r="E11" s="14">
        <v>1.38913155745562</v>
      </c>
      <c r="F11" s="14">
        <v>49.686238523974097</v>
      </c>
      <c r="G11" s="14">
        <v>55.132843826284898</v>
      </c>
      <c r="H11" s="14">
        <v>2.6501684292824002</v>
      </c>
      <c r="I11" s="15">
        <v>1718</v>
      </c>
      <c r="J11" s="15">
        <v>3265</v>
      </c>
      <c r="K11" s="14">
        <v>2.5252983467916401</v>
      </c>
      <c r="L11" s="15">
        <v>1292.91653960339</v>
      </c>
      <c r="M11" s="15">
        <v>952</v>
      </c>
      <c r="ZA11" s="9"/>
    </row>
    <row r="12" spans="2:677" x14ac:dyDescent="0.3">
      <c r="B12" s="19" t="s">
        <v>294</v>
      </c>
      <c r="C12" s="16" t="s">
        <v>255</v>
      </c>
      <c r="D12" s="14">
        <v>62.544269740017</v>
      </c>
      <c r="E12" s="14">
        <v>1.1230334219198099</v>
      </c>
      <c r="F12" s="14">
        <v>60.316591833416297</v>
      </c>
      <c r="G12" s="14">
        <v>64.720039570473105</v>
      </c>
      <c r="H12" s="14">
        <v>1.7955816361563</v>
      </c>
      <c r="I12" s="15">
        <v>2505</v>
      </c>
      <c r="J12" s="15">
        <v>4084</v>
      </c>
      <c r="K12" s="14">
        <v>2.1981582121908301</v>
      </c>
      <c r="L12" s="15">
        <v>1857.91904211008</v>
      </c>
      <c r="M12" s="15">
        <v>1322</v>
      </c>
      <c r="ZA12" s="9"/>
    </row>
    <row r="13" spans="2:677" x14ac:dyDescent="0.3">
      <c r="B13" s="19"/>
      <c r="C13" s="16" t="s">
        <v>256</v>
      </c>
      <c r="D13" s="14">
        <v>52.652814810938096</v>
      </c>
      <c r="E13" s="14">
        <v>1.5168902699484801</v>
      </c>
      <c r="F13" s="14">
        <v>49.669283666970003</v>
      </c>
      <c r="G13" s="14">
        <v>55.617521023182903</v>
      </c>
      <c r="H13" s="14">
        <v>2.8809291115683302</v>
      </c>
      <c r="I13" s="15">
        <v>1472</v>
      </c>
      <c r="J13" s="15">
        <v>2567</v>
      </c>
      <c r="K13" s="14">
        <v>2.3683682186993602</v>
      </c>
      <c r="L13" s="15">
        <v>1083.8686230174601</v>
      </c>
      <c r="M13" s="15">
        <v>759</v>
      </c>
      <c r="ZA13" s="9"/>
    </row>
    <row r="14" spans="2:677" x14ac:dyDescent="0.3">
      <c r="B14" s="19"/>
      <c r="C14" s="16" t="s">
        <v>257</v>
      </c>
      <c r="D14" s="14">
        <v>50.978138012581702</v>
      </c>
      <c r="E14" s="14">
        <v>1.87122555825016</v>
      </c>
      <c r="F14" s="14">
        <v>47.303198769786299</v>
      </c>
      <c r="G14" s="14">
        <v>54.642535592777897</v>
      </c>
      <c r="H14" s="14">
        <v>3.6706432035401702</v>
      </c>
      <c r="I14" s="15">
        <v>922</v>
      </c>
      <c r="J14" s="15">
        <v>1663</v>
      </c>
      <c r="K14" s="14">
        <v>2.3286784766893298</v>
      </c>
      <c r="L14" s="15">
        <v>714.13894904215203</v>
      </c>
      <c r="M14" s="15">
        <v>494</v>
      </c>
      <c r="ZA14" s="9"/>
    </row>
    <row r="15" spans="2:677" x14ac:dyDescent="0.3">
      <c r="B15" s="19" t="s">
        <v>295</v>
      </c>
      <c r="C15" s="16" t="s">
        <v>258</v>
      </c>
      <c r="D15" s="14">
        <v>52.833704862050098</v>
      </c>
      <c r="E15" s="14">
        <v>2.90465087765046</v>
      </c>
      <c r="F15" s="14">
        <v>47.0766773247842</v>
      </c>
      <c r="G15" s="14">
        <v>58.516329635564503</v>
      </c>
      <c r="H15" s="14">
        <v>5.4977232530532598</v>
      </c>
      <c r="I15" s="15">
        <v>246</v>
      </c>
      <c r="J15" s="15">
        <v>452</v>
      </c>
      <c r="K15" s="14">
        <v>1.52693866415424</v>
      </c>
      <c r="L15" s="15">
        <v>296.01712931302302</v>
      </c>
      <c r="M15" s="15">
        <v>130</v>
      </c>
      <c r="ZA15" s="9"/>
    </row>
    <row r="16" spans="2:677" x14ac:dyDescent="0.3">
      <c r="B16" s="19"/>
      <c r="C16" s="16" t="s">
        <v>259</v>
      </c>
      <c r="D16" s="14">
        <v>52.394483949476999</v>
      </c>
      <c r="E16" s="14">
        <v>3.4368358343446799</v>
      </c>
      <c r="F16" s="14">
        <v>45.574498386508999</v>
      </c>
      <c r="G16" s="14">
        <v>59.126320770814402</v>
      </c>
      <c r="H16" s="14">
        <v>6.5595375224207801</v>
      </c>
      <c r="I16" s="15">
        <v>171</v>
      </c>
      <c r="J16" s="15">
        <v>319</v>
      </c>
      <c r="K16" s="14">
        <v>1.50591982693314</v>
      </c>
      <c r="L16" s="15">
        <v>211.83066607845601</v>
      </c>
      <c r="M16" s="15">
        <v>98</v>
      </c>
      <c r="ZA16" s="9"/>
    </row>
    <row r="17" spans="2:677" x14ac:dyDescent="0.3">
      <c r="B17" s="19"/>
      <c r="C17" s="16" t="s">
        <v>260</v>
      </c>
      <c r="D17" s="14">
        <v>45.524388823385898</v>
      </c>
      <c r="E17" s="14">
        <v>3.8150866404369599</v>
      </c>
      <c r="F17" s="14">
        <v>38.115752635585103</v>
      </c>
      <c r="G17" s="14">
        <v>53.136581114729701</v>
      </c>
      <c r="H17" s="14">
        <v>8.3803138033061302</v>
      </c>
      <c r="I17" s="15">
        <v>143</v>
      </c>
      <c r="J17" s="15">
        <v>302</v>
      </c>
      <c r="K17" s="14">
        <v>1.7665627581760699</v>
      </c>
      <c r="L17" s="15">
        <v>170.95345104626</v>
      </c>
      <c r="M17" s="15">
        <v>96</v>
      </c>
      <c r="ZA17" s="9"/>
    </row>
    <row r="18" spans="2:677" x14ac:dyDescent="0.3">
      <c r="B18" s="19"/>
      <c r="C18" s="16" t="s">
        <v>261</v>
      </c>
      <c r="D18" s="14">
        <v>62.761491230109399</v>
      </c>
      <c r="E18" s="14">
        <v>4.5569232704753597</v>
      </c>
      <c r="F18" s="14">
        <v>53.340675461225601</v>
      </c>
      <c r="G18" s="14">
        <v>71.303498341953002</v>
      </c>
      <c r="H18" s="14">
        <v>7.2606994849242898</v>
      </c>
      <c r="I18" s="15">
        <v>152</v>
      </c>
      <c r="J18" s="15">
        <v>233</v>
      </c>
      <c r="K18" s="14">
        <v>2.0613222055046001</v>
      </c>
      <c r="L18" s="15">
        <v>113.03424538764099</v>
      </c>
      <c r="M18" s="15">
        <v>75</v>
      </c>
      <c r="ZA18" s="9"/>
    </row>
    <row r="19" spans="2:677" x14ac:dyDescent="0.3">
      <c r="B19" s="19"/>
      <c r="C19" s="16" t="s">
        <v>262</v>
      </c>
      <c r="D19" s="14">
        <v>67.837548361962106</v>
      </c>
      <c r="E19" s="14">
        <v>5.5791260866187899</v>
      </c>
      <c r="F19" s="14">
        <v>55.867236645662501</v>
      </c>
      <c r="G19" s="14">
        <v>77.848453073145393</v>
      </c>
      <c r="H19" s="14">
        <v>8.2242448634053407</v>
      </c>
      <c r="I19" s="15">
        <v>142</v>
      </c>
      <c r="J19" s="15">
        <v>204</v>
      </c>
      <c r="K19" s="14">
        <v>2.8960703039911402</v>
      </c>
      <c r="L19" s="15">
        <v>70.440278925157003</v>
      </c>
      <c r="M19" s="15">
        <v>63</v>
      </c>
      <c r="ZA19" s="9"/>
    </row>
    <row r="20" spans="2:677" x14ac:dyDescent="0.3">
      <c r="B20" s="19"/>
      <c r="C20" s="16" t="s">
        <v>263</v>
      </c>
      <c r="D20" s="14">
        <v>64.157458571121893</v>
      </c>
      <c r="E20" s="14">
        <v>2.9695637816482101</v>
      </c>
      <c r="F20" s="14">
        <v>58.0794109100733</v>
      </c>
      <c r="G20" s="14">
        <v>69.812298345550403</v>
      </c>
      <c r="H20" s="14">
        <v>4.6285558184264604</v>
      </c>
      <c r="I20" s="15">
        <v>201</v>
      </c>
      <c r="J20" s="15">
        <v>299</v>
      </c>
      <c r="K20" s="14">
        <v>1.1427615814052801</v>
      </c>
      <c r="L20" s="15">
        <v>261.64687793608903</v>
      </c>
      <c r="M20" s="15">
        <v>98</v>
      </c>
      <c r="ZA20" s="9"/>
    </row>
    <row r="21" spans="2:677" x14ac:dyDescent="0.3">
      <c r="B21" s="19"/>
      <c r="C21" s="16" t="s">
        <v>264</v>
      </c>
      <c r="D21" s="14">
        <v>62.708732251059601</v>
      </c>
      <c r="E21" s="14">
        <v>2.2506831595849599</v>
      </c>
      <c r="F21" s="14">
        <v>58.171912559507803</v>
      </c>
      <c r="G21" s="14">
        <v>67.032347796575806</v>
      </c>
      <c r="H21" s="14">
        <v>3.5891064590082302</v>
      </c>
      <c r="I21" s="15">
        <v>359</v>
      </c>
      <c r="J21" s="15">
        <v>576</v>
      </c>
      <c r="K21" s="14">
        <v>1.24555066719319</v>
      </c>
      <c r="L21" s="15">
        <v>462.44606114498401</v>
      </c>
      <c r="M21" s="15">
        <v>176</v>
      </c>
      <c r="ZA21" s="9"/>
    </row>
    <row r="22" spans="2:677" x14ac:dyDescent="0.3">
      <c r="B22" s="19"/>
      <c r="C22" s="16" t="s">
        <v>265</v>
      </c>
      <c r="D22" s="14">
        <v>62.046385789450802</v>
      </c>
      <c r="E22" s="14">
        <v>2.7021036784592098</v>
      </c>
      <c r="F22" s="14">
        <v>56.576377602792398</v>
      </c>
      <c r="G22" s="14">
        <v>67.226496677520601</v>
      </c>
      <c r="H22" s="14">
        <v>4.3549735316228997</v>
      </c>
      <c r="I22" s="15">
        <v>309</v>
      </c>
      <c r="J22" s="15">
        <v>480</v>
      </c>
      <c r="K22" s="14">
        <v>1.48514857595342</v>
      </c>
      <c r="L22" s="15">
        <v>323.19998670291699</v>
      </c>
      <c r="M22" s="15">
        <v>129</v>
      </c>
      <c r="ZA22" s="9"/>
    </row>
    <row r="23" spans="2:677" x14ac:dyDescent="0.3">
      <c r="B23" s="19"/>
      <c r="C23" s="16" t="s">
        <v>266</v>
      </c>
      <c r="D23" s="14">
        <v>48.517510848905097</v>
      </c>
      <c r="E23" s="14">
        <v>2.88833082577752</v>
      </c>
      <c r="F23" s="14">
        <v>42.852672024068802</v>
      </c>
      <c r="G23" s="14">
        <v>54.220699977037697</v>
      </c>
      <c r="H23" s="14">
        <v>5.9531719068862703</v>
      </c>
      <c r="I23" s="15">
        <v>235</v>
      </c>
      <c r="J23" s="15">
        <v>453</v>
      </c>
      <c r="K23" s="14">
        <v>1.5096429983144899</v>
      </c>
      <c r="L23" s="15">
        <v>300.07094426018199</v>
      </c>
      <c r="M23" s="15">
        <v>139</v>
      </c>
      <c r="ZA23" s="9"/>
    </row>
    <row r="24" spans="2:677" x14ac:dyDescent="0.3">
      <c r="B24" s="19"/>
      <c r="C24" s="16" t="s">
        <v>267</v>
      </c>
      <c r="D24" s="14">
        <v>57.378158621327501</v>
      </c>
      <c r="E24" s="14">
        <v>4.3762076790883002</v>
      </c>
      <c r="F24" s="14">
        <v>48.526555166058401</v>
      </c>
      <c r="G24" s="14">
        <v>65.780969458634502</v>
      </c>
      <c r="H24" s="14">
        <v>7.6269573374940398</v>
      </c>
      <c r="I24" s="15">
        <v>153</v>
      </c>
      <c r="J24" s="15">
        <v>256</v>
      </c>
      <c r="K24" s="14">
        <v>1.9969041196108599</v>
      </c>
      <c r="L24" s="15">
        <v>128.19844352361201</v>
      </c>
      <c r="M24" s="15">
        <v>77</v>
      </c>
      <c r="ZA24" s="9"/>
    </row>
    <row r="25" spans="2:677" x14ac:dyDescent="0.3">
      <c r="B25" s="19"/>
      <c r="C25" s="16" t="s">
        <v>268</v>
      </c>
      <c r="D25" s="14">
        <v>47.959809061904402</v>
      </c>
      <c r="E25" s="14">
        <v>3.8391019686170802</v>
      </c>
      <c r="F25" s="14">
        <v>40.4369751859495</v>
      </c>
      <c r="G25" s="14">
        <v>55.576317545967399</v>
      </c>
      <c r="H25" s="14">
        <v>8.0048316365516303</v>
      </c>
      <c r="I25" s="15">
        <v>126</v>
      </c>
      <c r="J25" s="15">
        <v>260</v>
      </c>
      <c r="K25" s="14">
        <v>1.52947623061194</v>
      </c>
      <c r="L25" s="15">
        <v>169.99283466861999</v>
      </c>
      <c r="M25" s="15">
        <v>83</v>
      </c>
      <c r="ZA25" s="9"/>
    </row>
    <row r="26" spans="2:677" x14ac:dyDescent="0.3">
      <c r="B26" s="19"/>
      <c r="C26" s="16" t="s">
        <v>269</v>
      </c>
      <c r="D26" s="14">
        <v>46.4774703673177</v>
      </c>
      <c r="E26" s="14">
        <v>2.7122667253152399</v>
      </c>
      <c r="F26" s="14">
        <v>41.157673977118698</v>
      </c>
      <c r="G26" s="14">
        <v>51.878641282750998</v>
      </c>
      <c r="H26" s="14">
        <v>5.8356590922006601</v>
      </c>
      <c r="I26" s="15">
        <v>156</v>
      </c>
      <c r="J26" s="15">
        <v>319</v>
      </c>
      <c r="K26" s="14">
        <v>0.94040038446121499</v>
      </c>
      <c r="L26" s="15">
        <v>319</v>
      </c>
      <c r="M26" s="15">
        <v>95</v>
      </c>
      <c r="ZA26" s="9"/>
    </row>
    <row r="27" spans="2:677" x14ac:dyDescent="0.3">
      <c r="B27" s="19"/>
      <c r="C27" s="16" t="s">
        <v>270</v>
      </c>
      <c r="D27" s="14">
        <v>57.8167750254281</v>
      </c>
      <c r="E27" s="14">
        <v>2.4227135572923699</v>
      </c>
      <c r="F27" s="14">
        <v>52.970109679793502</v>
      </c>
      <c r="G27" s="14">
        <v>62.517403367285901</v>
      </c>
      <c r="H27" s="14">
        <v>4.1903298069234198</v>
      </c>
      <c r="I27" s="15">
        <v>246</v>
      </c>
      <c r="J27" s="15">
        <v>419</v>
      </c>
      <c r="K27" s="14">
        <v>1.00597405121385</v>
      </c>
      <c r="L27" s="15">
        <v>416.51173754871297</v>
      </c>
      <c r="M27" s="15">
        <v>141</v>
      </c>
      <c r="ZA27" s="9"/>
    </row>
    <row r="28" spans="2:677" x14ac:dyDescent="0.3">
      <c r="B28" s="19"/>
      <c r="C28" s="16" t="s">
        <v>271</v>
      </c>
      <c r="D28" s="14">
        <v>30.750375686979499</v>
      </c>
      <c r="E28" s="14">
        <v>3.7160934442145201</v>
      </c>
      <c r="F28" s="14">
        <v>23.865937077066501</v>
      </c>
      <c r="G28" s="14">
        <v>38.613512445235301</v>
      </c>
      <c r="H28" s="14">
        <v>12.0847090846699</v>
      </c>
      <c r="I28" s="15">
        <v>68</v>
      </c>
      <c r="J28" s="15">
        <v>210</v>
      </c>
      <c r="K28" s="14">
        <v>1.3553507196498</v>
      </c>
      <c r="L28" s="15">
        <v>154.941445749378</v>
      </c>
      <c r="M28" s="15">
        <v>64</v>
      </c>
      <c r="ZA28" s="9"/>
    </row>
    <row r="29" spans="2:677" x14ac:dyDescent="0.3">
      <c r="B29" s="19"/>
      <c r="C29" s="16" t="s">
        <v>272</v>
      </c>
      <c r="D29" s="14">
        <v>52.5066714601816</v>
      </c>
      <c r="E29" s="14">
        <v>4.3699280214196996</v>
      </c>
      <c r="F29" s="14">
        <v>43.839315362157102</v>
      </c>
      <c r="G29" s="14">
        <v>61.025587440207403</v>
      </c>
      <c r="H29" s="14">
        <v>8.3226148218776999</v>
      </c>
      <c r="I29" s="15">
        <v>185</v>
      </c>
      <c r="J29" s="15">
        <v>330</v>
      </c>
      <c r="K29" s="14">
        <v>2.51940141664645</v>
      </c>
      <c r="L29" s="15">
        <v>130.983493864689</v>
      </c>
      <c r="M29" s="15">
        <v>90</v>
      </c>
      <c r="ZA29" s="9"/>
    </row>
    <row r="30" spans="2:677" x14ac:dyDescent="0.3">
      <c r="B30" s="19"/>
      <c r="C30" s="16" t="s">
        <v>273</v>
      </c>
      <c r="D30" s="14">
        <v>59.875672812929103</v>
      </c>
      <c r="E30" s="14">
        <v>5.6766789371443602</v>
      </c>
      <c r="F30" s="14">
        <v>48.232285296343903</v>
      </c>
      <c r="G30" s="14">
        <v>70.501883853301194</v>
      </c>
      <c r="H30" s="14">
        <v>9.4807768672264103</v>
      </c>
      <c r="I30" s="15">
        <v>157</v>
      </c>
      <c r="J30" s="15">
        <v>252</v>
      </c>
      <c r="K30" s="14">
        <v>3.3666984248374399</v>
      </c>
      <c r="L30" s="15">
        <v>74.850779072131303</v>
      </c>
      <c r="M30" s="15">
        <v>70</v>
      </c>
      <c r="ZA30" s="9"/>
    </row>
    <row r="31" spans="2:677" x14ac:dyDescent="0.3">
      <c r="B31" s="19"/>
      <c r="C31" s="16" t="s">
        <v>274</v>
      </c>
      <c r="D31" s="14">
        <v>69.180445608109395</v>
      </c>
      <c r="E31" s="14">
        <v>2.05964702182116</v>
      </c>
      <c r="F31" s="14">
        <v>64.986859755551507</v>
      </c>
      <c r="G31" s="14">
        <v>73.0798200846166</v>
      </c>
      <c r="H31" s="14">
        <v>2.9772098223948502</v>
      </c>
      <c r="I31" s="15">
        <v>587</v>
      </c>
      <c r="J31" s="15">
        <v>820</v>
      </c>
      <c r="K31" s="14">
        <v>1.6295203483237899</v>
      </c>
      <c r="L31" s="15">
        <v>503.21556330578801</v>
      </c>
      <c r="M31" s="15">
        <v>286</v>
      </c>
      <c r="ZA31" s="9"/>
    </row>
    <row r="32" spans="2:677" x14ac:dyDescent="0.3">
      <c r="B32" s="19"/>
      <c r="C32" s="16" t="s">
        <v>275</v>
      </c>
      <c r="D32" s="14">
        <v>66.146395513282698</v>
      </c>
      <c r="E32" s="14">
        <v>2.43856328882607</v>
      </c>
      <c r="F32" s="14">
        <v>61.179339514690199</v>
      </c>
      <c r="G32" s="14">
        <v>70.781444063711007</v>
      </c>
      <c r="H32" s="14">
        <v>3.6866155289389799</v>
      </c>
      <c r="I32" s="15">
        <v>330</v>
      </c>
      <c r="J32" s="15">
        <v>517</v>
      </c>
      <c r="K32" s="14">
        <v>1.37027162672908</v>
      </c>
      <c r="L32" s="15">
        <v>377.297456880217</v>
      </c>
      <c r="M32" s="15">
        <v>162</v>
      </c>
      <c r="ZA32" s="9"/>
    </row>
    <row r="33" spans="2:677" x14ac:dyDescent="0.3">
      <c r="B33" s="19"/>
      <c r="C33" s="16" t="s">
        <v>276</v>
      </c>
      <c r="D33" s="14">
        <v>51.374576040105097</v>
      </c>
      <c r="E33" s="14">
        <v>3.53988872955679</v>
      </c>
      <c r="F33" s="14">
        <v>44.372207474006899</v>
      </c>
      <c r="G33" s="14">
        <v>58.3233966157579</v>
      </c>
      <c r="H33" s="14">
        <v>6.8903512250756096</v>
      </c>
      <c r="I33" s="15">
        <v>153</v>
      </c>
      <c r="J33" s="15">
        <v>302</v>
      </c>
      <c r="K33" s="14">
        <v>1.5098509117369301</v>
      </c>
      <c r="L33" s="15">
        <v>200.01974873968101</v>
      </c>
      <c r="M33" s="15">
        <v>100</v>
      </c>
      <c r="ZA33" s="9"/>
    </row>
    <row r="34" spans="2:677" x14ac:dyDescent="0.3">
      <c r="B34" s="19"/>
      <c r="C34" s="16" t="s">
        <v>277</v>
      </c>
      <c r="D34" s="14">
        <v>62.506614058535398</v>
      </c>
      <c r="E34" s="14">
        <v>3.4472331354777701</v>
      </c>
      <c r="F34" s="14">
        <v>55.468897180766298</v>
      </c>
      <c r="G34" s="14">
        <v>69.052633241136107</v>
      </c>
      <c r="H34" s="14">
        <v>5.5149893933617102</v>
      </c>
      <c r="I34" s="15">
        <v>211</v>
      </c>
      <c r="J34" s="15">
        <v>324</v>
      </c>
      <c r="K34" s="14">
        <v>1.6378087882692101</v>
      </c>
      <c r="L34" s="15">
        <v>197.825290913473</v>
      </c>
      <c r="M34" s="15">
        <v>108</v>
      </c>
      <c r="ZA34" s="9"/>
    </row>
    <row r="35" spans="2:677" x14ac:dyDescent="0.3">
      <c r="B35" s="19"/>
      <c r="C35" s="16" t="s">
        <v>278</v>
      </c>
      <c r="D35" s="14">
        <v>53.629837482496001</v>
      </c>
      <c r="E35" s="14">
        <v>5.2010931146524202</v>
      </c>
      <c r="F35" s="14">
        <v>43.2325907181555</v>
      </c>
      <c r="G35" s="14">
        <v>63.720801121200097</v>
      </c>
      <c r="H35" s="14">
        <v>9.6981332758093401</v>
      </c>
      <c r="I35" s="15">
        <v>148</v>
      </c>
      <c r="J35" s="15">
        <v>245</v>
      </c>
      <c r="K35" s="14">
        <v>2.6542020812559599</v>
      </c>
      <c r="L35" s="15">
        <v>92.306460661076301</v>
      </c>
      <c r="M35" s="15">
        <v>62</v>
      </c>
      <c r="ZA35" s="9"/>
    </row>
    <row r="36" spans="2:677" x14ac:dyDescent="0.3">
      <c r="B36" s="19"/>
      <c r="C36" s="16" t="s">
        <v>279</v>
      </c>
      <c r="D36" s="14">
        <v>61.188366629220397</v>
      </c>
      <c r="E36" s="14">
        <v>2.8495866777840799</v>
      </c>
      <c r="F36" s="14">
        <v>55.435350060892603</v>
      </c>
      <c r="G36" s="14">
        <v>66.645560875462806</v>
      </c>
      <c r="H36" s="14">
        <v>4.6570726344953002</v>
      </c>
      <c r="I36" s="15">
        <v>254</v>
      </c>
      <c r="J36" s="15">
        <v>422</v>
      </c>
      <c r="K36" s="14">
        <v>1.43951123524987</v>
      </c>
      <c r="L36" s="15">
        <v>293.15505823527002</v>
      </c>
      <c r="M36" s="15">
        <v>154</v>
      </c>
      <c r="ZA36" s="9"/>
    </row>
    <row r="37" spans="2:677" x14ac:dyDescent="0.3">
      <c r="B37" s="19"/>
      <c r="C37" s="16" t="s">
        <v>280</v>
      </c>
      <c r="D37" s="14">
        <v>53.3985913869478</v>
      </c>
      <c r="E37" s="14">
        <v>3.5188414962371701</v>
      </c>
      <c r="F37" s="14">
        <v>46.3749897664758</v>
      </c>
      <c r="G37" s="14">
        <v>60.289982231214601</v>
      </c>
      <c r="H37" s="14">
        <v>6.5897646451723997</v>
      </c>
      <c r="I37" s="15">
        <v>167</v>
      </c>
      <c r="J37" s="15">
        <v>320</v>
      </c>
      <c r="K37" s="14">
        <v>1.5873081552052499</v>
      </c>
      <c r="L37" s="15">
        <v>201.599165827143</v>
      </c>
      <c r="M37" s="15">
        <v>79</v>
      </c>
      <c r="ZA37" s="9"/>
    </row>
    <row r="38" spans="2:677" x14ac:dyDescent="0.3">
      <c r="B38" s="19" t="s">
        <v>296</v>
      </c>
      <c r="C38" s="16" t="s">
        <v>281</v>
      </c>
      <c r="D38" s="14">
        <v>52.196954308088898</v>
      </c>
      <c r="E38" s="14">
        <v>1.38941485555931</v>
      </c>
      <c r="F38" s="14">
        <v>49.467334709925197</v>
      </c>
      <c r="G38" s="14">
        <v>54.913516046583503</v>
      </c>
      <c r="H38" s="14">
        <v>2.66186959369006</v>
      </c>
      <c r="I38" s="15">
        <v>2309</v>
      </c>
      <c r="J38" s="15">
        <v>4249</v>
      </c>
      <c r="K38" s="14">
        <v>3.2866060746068899</v>
      </c>
      <c r="L38" s="15">
        <v>1292.82302276163</v>
      </c>
      <c r="M38" s="15">
        <v>1232</v>
      </c>
      <c r="ZA38" s="9"/>
    </row>
    <row r="39" spans="2:677" x14ac:dyDescent="0.3">
      <c r="B39" s="19"/>
      <c r="C39" s="16" t="s">
        <v>282</v>
      </c>
      <c r="D39" s="14">
        <v>59.836404282959698</v>
      </c>
      <c r="E39" s="14">
        <v>1.36807733176295</v>
      </c>
      <c r="F39" s="14">
        <v>57.125551490335297</v>
      </c>
      <c r="G39" s="14">
        <v>62.488406845471602</v>
      </c>
      <c r="H39" s="14">
        <v>2.2863628724972598</v>
      </c>
      <c r="I39" s="15">
        <v>2590</v>
      </c>
      <c r="J39" s="15">
        <v>4065</v>
      </c>
      <c r="K39" s="14">
        <v>3.1650233509235801</v>
      </c>
      <c r="L39" s="15">
        <v>1284.3507138150501</v>
      </c>
      <c r="M39" s="15">
        <v>1242</v>
      </c>
      <c r="ZA39" s="9"/>
    </row>
    <row r="40" spans="2:677" x14ac:dyDescent="0.3">
      <c r="B40" s="19" t="s">
        <v>321</v>
      </c>
      <c r="C40" s="16" t="s">
        <v>314</v>
      </c>
      <c r="D40" s="14">
        <v>56.100107626228699</v>
      </c>
      <c r="E40" s="14">
        <v>1.4098081698126601</v>
      </c>
      <c r="F40" s="14">
        <v>53.319550017639301</v>
      </c>
      <c r="G40" s="14">
        <v>58.842885159107396</v>
      </c>
      <c r="H40" s="14">
        <v>2.5130222195037901</v>
      </c>
      <c r="I40" s="15">
        <v>2556</v>
      </c>
      <c r="J40" s="15">
        <v>4278</v>
      </c>
      <c r="K40" s="14">
        <v>3.4516928763287398</v>
      </c>
      <c r="L40" s="15">
        <v>1239.39184431441</v>
      </c>
      <c r="M40" s="15">
        <v>2079</v>
      </c>
      <c r="ZA40" s="9"/>
    </row>
    <row r="41" spans="2:677" x14ac:dyDescent="0.3">
      <c r="B41" s="19"/>
      <c r="C41" s="16" t="s">
        <v>315</v>
      </c>
      <c r="D41" s="14">
        <v>56.386270907967699</v>
      </c>
      <c r="E41" s="14">
        <v>1.36156408978007</v>
      </c>
      <c r="F41" s="14">
        <v>53.700448650164503</v>
      </c>
      <c r="G41" s="14">
        <v>59.035142781567799</v>
      </c>
      <c r="H41" s="14">
        <v>2.4147085236446699</v>
      </c>
      <c r="I41" s="15">
        <v>2343</v>
      </c>
      <c r="J41" s="15">
        <v>4036</v>
      </c>
      <c r="K41" s="14">
        <v>3.0417472302782498</v>
      </c>
      <c r="L41" s="15">
        <v>1326.8689652528401</v>
      </c>
      <c r="M41" s="15">
        <v>2047</v>
      </c>
      <c r="ZA41" s="9"/>
    </row>
    <row r="42" spans="2:677" x14ac:dyDescent="0.3">
      <c r="B42" s="19" t="s">
        <v>322</v>
      </c>
      <c r="C42" s="16" t="s">
        <v>316</v>
      </c>
      <c r="D42" s="14">
        <v>44.089461519915503</v>
      </c>
      <c r="E42" s="14">
        <v>2.5771777211349201</v>
      </c>
      <c r="F42" s="14">
        <v>39.106637690955502</v>
      </c>
      <c r="G42" s="14">
        <v>49.194263776680998</v>
      </c>
      <c r="H42" s="14">
        <v>5.8453372581354701</v>
      </c>
      <c r="I42" s="15">
        <v>443</v>
      </c>
      <c r="J42" s="15">
        <v>1024</v>
      </c>
      <c r="K42" s="14">
        <v>2.75635975812009</v>
      </c>
      <c r="L42" s="15">
        <v>371.50448049582502</v>
      </c>
      <c r="M42" s="15">
        <v>406</v>
      </c>
      <c r="ZA42" s="9"/>
    </row>
    <row r="43" spans="2:677" x14ac:dyDescent="0.3">
      <c r="B43" s="19"/>
      <c r="C43" s="16" t="s">
        <v>317</v>
      </c>
      <c r="D43" s="14">
        <v>52.150468108309198</v>
      </c>
      <c r="E43" s="14">
        <v>4.7054998761732403</v>
      </c>
      <c r="F43" s="14">
        <v>42.924705450977797</v>
      </c>
      <c r="G43" s="14">
        <v>61.231826444974402</v>
      </c>
      <c r="H43" s="14">
        <v>9.0229293175289893</v>
      </c>
      <c r="I43" s="15">
        <v>193</v>
      </c>
      <c r="J43" s="15">
        <v>321</v>
      </c>
      <c r="K43" s="14">
        <v>2.8393936480687101</v>
      </c>
      <c r="L43" s="15">
        <v>113.052306156399</v>
      </c>
      <c r="M43" s="15">
        <v>155</v>
      </c>
      <c r="ZA43" s="9"/>
    </row>
    <row r="44" spans="2:677" x14ac:dyDescent="0.3">
      <c r="B44" s="19"/>
      <c r="C44" s="16" t="s">
        <v>318</v>
      </c>
      <c r="D44" s="14">
        <v>52.256518788875198</v>
      </c>
      <c r="E44" s="14">
        <v>3.7136671356934401</v>
      </c>
      <c r="F44" s="14">
        <v>44.944754429675903</v>
      </c>
      <c r="G44" s="14">
        <v>59.472838334223297</v>
      </c>
      <c r="H44" s="14">
        <v>7.1066102789916998</v>
      </c>
      <c r="I44" s="15">
        <v>142</v>
      </c>
      <c r="J44" s="15">
        <v>253</v>
      </c>
      <c r="K44" s="14">
        <v>1.39300261756929</v>
      </c>
      <c r="L44" s="15">
        <v>181.62205641901099</v>
      </c>
      <c r="M44" s="15">
        <v>127</v>
      </c>
      <c r="ZA44" s="9"/>
    </row>
    <row r="45" spans="2:677" x14ac:dyDescent="0.3">
      <c r="B45" s="19"/>
      <c r="C45" s="16" t="s">
        <v>319</v>
      </c>
      <c r="D45" s="14">
        <v>58.199175129998999</v>
      </c>
      <c r="E45" s="14">
        <v>1.0693719084911799</v>
      </c>
      <c r="F45" s="14">
        <v>56.088647673291298</v>
      </c>
      <c r="G45" s="14">
        <v>60.2800989097274</v>
      </c>
      <c r="H45" s="14">
        <v>1.8374348194841801</v>
      </c>
      <c r="I45" s="15">
        <v>4054</v>
      </c>
      <c r="J45" s="15">
        <v>6601</v>
      </c>
      <c r="K45" s="14">
        <v>3.1024143245868601</v>
      </c>
      <c r="L45" s="15">
        <v>2127.6977570940799</v>
      </c>
      <c r="M45" s="15">
        <v>2346</v>
      </c>
      <c r="ZA45" s="9"/>
    </row>
    <row r="46" spans="2:677" x14ac:dyDescent="0.3">
      <c r="B46" s="19"/>
      <c r="C46" s="16" t="s">
        <v>320</v>
      </c>
      <c r="D46" s="14">
        <v>56.949797583387003</v>
      </c>
      <c r="E46" s="14">
        <v>7.1481049060204196</v>
      </c>
      <c r="F46" s="14">
        <v>42.647326157600197</v>
      </c>
      <c r="G46" s="14">
        <v>70.1795235015191</v>
      </c>
      <c r="H46" s="14">
        <v>12.5515896620247</v>
      </c>
      <c r="I46" s="15">
        <v>67</v>
      </c>
      <c r="J46" s="15">
        <v>115</v>
      </c>
      <c r="K46" s="14">
        <v>2.3758515651441101</v>
      </c>
      <c r="L46" s="15">
        <v>48.403697304643998</v>
      </c>
      <c r="M46" s="15">
        <v>51</v>
      </c>
      <c r="ZA46" s="9"/>
    </row>
    <row r="47" spans="2:677" x14ac:dyDescent="0.3">
      <c r="B47" s="19" t="s">
        <v>298</v>
      </c>
      <c r="C47" s="16" t="s">
        <v>283</v>
      </c>
      <c r="D47" s="14">
        <v>48.546284766582197</v>
      </c>
      <c r="E47" s="14">
        <v>2.0727938772925998</v>
      </c>
      <c r="F47" s="14">
        <v>44.498965316979501</v>
      </c>
      <c r="G47" s="14">
        <v>52.612760987749397</v>
      </c>
      <c r="H47" s="14">
        <v>4.26972710117552</v>
      </c>
      <c r="I47" s="15">
        <v>888</v>
      </c>
      <c r="J47" s="15">
        <v>1760</v>
      </c>
      <c r="K47" s="14">
        <v>3.02555697774446</v>
      </c>
      <c r="L47" s="15">
        <v>581.71107433979705</v>
      </c>
      <c r="M47" s="15">
        <v>968</v>
      </c>
      <c r="ZA47" s="9"/>
    </row>
    <row r="48" spans="2:677" x14ac:dyDescent="0.3">
      <c r="B48" s="19"/>
      <c r="C48" s="16" t="s">
        <v>284</v>
      </c>
      <c r="D48" s="14">
        <v>52.413197387038402</v>
      </c>
      <c r="E48" s="14">
        <v>2.1264949255366901</v>
      </c>
      <c r="F48" s="14">
        <v>48.235381227042303</v>
      </c>
      <c r="G48" s="14">
        <v>56.557509486702202</v>
      </c>
      <c r="H48" s="14">
        <v>4.0571745887469302</v>
      </c>
      <c r="I48" s="15">
        <v>820</v>
      </c>
      <c r="J48" s="15">
        <v>1520</v>
      </c>
      <c r="K48" s="14">
        <v>2.7539705769673302</v>
      </c>
      <c r="L48" s="15">
        <v>551.930370176221</v>
      </c>
      <c r="M48" s="15">
        <v>995</v>
      </c>
      <c r="ZA48" s="9"/>
    </row>
    <row r="49" spans="2:677" x14ac:dyDescent="0.3">
      <c r="B49" s="19"/>
      <c r="C49" s="16" t="s">
        <v>285</v>
      </c>
      <c r="D49" s="14">
        <v>55.434065742064902</v>
      </c>
      <c r="E49" s="14">
        <v>2.1593912869799601</v>
      </c>
      <c r="F49" s="14">
        <v>51.169726665312901</v>
      </c>
      <c r="G49" s="14">
        <v>59.619880021979803</v>
      </c>
      <c r="H49" s="14">
        <v>3.8954228921754099</v>
      </c>
      <c r="I49" s="15">
        <v>858</v>
      </c>
      <c r="J49" s="15">
        <v>1493</v>
      </c>
      <c r="K49" s="14">
        <v>2.8161239407753298</v>
      </c>
      <c r="L49" s="15">
        <v>530.16132506900499</v>
      </c>
      <c r="M49" s="15">
        <v>994</v>
      </c>
      <c r="ZA49" s="9"/>
    </row>
    <row r="50" spans="2:677" x14ac:dyDescent="0.3">
      <c r="B50" s="19"/>
      <c r="C50" s="16" t="s">
        <v>286</v>
      </c>
      <c r="D50" s="14">
        <v>58.609061732152398</v>
      </c>
      <c r="E50" s="14">
        <v>2.2224788798358901</v>
      </c>
      <c r="F50" s="14">
        <v>54.1939677886784</v>
      </c>
      <c r="G50" s="14">
        <v>62.890004300774301</v>
      </c>
      <c r="H50" s="14">
        <v>3.7920396849087501</v>
      </c>
      <c r="I50" s="15">
        <v>921</v>
      </c>
      <c r="J50" s="15">
        <v>1534</v>
      </c>
      <c r="K50" s="14">
        <v>3.12138543728542</v>
      </c>
      <c r="L50" s="15">
        <v>491.44843878494999</v>
      </c>
      <c r="M50" s="15">
        <v>1003</v>
      </c>
      <c r="ZA50" s="9"/>
    </row>
    <row r="51" spans="2:677" x14ac:dyDescent="0.3">
      <c r="B51" s="19"/>
      <c r="C51" s="16" t="s">
        <v>287</v>
      </c>
      <c r="D51" s="14">
        <v>67.9827810965281</v>
      </c>
      <c r="E51" s="14">
        <v>1.7952657847828499</v>
      </c>
      <c r="F51" s="14">
        <v>64.364566655939399</v>
      </c>
      <c r="G51" s="14">
        <v>71.396880595372195</v>
      </c>
      <c r="H51" s="14">
        <v>2.64076543475585</v>
      </c>
      <c r="I51" s="15">
        <v>1384</v>
      </c>
      <c r="J51" s="15">
        <v>1962</v>
      </c>
      <c r="K51" s="14">
        <v>2.9037055131258498</v>
      </c>
      <c r="L51" s="15">
        <v>675.68835445984996</v>
      </c>
      <c r="M51" s="15">
        <v>1154</v>
      </c>
      <c r="ZA51" s="9"/>
    </row>
    <row r="52" spans="2:677" x14ac:dyDescent="0.3">
      <c r="B52" s="19" t="s">
        <v>297</v>
      </c>
      <c r="C52" s="16" t="s">
        <v>288</v>
      </c>
      <c r="D52" s="14">
        <v>59.053786228380503</v>
      </c>
      <c r="E52" s="14">
        <v>1.2327282049337001</v>
      </c>
      <c r="F52" s="14">
        <v>56.6165379293749</v>
      </c>
      <c r="G52" s="14">
        <v>61.447348432073198</v>
      </c>
      <c r="H52" s="14">
        <v>2.0874668394103102</v>
      </c>
      <c r="I52" s="15">
        <v>3431</v>
      </c>
      <c r="J52" s="15">
        <v>5481</v>
      </c>
      <c r="K52" s="14">
        <v>3.4439253327753798</v>
      </c>
      <c r="L52" s="15">
        <v>1591.4979189118999</v>
      </c>
      <c r="M52" s="15">
        <v>2256</v>
      </c>
      <c r="ZA52" s="9"/>
    </row>
    <row r="53" spans="2:677" x14ac:dyDescent="0.3">
      <c r="B53" s="19"/>
      <c r="C53" s="16" t="s">
        <v>289</v>
      </c>
      <c r="D53" s="14">
        <v>51.011690936306998</v>
      </c>
      <c r="E53" s="14">
        <v>1.6392633182404901</v>
      </c>
      <c r="F53" s="14">
        <v>47.797134840159103</v>
      </c>
      <c r="G53" s="14">
        <v>54.217901985181101</v>
      </c>
      <c r="H53" s="14">
        <v>3.21350515568533</v>
      </c>
      <c r="I53" s="15">
        <v>1440</v>
      </c>
      <c r="J53" s="15">
        <v>2789</v>
      </c>
      <c r="K53" s="14">
        <v>2.99797524273519</v>
      </c>
      <c r="L53" s="15">
        <v>930.294540209567</v>
      </c>
      <c r="M53" s="15">
        <v>1402</v>
      </c>
      <c r="ZA53" s="9"/>
    </row>
    <row r="54" spans="2:677" x14ac:dyDescent="0.3">
      <c r="B54" s="19" t="s">
        <v>291</v>
      </c>
      <c r="C54" s="16" t="s">
        <v>290</v>
      </c>
      <c r="D54" s="14">
        <v>62.150490488174597</v>
      </c>
      <c r="E54" s="14">
        <v>1.14861807573752</v>
      </c>
      <c r="F54" s="14">
        <v>59.873394888272699</v>
      </c>
      <c r="G54" s="14">
        <v>64.375252111266903</v>
      </c>
      <c r="H54" s="14">
        <v>1.8481239113568499</v>
      </c>
      <c r="I54" s="15">
        <v>3408</v>
      </c>
      <c r="J54" s="15">
        <v>5389</v>
      </c>
      <c r="K54" s="14">
        <v>3.0218580772650299</v>
      </c>
      <c r="L54" s="15">
        <v>1783.3398730880799</v>
      </c>
      <c r="M54" s="15">
        <v>2161</v>
      </c>
      <c r="ZA54" s="9"/>
    </row>
    <row r="55" spans="2:677" x14ac:dyDescent="0.3">
      <c r="B55" s="19"/>
      <c r="C55" s="16" t="s">
        <v>291</v>
      </c>
      <c r="D55" s="14">
        <v>48.187553771054297</v>
      </c>
      <c r="E55" s="14">
        <v>1.43032506332856</v>
      </c>
      <c r="F55" s="14">
        <v>45.391088055306199</v>
      </c>
      <c r="G55" s="14">
        <v>50.995419674764896</v>
      </c>
      <c r="H55" s="14">
        <v>2.9682458464777701</v>
      </c>
      <c r="I55" s="15">
        <v>1491</v>
      </c>
      <c r="J55" s="15">
        <v>2925</v>
      </c>
      <c r="K55" s="14">
        <v>2.3959507608675801</v>
      </c>
      <c r="L55" s="15">
        <v>1220.80972938728</v>
      </c>
      <c r="M55" s="15">
        <v>1384</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47" priority="1">
      <formula>ZA9 = 3</formula>
    </cfRule>
    <cfRule type="expression" dxfId="246" priority="48">
      <formula>I9 = J9</formula>
    </cfRule>
    <cfRule type="expression" dxfId="245" priority="95">
      <formula>ZA9 = 2</formula>
    </cfRule>
    <cfRule type="expression" dxfId="244" priority="142">
      <formula>ZA9 = 1</formula>
    </cfRule>
  </conditionalFormatting>
  <pageMargins left="0.7" right="0.7" top="0.75" bottom="0.75" header="0.3" footer="0.3"/>
  <pageSetup paperSize="9" orientation="portrait" horizontalDpi="300" verticalDpi="30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111</v>
      </c>
      <c r="M2" s="12" t="str">
        <f>HYPERLINK("#'INDICE'!A1", "Índice")</f>
        <v>Índice</v>
      </c>
    </row>
    <row r="3" spans="2:677" x14ac:dyDescent="0.3">
      <c r="B3" s="10" t="s">
        <v>7</v>
      </c>
      <c r="C3" s="11" t="s">
        <v>110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91.433546666586594</v>
      </c>
      <c r="E9" s="14">
        <v>0.458338248078691</v>
      </c>
      <c r="F9" s="14">
        <v>90.491038824236099</v>
      </c>
      <c r="G9" s="14">
        <v>92.290594037242101</v>
      </c>
      <c r="H9" s="14">
        <v>0.50128018084000003</v>
      </c>
      <c r="I9" s="15">
        <v>7342</v>
      </c>
      <c r="J9" s="15">
        <v>8056</v>
      </c>
      <c r="K9" s="14">
        <v>2.1603848831772701</v>
      </c>
      <c r="L9" s="15">
        <v>3728.9651777937202</v>
      </c>
      <c r="M9" s="15">
        <v>2559</v>
      </c>
      <c r="ZA9" s="9"/>
    </row>
    <row r="10" spans="2:677" x14ac:dyDescent="0.3">
      <c r="B10" s="19" t="s">
        <v>293</v>
      </c>
      <c r="C10" s="16" t="s">
        <v>253</v>
      </c>
      <c r="D10" s="14">
        <v>90.653642996993796</v>
      </c>
      <c r="E10" s="14">
        <v>0.59145654655268898</v>
      </c>
      <c r="F10" s="14">
        <v>89.427229535856995</v>
      </c>
      <c r="G10" s="14">
        <v>91.750918363078299</v>
      </c>
      <c r="H10" s="14">
        <v>0.65243549734929296</v>
      </c>
      <c r="I10" s="15">
        <v>4401</v>
      </c>
      <c r="J10" s="15">
        <v>4895</v>
      </c>
      <c r="K10" s="14">
        <v>2.02060779867662</v>
      </c>
      <c r="L10" s="15">
        <v>2422.5384080997501</v>
      </c>
      <c r="M10" s="15">
        <v>1613</v>
      </c>
      <c r="ZA10" s="9"/>
    </row>
    <row r="11" spans="2:677" x14ac:dyDescent="0.3">
      <c r="B11" s="19"/>
      <c r="C11" s="16" t="s">
        <v>254</v>
      </c>
      <c r="D11" s="14">
        <v>92.754776093453302</v>
      </c>
      <c r="E11" s="14">
        <v>0.74093197985775405</v>
      </c>
      <c r="F11" s="14">
        <v>91.1594357002799</v>
      </c>
      <c r="G11" s="14">
        <v>94.080919398556304</v>
      </c>
      <c r="H11" s="14">
        <v>0.79880736180231005</v>
      </c>
      <c r="I11" s="15">
        <v>2941</v>
      </c>
      <c r="J11" s="15">
        <v>3161</v>
      </c>
      <c r="K11" s="14">
        <v>2.5814021645932699</v>
      </c>
      <c r="L11" s="15">
        <v>1224.52829836301</v>
      </c>
      <c r="M11" s="15">
        <v>946</v>
      </c>
      <c r="ZA11" s="9"/>
    </row>
    <row r="12" spans="2:677" x14ac:dyDescent="0.3">
      <c r="B12" s="19" t="s">
        <v>294</v>
      </c>
      <c r="C12" s="16" t="s">
        <v>255</v>
      </c>
      <c r="D12" s="14">
        <v>88.895183948578506</v>
      </c>
      <c r="E12" s="14">
        <v>0.70007866401401497</v>
      </c>
      <c r="F12" s="14">
        <v>87.445756196420206</v>
      </c>
      <c r="G12" s="14">
        <v>90.196032034551294</v>
      </c>
      <c r="H12" s="14">
        <v>0.78753272440380595</v>
      </c>
      <c r="I12" s="15">
        <v>3567</v>
      </c>
      <c r="J12" s="15">
        <v>3978</v>
      </c>
      <c r="K12" s="14">
        <v>1.9745115258081201</v>
      </c>
      <c r="L12" s="15">
        <v>2014.6755022723401</v>
      </c>
      <c r="M12" s="15">
        <v>1313</v>
      </c>
      <c r="ZA12" s="9"/>
    </row>
    <row r="13" spans="2:677" x14ac:dyDescent="0.3">
      <c r="B13" s="19"/>
      <c r="C13" s="16" t="s">
        <v>256</v>
      </c>
      <c r="D13" s="14">
        <v>92.931892814800705</v>
      </c>
      <c r="E13" s="14">
        <v>0.65922815521136302</v>
      </c>
      <c r="F13" s="14">
        <v>91.523253247462407</v>
      </c>
      <c r="G13" s="14">
        <v>94.121484130713696</v>
      </c>
      <c r="H13" s="14">
        <v>0.70936697321457298</v>
      </c>
      <c r="I13" s="15">
        <v>2278</v>
      </c>
      <c r="J13" s="15">
        <v>2479</v>
      </c>
      <c r="K13" s="14">
        <v>1.6394753354084599</v>
      </c>
      <c r="L13" s="15">
        <v>1512.0691031209601</v>
      </c>
      <c r="M13" s="15">
        <v>755</v>
      </c>
      <c r="ZA13" s="9"/>
    </row>
    <row r="14" spans="2:677" x14ac:dyDescent="0.3">
      <c r="B14" s="19"/>
      <c r="C14" s="16" t="s">
        <v>257</v>
      </c>
      <c r="D14" s="14">
        <v>93.185542491084803</v>
      </c>
      <c r="E14" s="14">
        <v>0.88239631279799902</v>
      </c>
      <c r="F14" s="14">
        <v>91.233976616919506</v>
      </c>
      <c r="G14" s="14">
        <v>94.727741874600198</v>
      </c>
      <c r="H14" s="14">
        <v>0.94692404981429301</v>
      </c>
      <c r="I14" s="15">
        <v>1497</v>
      </c>
      <c r="J14" s="15">
        <v>1599</v>
      </c>
      <c r="K14" s="14">
        <v>1.9594054813075501</v>
      </c>
      <c r="L14" s="15">
        <v>816.06385980555399</v>
      </c>
      <c r="M14" s="15">
        <v>491</v>
      </c>
      <c r="ZA14" s="9"/>
    </row>
    <row r="15" spans="2:677" x14ac:dyDescent="0.3">
      <c r="B15" s="19" t="s">
        <v>295</v>
      </c>
      <c r="C15" s="16" t="s">
        <v>258</v>
      </c>
      <c r="D15" s="14">
        <v>87.106196159680593</v>
      </c>
      <c r="E15" s="14">
        <v>1.7084312768026899</v>
      </c>
      <c r="F15" s="14">
        <v>83.334576076112199</v>
      </c>
      <c r="G15" s="14">
        <v>90.1253881610603</v>
      </c>
      <c r="H15" s="14">
        <v>1.96132003476635</v>
      </c>
      <c r="I15" s="15">
        <v>364</v>
      </c>
      <c r="J15" s="15">
        <v>421</v>
      </c>
      <c r="K15" s="14">
        <v>1.0914760482939301</v>
      </c>
      <c r="L15" s="15">
        <v>385.71620573631498</v>
      </c>
      <c r="M15" s="15">
        <v>127</v>
      </c>
      <c r="ZA15" s="9"/>
    </row>
    <row r="16" spans="2:677" x14ac:dyDescent="0.3">
      <c r="B16" s="19"/>
      <c r="C16" s="16" t="s">
        <v>259</v>
      </c>
      <c r="D16" s="14">
        <v>94.202289993342703</v>
      </c>
      <c r="E16" s="14">
        <v>1.37415878985318</v>
      </c>
      <c r="F16" s="14">
        <v>90.795064990521198</v>
      </c>
      <c r="G16" s="14">
        <v>96.398352656376403</v>
      </c>
      <c r="H16" s="14">
        <v>1.45873183120102</v>
      </c>
      <c r="I16" s="15">
        <v>294</v>
      </c>
      <c r="J16" s="15">
        <v>315</v>
      </c>
      <c r="K16" s="14">
        <v>1.0856392577859999</v>
      </c>
      <c r="L16" s="15">
        <v>290.151629780223</v>
      </c>
      <c r="M16" s="15">
        <v>97</v>
      </c>
      <c r="ZA16" s="9"/>
    </row>
    <row r="17" spans="2:677" x14ac:dyDescent="0.3">
      <c r="B17" s="19"/>
      <c r="C17" s="16" t="s">
        <v>260</v>
      </c>
      <c r="D17" s="14">
        <v>84.255018907401706</v>
      </c>
      <c r="E17" s="14">
        <v>2.51244229599765</v>
      </c>
      <c r="F17" s="14">
        <v>78.611613288153904</v>
      </c>
      <c r="G17" s="14">
        <v>88.624854913417195</v>
      </c>
      <c r="H17" s="14">
        <v>2.98194971478065</v>
      </c>
      <c r="I17" s="15">
        <v>229</v>
      </c>
      <c r="J17" s="15">
        <v>279</v>
      </c>
      <c r="K17" s="14">
        <v>1.3228148571351399</v>
      </c>
      <c r="L17" s="15">
        <v>210.91386938625701</v>
      </c>
      <c r="M17" s="15">
        <v>96</v>
      </c>
      <c r="ZA17" s="9"/>
    </row>
    <row r="18" spans="2:677" x14ac:dyDescent="0.3">
      <c r="B18" s="19"/>
      <c r="C18" s="16" t="s">
        <v>261</v>
      </c>
      <c r="D18" s="14">
        <v>92.031092143846706</v>
      </c>
      <c r="E18" s="14">
        <v>1.73396496020247</v>
      </c>
      <c r="F18" s="14">
        <v>87.824110404760404</v>
      </c>
      <c r="G18" s="14">
        <v>94.869405452284099</v>
      </c>
      <c r="H18" s="14">
        <v>1.8841077725039399</v>
      </c>
      <c r="I18" s="15">
        <v>209</v>
      </c>
      <c r="J18" s="15">
        <v>228</v>
      </c>
      <c r="K18" s="14">
        <v>0.93062156110580396</v>
      </c>
      <c r="L18" s="15">
        <v>228</v>
      </c>
      <c r="M18" s="15">
        <v>75</v>
      </c>
      <c r="ZA18" s="9"/>
    </row>
    <row r="19" spans="2:677" x14ac:dyDescent="0.3">
      <c r="B19" s="19"/>
      <c r="C19" s="16" t="s">
        <v>262</v>
      </c>
      <c r="D19" s="14">
        <v>92.383177728588294</v>
      </c>
      <c r="E19" s="14">
        <v>2.2624328887305101</v>
      </c>
      <c r="F19" s="14">
        <v>86.455494314936303</v>
      </c>
      <c r="G19" s="14">
        <v>95.841424881072001</v>
      </c>
      <c r="H19" s="14">
        <v>2.4489662992296002</v>
      </c>
      <c r="I19" s="15">
        <v>189</v>
      </c>
      <c r="J19" s="15">
        <v>203</v>
      </c>
      <c r="K19" s="14">
        <v>1.4693865547477101</v>
      </c>
      <c r="L19" s="15">
        <v>138.15289063595301</v>
      </c>
      <c r="M19" s="15">
        <v>63</v>
      </c>
      <c r="ZA19" s="9"/>
    </row>
    <row r="20" spans="2:677" x14ac:dyDescent="0.3">
      <c r="B20" s="19"/>
      <c r="C20" s="16" t="s">
        <v>263</v>
      </c>
      <c r="D20" s="14">
        <v>88.381012495535103</v>
      </c>
      <c r="E20" s="14">
        <v>3.5077133180445901</v>
      </c>
      <c r="F20" s="14">
        <v>79.435953423282299</v>
      </c>
      <c r="G20" s="14">
        <v>93.741651299167998</v>
      </c>
      <c r="H20" s="14">
        <v>3.9688539642174798</v>
      </c>
      <c r="I20" s="15">
        <v>268</v>
      </c>
      <c r="J20" s="15">
        <v>297</v>
      </c>
      <c r="K20" s="14">
        <v>3.5466034911249702</v>
      </c>
      <c r="L20" s="15">
        <v>83.742093172584205</v>
      </c>
      <c r="M20" s="15">
        <v>97</v>
      </c>
      <c r="ZA20" s="9"/>
    </row>
    <row r="21" spans="2:677" x14ac:dyDescent="0.3">
      <c r="B21" s="19"/>
      <c r="C21" s="16" t="s">
        <v>264</v>
      </c>
      <c r="D21" s="14">
        <v>90.849424785669896</v>
      </c>
      <c r="E21" s="14">
        <v>1.44915338121052</v>
      </c>
      <c r="F21" s="14">
        <v>87.560234452350997</v>
      </c>
      <c r="G21" s="14">
        <v>93.335121394489803</v>
      </c>
      <c r="H21" s="14">
        <v>1.59511563736295</v>
      </c>
      <c r="I21" s="15">
        <v>463</v>
      </c>
      <c r="J21" s="15">
        <v>513</v>
      </c>
      <c r="K21" s="14">
        <v>1.2933858129829801</v>
      </c>
      <c r="L21" s="15">
        <v>396.63339032368901</v>
      </c>
      <c r="M21" s="15">
        <v>172</v>
      </c>
      <c r="ZA21" s="9"/>
    </row>
    <row r="22" spans="2:677" x14ac:dyDescent="0.3">
      <c r="B22" s="19"/>
      <c r="C22" s="16" t="s">
        <v>265</v>
      </c>
      <c r="D22" s="14">
        <v>91.381311234582</v>
      </c>
      <c r="E22" s="14">
        <v>1.39007825710316</v>
      </c>
      <c r="F22" s="14">
        <v>88.205630996156302</v>
      </c>
      <c r="G22" s="14">
        <v>93.762394358525896</v>
      </c>
      <c r="H22" s="14">
        <v>1.52118440666138</v>
      </c>
      <c r="I22" s="15">
        <v>429</v>
      </c>
      <c r="J22" s="15">
        <v>468</v>
      </c>
      <c r="K22" s="14">
        <v>1.14576828805549</v>
      </c>
      <c r="L22" s="15">
        <v>408.45955057305298</v>
      </c>
      <c r="M22" s="15">
        <v>129</v>
      </c>
      <c r="ZA22" s="9"/>
    </row>
    <row r="23" spans="2:677" x14ac:dyDescent="0.3">
      <c r="B23" s="19"/>
      <c r="C23" s="16" t="s">
        <v>266</v>
      </c>
      <c r="D23" s="14">
        <v>92.590608179622294</v>
      </c>
      <c r="E23" s="14">
        <v>1.1608487967179999</v>
      </c>
      <c r="F23" s="14">
        <v>89.943862024269706</v>
      </c>
      <c r="G23" s="14">
        <v>94.5826955364914</v>
      </c>
      <c r="H23" s="14">
        <v>1.2537435702614701</v>
      </c>
      <c r="I23" s="15">
        <v>408</v>
      </c>
      <c r="J23" s="15">
        <v>451</v>
      </c>
      <c r="K23" s="14">
        <v>0.88392278016391201</v>
      </c>
      <c r="L23" s="15">
        <v>451</v>
      </c>
      <c r="M23" s="15">
        <v>139</v>
      </c>
      <c r="ZA23" s="9"/>
    </row>
    <row r="24" spans="2:677" x14ac:dyDescent="0.3">
      <c r="B24" s="19"/>
      <c r="C24" s="16" t="s">
        <v>267</v>
      </c>
      <c r="D24" s="14">
        <v>87.241036244327603</v>
      </c>
      <c r="E24" s="14">
        <v>2.3695782198138602</v>
      </c>
      <c r="F24" s="14">
        <v>81.736994644326799</v>
      </c>
      <c r="G24" s="14">
        <v>91.263587494188002</v>
      </c>
      <c r="H24" s="14">
        <v>2.7161280078994099</v>
      </c>
      <c r="I24" s="15">
        <v>221</v>
      </c>
      <c r="J24" s="15">
        <v>251</v>
      </c>
      <c r="K24" s="14">
        <v>1.2610894373932999</v>
      </c>
      <c r="L24" s="15">
        <v>199.03425764854799</v>
      </c>
      <c r="M24" s="15">
        <v>77</v>
      </c>
      <c r="ZA24" s="9"/>
    </row>
    <row r="25" spans="2:677" x14ac:dyDescent="0.3">
      <c r="B25" s="19"/>
      <c r="C25" s="16" t="s">
        <v>268</v>
      </c>
      <c r="D25" s="14">
        <v>92.652633505071506</v>
      </c>
      <c r="E25" s="14">
        <v>2.0963502212213401</v>
      </c>
      <c r="F25" s="14">
        <v>87.243182288128295</v>
      </c>
      <c r="G25" s="14">
        <v>95.876652998761102</v>
      </c>
      <c r="H25" s="14">
        <v>2.26259108016243</v>
      </c>
      <c r="I25" s="15">
        <v>228</v>
      </c>
      <c r="J25" s="15">
        <v>244</v>
      </c>
      <c r="K25" s="14">
        <v>1.56871655371172</v>
      </c>
      <c r="L25" s="15">
        <v>155.541164796582</v>
      </c>
      <c r="M25" s="15">
        <v>79</v>
      </c>
      <c r="ZA25" s="9"/>
    </row>
    <row r="26" spans="2:677" x14ac:dyDescent="0.3">
      <c r="B26" s="19"/>
      <c r="C26" s="16" t="s">
        <v>269</v>
      </c>
      <c r="D26" s="14">
        <v>93.7746433907447</v>
      </c>
      <c r="E26" s="14">
        <v>1.97040919694748</v>
      </c>
      <c r="F26" s="14">
        <v>88.520003898230001</v>
      </c>
      <c r="G26" s="14">
        <v>96.713421149316204</v>
      </c>
      <c r="H26" s="14">
        <v>2.10121747809489</v>
      </c>
      <c r="I26" s="15">
        <v>298</v>
      </c>
      <c r="J26" s="15">
        <v>315</v>
      </c>
      <c r="K26" s="14">
        <v>2.0882997876501399</v>
      </c>
      <c r="L26" s="15">
        <v>150.840411833042</v>
      </c>
      <c r="M26" s="15">
        <v>95</v>
      </c>
      <c r="ZA26" s="9"/>
    </row>
    <row r="27" spans="2:677" x14ac:dyDescent="0.3">
      <c r="B27" s="19"/>
      <c r="C27" s="16" t="s">
        <v>270</v>
      </c>
      <c r="D27" s="14">
        <v>94.842540278662796</v>
      </c>
      <c r="E27" s="14">
        <v>1.13917608368168</v>
      </c>
      <c r="F27" s="14">
        <v>92.067310846153305</v>
      </c>
      <c r="G27" s="14">
        <v>96.681855220295702</v>
      </c>
      <c r="H27" s="14">
        <v>1.2011235468120101</v>
      </c>
      <c r="I27" s="15">
        <v>390</v>
      </c>
      <c r="J27" s="15">
        <v>416</v>
      </c>
      <c r="K27" s="14">
        <v>1.1010088042004</v>
      </c>
      <c r="L27" s="15">
        <v>377.83530741347499</v>
      </c>
      <c r="M27" s="15">
        <v>141</v>
      </c>
      <c r="ZA27" s="9"/>
    </row>
    <row r="28" spans="2:677" x14ac:dyDescent="0.3">
      <c r="B28" s="19"/>
      <c r="C28" s="16" t="s">
        <v>271</v>
      </c>
      <c r="D28" s="14">
        <v>93.552718899664498</v>
      </c>
      <c r="E28" s="14">
        <v>2.18127171087494</v>
      </c>
      <c r="F28" s="14">
        <v>87.579784222350696</v>
      </c>
      <c r="G28" s="14">
        <v>96.759523799325095</v>
      </c>
      <c r="H28" s="14">
        <v>2.3315962769765699</v>
      </c>
      <c r="I28" s="15">
        <v>174</v>
      </c>
      <c r="J28" s="15">
        <v>188</v>
      </c>
      <c r="K28" s="14">
        <v>1.4751226140698801</v>
      </c>
      <c r="L28" s="15">
        <v>127.44703267839201</v>
      </c>
      <c r="M28" s="15">
        <v>63</v>
      </c>
      <c r="ZA28" s="9"/>
    </row>
    <row r="29" spans="2:677" x14ac:dyDescent="0.3">
      <c r="B29" s="19"/>
      <c r="C29" s="16" t="s">
        <v>272</v>
      </c>
      <c r="D29" s="14">
        <v>94.603002759587298</v>
      </c>
      <c r="E29" s="14">
        <v>1.5993378356844199</v>
      </c>
      <c r="F29" s="14">
        <v>90.393360853319507</v>
      </c>
      <c r="G29" s="14">
        <v>97.028611607334796</v>
      </c>
      <c r="H29" s="14">
        <v>1.6905782998757299</v>
      </c>
      <c r="I29" s="15">
        <v>315</v>
      </c>
      <c r="J29" s="15">
        <v>328</v>
      </c>
      <c r="K29" s="14">
        <v>1.6382156045287199</v>
      </c>
      <c r="L29" s="15">
        <v>200.21784623053799</v>
      </c>
      <c r="M29" s="15">
        <v>89</v>
      </c>
      <c r="ZA29" s="9"/>
    </row>
    <row r="30" spans="2:677" x14ac:dyDescent="0.3">
      <c r="B30" s="19"/>
      <c r="C30" s="16" t="s">
        <v>273</v>
      </c>
      <c r="D30" s="14">
        <v>91.609358449773694</v>
      </c>
      <c r="E30" s="14">
        <v>3.6648752496727099</v>
      </c>
      <c r="F30" s="14">
        <v>80.844836671488395</v>
      </c>
      <c r="G30" s="14">
        <v>96.580470166437806</v>
      </c>
      <c r="H30" s="14">
        <v>4.0005467909504402</v>
      </c>
      <c r="I30" s="15">
        <v>228</v>
      </c>
      <c r="J30" s="15">
        <v>248</v>
      </c>
      <c r="K30" s="14">
        <v>4.3159890616139798</v>
      </c>
      <c r="L30" s="15">
        <v>57.460757304898998</v>
      </c>
      <c r="M30" s="15">
        <v>70</v>
      </c>
      <c r="ZA30" s="9"/>
    </row>
    <row r="31" spans="2:677" x14ac:dyDescent="0.3">
      <c r="B31" s="19"/>
      <c r="C31" s="16" t="s">
        <v>274</v>
      </c>
      <c r="D31" s="14">
        <v>86.271914728488099</v>
      </c>
      <c r="E31" s="14">
        <v>1.3985310079533799</v>
      </c>
      <c r="F31" s="14">
        <v>83.281009267271202</v>
      </c>
      <c r="G31" s="14">
        <v>88.799726836210198</v>
      </c>
      <c r="H31" s="14">
        <v>1.6210733381249101</v>
      </c>
      <c r="I31" s="15">
        <v>693</v>
      </c>
      <c r="J31" s="15">
        <v>811</v>
      </c>
      <c r="K31" s="14">
        <v>1.33767254614541</v>
      </c>
      <c r="L31" s="15">
        <v>606.27692654450198</v>
      </c>
      <c r="M31" s="15">
        <v>286</v>
      </c>
      <c r="ZA31" s="9"/>
    </row>
    <row r="32" spans="2:677" x14ac:dyDescent="0.3">
      <c r="B32" s="19"/>
      <c r="C32" s="16" t="s">
        <v>275</v>
      </c>
      <c r="D32" s="14">
        <v>91.784997063033202</v>
      </c>
      <c r="E32" s="14">
        <v>1.4997055709111999</v>
      </c>
      <c r="F32" s="14">
        <v>88.297013658393794</v>
      </c>
      <c r="G32" s="14">
        <v>94.300517276700702</v>
      </c>
      <c r="H32" s="14">
        <v>1.6339332340788599</v>
      </c>
      <c r="I32" s="15">
        <v>471</v>
      </c>
      <c r="J32" s="15">
        <v>511</v>
      </c>
      <c r="K32" s="14">
        <v>1.52125761140677</v>
      </c>
      <c r="L32" s="15">
        <v>335.90628974894997</v>
      </c>
      <c r="M32" s="15">
        <v>162</v>
      </c>
      <c r="ZA32" s="9"/>
    </row>
    <row r="33" spans="2:677" x14ac:dyDescent="0.3">
      <c r="B33" s="19"/>
      <c r="C33" s="16" t="s">
        <v>276</v>
      </c>
      <c r="D33" s="14">
        <v>92.616685319758005</v>
      </c>
      <c r="E33" s="14">
        <v>1.76743642590598</v>
      </c>
      <c r="F33" s="14">
        <v>88.252699556500104</v>
      </c>
      <c r="G33" s="14">
        <v>95.443207646534802</v>
      </c>
      <c r="H33" s="14">
        <v>1.90833478849295</v>
      </c>
      <c r="I33" s="15">
        <v>252</v>
      </c>
      <c r="J33" s="15">
        <v>272</v>
      </c>
      <c r="K33" s="14">
        <v>1.23798756096079</v>
      </c>
      <c r="L33" s="15">
        <v>219.711415992665</v>
      </c>
      <c r="M33" s="15">
        <v>99</v>
      </c>
      <c r="ZA33" s="9"/>
    </row>
    <row r="34" spans="2:677" x14ac:dyDescent="0.3">
      <c r="B34" s="19"/>
      <c r="C34" s="16" t="s">
        <v>277</v>
      </c>
      <c r="D34" s="14">
        <v>91.953242914094204</v>
      </c>
      <c r="E34" s="14">
        <v>1.78644715920857</v>
      </c>
      <c r="F34" s="14">
        <v>87.627181989869598</v>
      </c>
      <c r="G34" s="14">
        <v>94.855530916491503</v>
      </c>
      <c r="H34" s="14">
        <v>1.9427777668238699</v>
      </c>
      <c r="I34" s="15">
        <v>299</v>
      </c>
      <c r="J34" s="15">
        <v>322</v>
      </c>
      <c r="K34" s="14">
        <v>1.38451428461667</v>
      </c>
      <c r="L34" s="15">
        <v>232.572537226767</v>
      </c>
      <c r="M34" s="15">
        <v>108</v>
      </c>
      <c r="ZA34" s="9"/>
    </row>
    <row r="35" spans="2:677" x14ac:dyDescent="0.3">
      <c r="B35" s="19"/>
      <c r="C35" s="16" t="s">
        <v>278</v>
      </c>
      <c r="D35" s="14">
        <v>94.181603311743302</v>
      </c>
      <c r="E35" s="14">
        <v>1.6659323975729801</v>
      </c>
      <c r="F35" s="14">
        <v>89.815313296527805</v>
      </c>
      <c r="G35" s="14">
        <v>96.743877748879598</v>
      </c>
      <c r="H35" s="14">
        <v>1.7688511758062799</v>
      </c>
      <c r="I35" s="15">
        <v>229</v>
      </c>
      <c r="J35" s="15">
        <v>241</v>
      </c>
      <c r="K35" s="14">
        <v>1.21550453364902</v>
      </c>
      <c r="L35" s="15">
        <v>198.27157639346899</v>
      </c>
      <c r="M35" s="15">
        <v>62</v>
      </c>
      <c r="ZA35" s="9"/>
    </row>
    <row r="36" spans="2:677" x14ac:dyDescent="0.3">
      <c r="B36" s="19"/>
      <c r="C36" s="16" t="s">
        <v>279</v>
      </c>
      <c r="D36" s="14">
        <v>96.058274031882704</v>
      </c>
      <c r="E36" s="14">
        <v>1.0179738258926501</v>
      </c>
      <c r="F36" s="14">
        <v>93.477131717460907</v>
      </c>
      <c r="G36" s="14">
        <v>97.643786285177896</v>
      </c>
      <c r="H36" s="14">
        <v>1.05974611365052</v>
      </c>
      <c r="I36" s="15">
        <v>401</v>
      </c>
      <c r="J36" s="15">
        <v>418</v>
      </c>
      <c r="K36" s="14">
        <v>1.14126913096481</v>
      </c>
      <c r="L36" s="15">
        <v>366.258920581361</v>
      </c>
      <c r="M36" s="15">
        <v>154</v>
      </c>
      <c r="ZA36" s="9"/>
    </row>
    <row r="37" spans="2:677" x14ac:dyDescent="0.3">
      <c r="B37" s="19"/>
      <c r="C37" s="16" t="s">
        <v>280</v>
      </c>
      <c r="D37" s="14">
        <v>92.607808396633999</v>
      </c>
      <c r="E37" s="14">
        <v>1.7589344035235699</v>
      </c>
      <c r="F37" s="14">
        <v>88.253165079151302</v>
      </c>
      <c r="G37" s="14">
        <v>95.431713197289596</v>
      </c>
      <c r="H37" s="14">
        <v>1.8993370364517801</v>
      </c>
      <c r="I37" s="15">
        <v>290</v>
      </c>
      <c r="J37" s="15">
        <v>316</v>
      </c>
      <c r="K37" s="14">
        <v>1.42360340818438</v>
      </c>
      <c r="L37" s="15">
        <v>221.97193276111699</v>
      </c>
      <c r="M37" s="15">
        <v>79</v>
      </c>
      <c r="ZA37" s="9"/>
    </row>
    <row r="38" spans="2:677" x14ac:dyDescent="0.3">
      <c r="B38" s="19" t="s">
        <v>296</v>
      </c>
      <c r="C38" s="16" t="s">
        <v>281</v>
      </c>
      <c r="D38" s="14">
        <v>93.564601081325407</v>
      </c>
      <c r="E38" s="14">
        <v>0.59386385648611695</v>
      </c>
      <c r="F38" s="14">
        <v>92.296617832254896</v>
      </c>
      <c r="G38" s="14">
        <v>94.636002862355397</v>
      </c>
      <c r="H38" s="14">
        <v>0.63470997537833396</v>
      </c>
      <c r="I38" s="15">
        <v>3849</v>
      </c>
      <c r="J38" s="15">
        <v>4143</v>
      </c>
      <c r="K38" s="14">
        <v>2.4260337567176502</v>
      </c>
      <c r="L38" s="15">
        <v>1707.7256194511299</v>
      </c>
      <c r="M38" s="15">
        <v>1227</v>
      </c>
      <c r="ZA38" s="9"/>
    </row>
    <row r="39" spans="2:677" x14ac:dyDescent="0.3">
      <c r="B39" s="19"/>
      <c r="C39" s="16" t="s">
        <v>282</v>
      </c>
      <c r="D39" s="14">
        <v>89.522891302912001</v>
      </c>
      <c r="E39" s="14">
        <v>0.69524903479757905</v>
      </c>
      <c r="F39" s="14">
        <v>88.078482670320298</v>
      </c>
      <c r="G39" s="14">
        <v>90.810554303836597</v>
      </c>
      <c r="H39" s="14">
        <v>0.77661592993586004</v>
      </c>
      <c r="I39" s="15">
        <v>3493</v>
      </c>
      <c r="J39" s="15">
        <v>3913</v>
      </c>
      <c r="K39" s="14">
        <v>2.0160629368458198</v>
      </c>
      <c r="L39" s="15">
        <v>1940.9116295357301</v>
      </c>
      <c r="M39" s="15">
        <v>1231</v>
      </c>
      <c r="ZA39" s="9"/>
    </row>
    <row r="40" spans="2:677" x14ac:dyDescent="0.3">
      <c r="B40" s="19" t="s">
        <v>321</v>
      </c>
      <c r="C40" s="16" t="s">
        <v>314</v>
      </c>
      <c r="D40" s="14">
        <v>91.882427336522099</v>
      </c>
      <c r="E40" s="14">
        <v>0.62297144967714202</v>
      </c>
      <c r="F40" s="14">
        <v>90.574042727573399</v>
      </c>
      <c r="G40" s="14">
        <v>93.023188975967003</v>
      </c>
      <c r="H40" s="14">
        <v>0.67800935144594199</v>
      </c>
      <c r="I40" s="15">
        <v>3777</v>
      </c>
      <c r="J40" s="15">
        <v>4161</v>
      </c>
      <c r="K40" s="14">
        <v>2.1645667024769399</v>
      </c>
      <c r="L40" s="15">
        <v>1922.3246829208399</v>
      </c>
      <c r="M40" s="15">
        <v>2051</v>
      </c>
      <c r="ZA40" s="9"/>
    </row>
    <row r="41" spans="2:677" x14ac:dyDescent="0.3">
      <c r="B41" s="19"/>
      <c r="C41" s="16" t="s">
        <v>315</v>
      </c>
      <c r="D41" s="14">
        <v>90.976498393516806</v>
      </c>
      <c r="E41" s="14">
        <v>0.72304045846076204</v>
      </c>
      <c r="F41" s="14">
        <v>89.454809099731193</v>
      </c>
      <c r="G41" s="14">
        <v>92.2975123855867</v>
      </c>
      <c r="H41" s="14">
        <v>0.79475520736494698</v>
      </c>
      <c r="I41" s="15">
        <v>3565</v>
      </c>
      <c r="J41" s="15">
        <v>3895</v>
      </c>
      <c r="K41" s="14">
        <v>2.4798009920523398</v>
      </c>
      <c r="L41" s="15">
        <v>1570.6905564129199</v>
      </c>
      <c r="M41" s="15">
        <v>2008</v>
      </c>
      <c r="ZA41" s="9"/>
    </row>
    <row r="42" spans="2:677" x14ac:dyDescent="0.3">
      <c r="B42" s="19" t="s">
        <v>322</v>
      </c>
      <c r="C42" s="16" t="s">
        <v>316</v>
      </c>
      <c r="D42" s="14">
        <v>90.908612171325302</v>
      </c>
      <c r="E42" s="14">
        <v>1.5681582575714099</v>
      </c>
      <c r="F42" s="14">
        <v>87.324282225309801</v>
      </c>
      <c r="G42" s="14">
        <v>93.554210544499497</v>
      </c>
      <c r="H42" s="14">
        <v>1.7249831672890099</v>
      </c>
      <c r="I42" s="15">
        <v>924</v>
      </c>
      <c r="J42" s="15">
        <v>998</v>
      </c>
      <c r="K42" s="14">
        <v>2.9664683878192202</v>
      </c>
      <c r="L42" s="15">
        <v>336.42697966981302</v>
      </c>
      <c r="M42" s="15">
        <v>402</v>
      </c>
      <c r="ZA42" s="9"/>
    </row>
    <row r="43" spans="2:677" x14ac:dyDescent="0.3">
      <c r="B43" s="19"/>
      <c r="C43" s="16" t="s">
        <v>317</v>
      </c>
      <c r="D43" s="14">
        <v>91.508221741041098</v>
      </c>
      <c r="E43" s="14">
        <v>2.23768835957403</v>
      </c>
      <c r="F43" s="14">
        <v>85.9455923849643</v>
      </c>
      <c r="G43" s="14">
        <v>94.997355537599802</v>
      </c>
      <c r="H43" s="14">
        <v>2.4453413223420002</v>
      </c>
      <c r="I43" s="15">
        <v>287</v>
      </c>
      <c r="J43" s="15">
        <v>310</v>
      </c>
      <c r="K43" s="14">
        <v>1.9911268757071301</v>
      </c>
      <c r="L43" s="15">
        <v>155.69073160639601</v>
      </c>
      <c r="M43" s="15">
        <v>151</v>
      </c>
      <c r="ZA43" s="9"/>
    </row>
    <row r="44" spans="2:677" x14ac:dyDescent="0.3">
      <c r="B44" s="19"/>
      <c r="C44" s="16" t="s">
        <v>318</v>
      </c>
      <c r="D44" s="14">
        <v>94.885706722508999</v>
      </c>
      <c r="E44" s="14">
        <v>1.4146465895614699</v>
      </c>
      <c r="F44" s="14">
        <v>91.264495564506205</v>
      </c>
      <c r="G44" s="14">
        <v>97.054235483269906</v>
      </c>
      <c r="H44" s="14">
        <v>1.4908953502328599</v>
      </c>
      <c r="I44" s="15">
        <v>232</v>
      </c>
      <c r="J44" s="15">
        <v>251</v>
      </c>
      <c r="K44" s="14">
        <v>1.0309782359791</v>
      </c>
      <c r="L44" s="15">
        <v>243.45809760147799</v>
      </c>
      <c r="M44" s="15">
        <v>127</v>
      </c>
      <c r="ZA44" s="9"/>
    </row>
    <row r="45" spans="2:677" x14ac:dyDescent="0.3">
      <c r="B45" s="19"/>
      <c r="C45" s="16" t="s">
        <v>319</v>
      </c>
      <c r="D45" s="14">
        <v>91.143416178471298</v>
      </c>
      <c r="E45" s="14">
        <v>0.53165432488740005</v>
      </c>
      <c r="F45" s="14">
        <v>90.044011112681005</v>
      </c>
      <c r="G45" s="14">
        <v>92.132025922038807</v>
      </c>
      <c r="H45" s="14">
        <v>0.58331621435644698</v>
      </c>
      <c r="I45" s="15">
        <v>5798</v>
      </c>
      <c r="J45" s="15">
        <v>6386</v>
      </c>
      <c r="K45" s="14">
        <v>2.2357748462398601</v>
      </c>
      <c r="L45" s="15">
        <v>2856.2804571936199</v>
      </c>
      <c r="M45" s="15">
        <v>2322</v>
      </c>
      <c r="ZA45" s="9"/>
    </row>
    <row r="46" spans="2:677" x14ac:dyDescent="0.3">
      <c r="B46" s="19"/>
      <c r="C46" s="16" t="s">
        <v>320</v>
      </c>
      <c r="D46" s="14">
        <v>93.020358706035196</v>
      </c>
      <c r="E46" s="14">
        <v>2.9034806692147002</v>
      </c>
      <c r="F46" s="14">
        <v>84.634682821041395</v>
      </c>
      <c r="G46" s="14">
        <v>96.992167194819601</v>
      </c>
      <c r="H46" s="14">
        <v>3.1213389301048999</v>
      </c>
      <c r="I46" s="15">
        <v>101</v>
      </c>
      <c r="J46" s="15">
        <v>111</v>
      </c>
      <c r="K46" s="14">
        <v>1.42830004441867</v>
      </c>
      <c r="L46" s="15">
        <v>77.714763388653296</v>
      </c>
      <c r="M46" s="15">
        <v>48</v>
      </c>
      <c r="ZA46" s="9"/>
    </row>
    <row r="47" spans="2:677" x14ac:dyDescent="0.3">
      <c r="B47" s="19" t="s">
        <v>298</v>
      </c>
      <c r="C47" s="16" t="s">
        <v>283</v>
      </c>
      <c r="D47" s="14">
        <v>92.076695028589199</v>
      </c>
      <c r="E47" s="14">
        <v>1.0156508291963</v>
      </c>
      <c r="F47" s="14">
        <v>89.841524477865505</v>
      </c>
      <c r="G47" s="14">
        <v>93.853706397844704</v>
      </c>
      <c r="H47" s="14">
        <v>1.10304874526713</v>
      </c>
      <c r="I47" s="15">
        <v>1579</v>
      </c>
      <c r="J47" s="15">
        <v>1710</v>
      </c>
      <c r="K47" s="14">
        <v>2.4164333595387202</v>
      </c>
      <c r="L47" s="15">
        <v>707.654524487456</v>
      </c>
      <c r="M47" s="15">
        <v>943</v>
      </c>
      <c r="ZA47" s="9"/>
    </row>
    <row r="48" spans="2:677" x14ac:dyDescent="0.3">
      <c r="B48" s="19"/>
      <c r="C48" s="16" t="s">
        <v>284</v>
      </c>
      <c r="D48" s="14">
        <v>93.995056634629293</v>
      </c>
      <c r="E48" s="14">
        <v>0.85211729339564701</v>
      </c>
      <c r="F48" s="14">
        <v>92.089469330447102</v>
      </c>
      <c r="G48" s="14">
        <v>95.464212001679897</v>
      </c>
      <c r="H48" s="14">
        <v>0.90655543376917702</v>
      </c>
      <c r="I48" s="15">
        <v>1369</v>
      </c>
      <c r="J48" s="15">
        <v>1476</v>
      </c>
      <c r="K48" s="14">
        <v>1.8974784363850801</v>
      </c>
      <c r="L48" s="15">
        <v>777.87445258769401</v>
      </c>
      <c r="M48" s="15">
        <v>971</v>
      </c>
      <c r="ZA48" s="9"/>
    </row>
    <row r="49" spans="2:677" x14ac:dyDescent="0.3">
      <c r="B49" s="19"/>
      <c r="C49" s="16" t="s">
        <v>285</v>
      </c>
      <c r="D49" s="14">
        <v>93.201231244985294</v>
      </c>
      <c r="E49" s="14">
        <v>0.99333610892100499</v>
      </c>
      <c r="F49" s="14">
        <v>90.974877507948904</v>
      </c>
      <c r="G49" s="14">
        <v>94.909112197493201</v>
      </c>
      <c r="H49" s="14">
        <v>1.0657971956507299</v>
      </c>
      <c r="I49" s="15">
        <v>1353</v>
      </c>
      <c r="J49" s="15">
        <v>1451</v>
      </c>
      <c r="K49" s="14">
        <v>2.2579198854887799</v>
      </c>
      <c r="L49" s="15">
        <v>642.62687499467904</v>
      </c>
      <c r="M49" s="15">
        <v>972</v>
      </c>
      <c r="ZA49" s="9"/>
    </row>
    <row r="50" spans="2:677" x14ac:dyDescent="0.3">
      <c r="B50" s="19"/>
      <c r="C50" s="16" t="s">
        <v>286</v>
      </c>
      <c r="D50" s="14">
        <v>91.715205871309493</v>
      </c>
      <c r="E50" s="14">
        <v>1.0140374378332999</v>
      </c>
      <c r="F50" s="14">
        <v>89.496961242789894</v>
      </c>
      <c r="G50" s="14">
        <v>93.498987781991801</v>
      </c>
      <c r="H50" s="14">
        <v>1.10563720399446</v>
      </c>
      <c r="I50" s="15">
        <v>1359</v>
      </c>
      <c r="J50" s="15">
        <v>1487</v>
      </c>
      <c r="K50" s="14">
        <v>2.0109613673766602</v>
      </c>
      <c r="L50" s="15">
        <v>739.44732311780695</v>
      </c>
      <c r="M50" s="15">
        <v>978</v>
      </c>
      <c r="ZA50" s="9"/>
    </row>
    <row r="51" spans="2:677" x14ac:dyDescent="0.3">
      <c r="B51" s="19"/>
      <c r="C51" s="16" t="s">
        <v>287</v>
      </c>
      <c r="D51" s="14">
        <v>85.721285041047594</v>
      </c>
      <c r="E51" s="14">
        <v>1.2792099933699399</v>
      </c>
      <c r="F51" s="14">
        <v>83.024500137563194</v>
      </c>
      <c r="G51" s="14">
        <v>88.051306894801698</v>
      </c>
      <c r="H51" s="14">
        <v>1.4922898003190099</v>
      </c>
      <c r="I51" s="15">
        <v>1647</v>
      </c>
      <c r="J51" s="15">
        <v>1890</v>
      </c>
      <c r="K51" s="14">
        <v>2.5254446122583398</v>
      </c>
      <c r="L51" s="15">
        <v>748.38307315316399</v>
      </c>
      <c r="M51" s="15">
        <v>1118</v>
      </c>
      <c r="ZA51" s="9"/>
    </row>
    <row r="52" spans="2:677" x14ac:dyDescent="0.3">
      <c r="B52" s="19" t="s">
        <v>297</v>
      </c>
      <c r="C52" s="16" t="s">
        <v>288</v>
      </c>
      <c r="D52" s="14">
        <v>90.7339507791785</v>
      </c>
      <c r="E52" s="14">
        <v>0.59225950126987803</v>
      </c>
      <c r="F52" s="14">
        <v>89.505435462912502</v>
      </c>
      <c r="G52" s="14">
        <v>91.831777826019604</v>
      </c>
      <c r="H52" s="14">
        <v>0.65274298780538598</v>
      </c>
      <c r="I52" s="15">
        <v>4802</v>
      </c>
      <c r="J52" s="15">
        <v>5306</v>
      </c>
      <c r="K52" s="14">
        <v>2.2133242255183299</v>
      </c>
      <c r="L52" s="15">
        <v>2397.29902145602</v>
      </c>
      <c r="M52" s="15">
        <v>2235</v>
      </c>
      <c r="ZA52" s="9"/>
    </row>
    <row r="53" spans="2:677" x14ac:dyDescent="0.3">
      <c r="B53" s="19"/>
      <c r="C53" s="16" t="s">
        <v>289</v>
      </c>
      <c r="D53" s="14">
        <v>92.843513018680994</v>
      </c>
      <c r="E53" s="14">
        <v>0.74226271921592402</v>
      </c>
      <c r="F53" s="14">
        <v>91.244107486876999</v>
      </c>
      <c r="G53" s="14">
        <v>94.169430315077605</v>
      </c>
      <c r="H53" s="14">
        <v>0.79947720102596098</v>
      </c>
      <c r="I53" s="15">
        <v>2506</v>
      </c>
      <c r="J53" s="15">
        <v>2709</v>
      </c>
      <c r="K53" s="14">
        <v>2.2454971389774898</v>
      </c>
      <c r="L53" s="15">
        <v>1206.4143627604799</v>
      </c>
      <c r="M53" s="15">
        <v>1365</v>
      </c>
      <c r="ZA53" s="9"/>
    </row>
    <row r="54" spans="2:677" x14ac:dyDescent="0.3">
      <c r="B54" s="19" t="s">
        <v>291</v>
      </c>
      <c r="C54" s="16" t="s">
        <v>290</v>
      </c>
      <c r="D54" s="14">
        <v>90.428201178141606</v>
      </c>
      <c r="E54" s="14">
        <v>0.60916550805737901</v>
      </c>
      <c r="F54" s="14">
        <v>89.165216720869495</v>
      </c>
      <c r="G54" s="14">
        <v>91.557901566094998</v>
      </c>
      <c r="H54" s="14">
        <v>0.67364550009939494</v>
      </c>
      <c r="I54" s="15">
        <v>4723</v>
      </c>
      <c r="J54" s="15">
        <v>5219</v>
      </c>
      <c r="K54" s="14">
        <v>2.2370579316168402</v>
      </c>
      <c r="L54" s="15">
        <v>2332.9748980742502</v>
      </c>
      <c r="M54" s="15">
        <v>2137</v>
      </c>
      <c r="ZA54" s="9"/>
    </row>
    <row r="55" spans="2:677" x14ac:dyDescent="0.3">
      <c r="B55" s="19"/>
      <c r="C55" s="16" t="s">
        <v>291</v>
      </c>
      <c r="D55" s="14">
        <v>92.813580647894696</v>
      </c>
      <c r="E55" s="14">
        <v>0.74880790940498798</v>
      </c>
      <c r="F55" s="14">
        <v>91.199404062730594</v>
      </c>
      <c r="G55" s="14">
        <v>94.150679290588201</v>
      </c>
      <c r="H55" s="14">
        <v>0.80678700700679595</v>
      </c>
      <c r="I55" s="15">
        <v>2619</v>
      </c>
      <c r="J55" s="15">
        <v>2837</v>
      </c>
      <c r="K55" s="14">
        <v>2.38409188152542</v>
      </c>
      <c r="L55" s="15">
        <v>1189.9709159635199</v>
      </c>
      <c r="M55" s="15">
        <v>1350</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43" priority="1">
      <formula>ZA9 = 3</formula>
    </cfRule>
    <cfRule type="expression" dxfId="242" priority="48">
      <formula>I9 = J9</formula>
    </cfRule>
    <cfRule type="expression" dxfId="241" priority="95">
      <formula>ZA9 = 2</formula>
    </cfRule>
    <cfRule type="expression" dxfId="240" priority="142">
      <formula>ZA9 = 1</formula>
    </cfRule>
  </conditionalFormatting>
  <pageMargins left="0.7" right="0.7" top="0.75" bottom="0.75" header="0.3" footer="0.3"/>
  <pageSetup paperSize="9" orientation="portrait" horizontalDpi="300" verticalDpi="30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113</v>
      </c>
      <c r="M2" s="12" t="str">
        <f>HYPERLINK("#'INDICE'!A1", "Índice")</f>
        <v>Índice</v>
      </c>
    </row>
    <row r="3" spans="2:677" x14ac:dyDescent="0.3">
      <c r="B3" s="10" t="s">
        <v>7</v>
      </c>
      <c r="C3" s="11" t="s">
        <v>112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99.190500175057593</v>
      </c>
      <c r="E9" s="14">
        <v>0.12064464427066</v>
      </c>
      <c r="F9" s="14">
        <v>98.916155902044096</v>
      </c>
      <c r="G9" s="14">
        <v>99.395826156978302</v>
      </c>
      <c r="H9" s="14">
        <v>0.121629232696416</v>
      </c>
      <c r="I9" s="15">
        <v>8213</v>
      </c>
      <c r="J9" s="15">
        <v>8317</v>
      </c>
      <c r="K9" s="14">
        <v>1.5074528454035701</v>
      </c>
      <c r="L9" s="15">
        <v>5517.2538400518997</v>
      </c>
      <c r="M9" s="15">
        <v>2575</v>
      </c>
      <c r="ZA9" s="9"/>
    </row>
    <row r="10" spans="2:677" x14ac:dyDescent="0.3">
      <c r="B10" s="19" t="s">
        <v>293</v>
      </c>
      <c r="C10" s="16" t="s">
        <v>253</v>
      </c>
      <c r="D10" s="14">
        <v>99.7105945004663</v>
      </c>
      <c r="E10" s="14">
        <v>9.2005298680694403E-2</v>
      </c>
      <c r="F10" s="14">
        <v>99.460485968907093</v>
      </c>
      <c r="G10" s="14">
        <v>99.844938195501797</v>
      </c>
      <c r="H10" s="14">
        <v>9.2272339906933495E-2</v>
      </c>
      <c r="I10" s="15">
        <v>5034</v>
      </c>
      <c r="J10" s="15">
        <v>5050</v>
      </c>
      <c r="K10" s="14">
        <v>1.4810951670063599</v>
      </c>
      <c r="L10" s="15">
        <v>3409.6391052353702</v>
      </c>
      <c r="M10" s="15">
        <v>1623</v>
      </c>
      <c r="ZA10" s="9"/>
    </row>
    <row r="11" spans="2:677" x14ac:dyDescent="0.3">
      <c r="B11" s="19"/>
      <c r="C11" s="16" t="s">
        <v>254</v>
      </c>
      <c r="D11" s="14">
        <v>98.313568626928998</v>
      </c>
      <c r="E11" s="14">
        <v>0.28593414534240902</v>
      </c>
      <c r="F11" s="14">
        <v>97.650334371639801</v>
      </c>
      <c r="G11" s="14">
        <v>98.7919094836206</v>
      </c>
      <c r="H11" s="14">
        <v>0.29083894454838199</v>
      </c>
      <c r="I11" s="15">
        <v>3179</v>
      </c>
      <c r="J11" s="15">
        <v>3267</v>
      </c>
      <c r="K11" s="14">
        <v>1.61051989272407</v>
      </c>
      <c r="L11" s="15">
        <v>2028.53750193307</v>
      </c>
      <c r="M11" s="15">
        <v>952</v>
      </c>
      <c r="ZA11" s="9"/>
    </row>
    <row r="12" spans="2:677" x14ac:dyDescent="0.3">
      <c r="B12" s="19" t="s">
        <v>294</v>
      </c>
      <c r="C12" s="16" t="s">
        <v>255</v>
      </c>
      <c r="D12" s="14">
        <v>99.215868821694201</v>
      </c>
      <c r="E12" s="14">
        <v>0.17703142942976499</v>
      </c>
      <c r="F12" s="14">
        <v>98.780056605946299</v>
      </c>
      <c r="G12" s="14">
        <v>99.4967847396059</v>
      </c>
      <c r="H12" s="14">
        <v>0.178430559075098</v>
      </c>
      <c r="I12" s="15">
        <v>4049</v>
      </c>
      <c r="J12" s="15">
        <v>4086</v>
      </c>
      <c r="K12" s="14">
        <v>1.6455949703841899</v>
      </c>
      <c r="L12" s="15">
        <v>2482.99251853332</v>
      </c>
      <c r="M12" s="15">
        <v>1322</v>
      </c>
      <c r="ZA12" s="9"/>
    </row>
    <row r="13" spans="2:677" x14ac:dyDescent="0.3">
      <c r="B13" s="19"/>
      <c r="C13" s="16" t="s">
        <v>256</v>
      </c>
      <c r="D13" s="14">
        <v>99.922099184070802</v>
      </c>
      <c r="E13" s="14">
        <v>4.6942216052638298E-2</v>
      </c>
      <c r="F13" s="14">
        <v>99.745966799005799</v>
      </c>
      <c r="G13" s="14">
        <v>99.976140455686206</v>
      </c>
      <c r="H13" s="14">
        <v>4.6978812931225501E-2</v>
      </c>
      <c r="I13" s="15">
        <v>2564</v>
      </c>
      <c r="J13" s="15">
        <v>2567</v>
      </c>
      <c r="K13" s="14">
        <v>0.72640747108968295</v>
      </c>
      <c r="L13" s="15">
        <v>2567</v>
      </c>
      <c r="M13" s="15">
        <v>759</v>
      </c>
      <c r="ZA13" s="9"/>
    </row>
    <row r="14" spans="2:677" x14ac:dyDescent="0.3">
      <c r="B14" s="19"/>
      <c r="C14" s="16" t="s">
        <v>257</v>
      </c>
      <c r="D14" s="14">
        <v>93.449383957667806</v>
      </c>
      <c r="E14" s="14">
        <v>1.27682199135421</v>
      </c>
      <c r="F14" s="14">
        <v>90.448461894473397</v>
      </c>
      <c r="G14" s="14">
        <v>95.553817166192999</v>
      </c>
      <c r="H14" s="14">
        <v>1.36632467468444</v>
      </c>
      <c r="I14" s="15">
        <v>1600</v>
      </c>
      <c r="J14" s="15">
        <v>1664</v>
      </c>
      <c r="K14" s="14">
        <v>4.42888466076342</v>
      </c>
      <c r="L14" s="15">
        <v>375.71536119280501</v>
      </c>
      <c r="M14" s="15">
        <v>494</v>
      </c>
      <c r="ZA14" s="9"/>
    </row>
    <row r="15" spans="2:677" x14ac:dyDescent="0.3">
      <c r="B15" s="19" t="s">
        <v>295</v>
      </c>
      <c r="C15" s="16" t="s">
        <v>258</v>
      </c>
      <c r="D15" s="14">
        <v>99.680874662752899</v>
      </c>
      <c r="E15" s="14">
        <v>0.23478782983242</v>
      </c>
      <c r="F15" s="14">
        <v>98.640486456554996</v>
      </c>
      <c r="G15" s="14">
        <v>99.925689922237098</v>
      </c>
      <c r="H15" s="14">
        <v>0.23553949604351901</v>
      </c>
      <c r="I15" s="15">
        <v>451</v>
      </c>
      <c r="J15" s="15">
        <v>453</v>
      </c>
      <c r="K15" s="14">
        <v>0.78327897919729506</v>
      </c>
      <c r="L15" s="15">
        <v>453</v>
      </c>
      <c r="M15" s="15">
        <v>130</v>
      </c>
      <c r="ZA15" s="9"/>
    </row>
    <row r="16" spans="2:677" x14ac:dyDescent="0.3">
      <c r="B16" s="19"/>
      <c r="C16" s="16" t="s">
        <v>259</v>
      </c>
      <c r="D16" s="14">
        <v>99.064932397200707</v>
      </c>
      <c r="E16" s="14">
        <v>0.47439857455756101</v>
      </c>
      <c r="F16" s="14">
        <v>97.459270580090802</v>
      </c>
      <c r="G16" s="14">
        <v>99.659412121986094</v>
      </c>
      <c r="H16" s="14">
        <v>0.47887639256186099</v>
      </c>
      <c r="I16" s="15">
        <v>315</v>
      </c>
      <c r="J16" s="15">
        <v>319</v>
      </c>
      <c r="K16" s="14">
        <v>0.772593256480824</v>
      </c>
      <c r="L16" s="15">
        <v>319</v>
      </c>
      <c r="M16" s="15">
        <v>98</v>
      </c>
      <c r="ZA16" s="9"/>
    </row>
    <row r="17" spans="2:677" x14ac:dyDescent="0.3">
      <c r="B17" s="19"/>
      <c r="C17" s="16" t="s">
        <v>260</v>
      </c>
      <c r="D17" s="14">
        <v>99.0915385872988</v>
      </c>
      <c r="E17" s="14">
        <v>0.62422598710517296</v>
      </c>
      <c r="F17" s="14">
        <v>96.4995403652253</v>
      </c>
      <c r="G17" s="14">
        <v>99.768828192306202</v>
      </c>
      <c r="H17" s="14">
        <v>0.62994882913765204</v>
      </c>
      <c r="I17" s="15">
        <v>300</v>
      </c>
      <c r="J17" s="15">
        <v>302</v>
      </c>
      <c r="K17" s="14">
        <v>1.3028881329089099</v>
      </c>
      <c r="L17" s="15">
        <v>231.79273214019901</v>
      </c>
      <c r="M17" s="15">
        <v>96</v>
      </c>
      <c r="ZA17" s="9"/>
    </row>
    <row r="18" spans="2:677" x14ac:dyDescent="0.3">
      <c r="B18" s="19"/>
      <c r="C18" s="16" t="s">
        <v>261</v>
      </c>
      <c r="D18" s="14">
        <v>98.139443743678896</v>
      </c>
      <c r="E18" s="14">
        <v>1.12438161517178</v>
      </c>
      <c r="F18" s="14">
        <v>93.932245258331804</v>
      </c>
      <c r="G18" s="14">
        <v>99.446681224438095</v>
      </c>
      <c r="H18" s="14">
        <v>1.14569797043933</v>
      </c>
      <c r="I18" s="15">
        <v>229</v>
      </c>
      <c r="J18" s="15">
        <v>233</v>
      </c>
      <c r="K18" s="14">
        <v>1.6063088934443399</v>
      </c>
      <c r="L18" s="15">
        <v>145.05304736275701</v>
      </c>
      <c r="M18" s="15">
        <v>75</v>
      </c>
      <c r="ZA18" s="9"/>
    </row>
    <row r="19" spans="2:677" x14ac:dyDescent="0.3">
      <c r="B19" s="19"/>
      <c r="C19" s="16" t="s">
        <v>262</v>
      </c>
      <c r="D19" s="14">
        <v>99.200096736116706</v>
      </c>
      <c r="E19" s="14">
        <v>0.472409328056068</v>
      </c>
      <c r="F19" s="14">
        <v>97.421297058699693</v>
      </c>
      <c r="G19" s="14">
        <v>99.754959519762707</v>
      </c>
      <c r="H19" s="14">
        <v>0.47621861631116102</v>
      </c>
      <c r="I19" s="15">
        <v>200</v>
      </c>
      <c r="J19" s="15">
        <v>204</v>
      </c>
      <c r="K19" s="14">
        <v>0.57093070856070904</v>
      </c>
      <c r="L19" s="15">
        <v>204</v>
      </c>
      <c r="M19" s="15">
        <v>63</v>
      </c>
      <c r="ZA19" s="9"/>
    </row>
    <row r="20" spans="2:677" x14ac:dyDescent="0.3">
      <c r="B20" s="19"/>
      <c r="C20" s="16" t="s">
        <v>263</v>
      </c>
      <c r="D20" s="14">
        <v>98.614246564949099</v>
      </c>
      <c r="E20" s="14">
        <v>0.71323727784269597</v>
      </c>
      <c r="F20" s="14">
        <v>96.193355564364595</v>
      </c>
      <c r="G20" s="14">
        <v>99.503483537151396</v>
      </c>
      <c r="H20" s="14">
        <v>0.72325987642459499</v>
      </c>
      <c r="I20" s="15">
        <v>294</v>
      </c>
      <c r="J20" s="15">
        <v>299</v>
      </c>
      <c r="K20" s="14">
        <v>1.1093247610363799</v>
      </c>
      <c r="L20" s="15">
        <v>269.53333280027198</v>
      </c>
      <c r="M20" s="15">
        <v>98</v>
      </c>
      <c r="ZA20" s="9"/>
    </row>
    <row r="21" spans="2:677" x14ac:dyDescent="0.3">
      <c r="B21" s="19"/>
      <c r="C21" s="16" t="s">
        <v>264</v>
      </c>
      <c r="D21" s="14">
        <v>99.999999999721098</v>
      </c>
      <c r="E21" s="14">
        <v>0</v>
      </c>
      <c r="F21" s="14">
        <v>99.999999999691198</v>
      </c>
      <c r="G21" s="14">
        <v>99.999999999748198</v>
      </c>
      <c r="H21" s="14">
        <v>0</v>
      </c>
      <c r="I21" s="15">
        <v>576</v>
      </c>
      <c r="J21" s="15">
        <v>576</v>
      </c>
      <c r="K21" s="14"/>
      <c r="L21" s="15"/>
      <c r="M21" s="15">
        <v>176</v>
      </c>
      <c r="ZA21" s="9"/>
    </row>
    <row r="22" spans="2:677" x14ac:dyDescent="0.3">
      <c r="B22" s="19"/>
      <c r="C22" s="16" t="s">
        <v>265</v>
      </c>
      <c r="D22" s="14">
        <v>99.5943693377627</v>
      </c>
      <c r="E22" s="14">
        <v>0.28886431150620001</v>
      </c>
      <c r="F22" s="14">
        <v>98.352494080760707</v>
      </c>
      <c r="G22" s="14">
        <v>99.901071705401407</v>
      </c>
      <c r="H22" s="14">
        <v>0.29004080594812498</v>
      </c>
      <c r="I22" s="15">
        <v>478</v>
      </c>
      <c r="J22" s="15">
        <v>480</v>
      </c>
      <c r="K22" s="14">
        <v>0.98936770328288803</v>
      </c>
      <c r="L22" s="15">
        <v>480</v>
      </c>
      <c r="M22" s="15">
        <v>129</v>
      </c>
      <c r="ZA22" s="9"/>
    </row>
    <row r="23" spans="2:677" x14ac:dyDescent="0.3">
      <c r="B23" s="19"/>
      <c r="C23" s="16" t="s">
        <v>266</v>
      </c>
      <c r="D23" s="14">
        <v>99.999999999727805</v>
      </c>
      <c r="E23" s="14">
        <v>0</v>
      </c>
      <c r="F23" s="14">
        <v>99.9999999996963</v>
      </c>
      <c r="G23" s="14">
        <v>99.999999999756099</v>
      </c>
      <c r="H23" s="14">
        <v>0</v>
      </c>
      <c r="I23" s="15">
        <v>453</v>
      </c>
      <c r="J23" s="15">
        <v>453</v>
      </c>
      <c r="K23" s="14"/>
      <c r="L23" s="15"/>
      <c r="M23" s="15">
        <v>139</v>
      </c>
      <c r="ZA23" s="9"/>
    </row>
    <row r="24" spans="2:677" x14ac:dyDescent="0.3">
      <c r="B24" s="19"/>
      <c r="C24" s="16" t="s">
        <v>267</v>
      </c>
      <c r="D24" s="14">
        <v>98.725890966340103</v>
      </c>
      <c r="E24" s="14">
        <v>0.96019425083015097</v>
      </c>
      <c r="F24" s="14">
        <v>94.429637836181101</v>
      </c>
      <c r="G24" s="14">
        <v>99.7184526209316</v>
      </c>
      <c r="H24" s="14">
        <v>0.97258605765079598</v>
      </c>
      <c r="I24" s="15">
        <v>254</v>
      </c>
      <c r="J24" s="15">
        <v>256</v>
      </c>
      <c r="K24" s="14">
        <v>1.86904916818209</v>
      </c>
      <c r="L24" s="15">
        <v>136.968039342162</v>
      </c>
      <c r="M24" s="15">
        <v>77</v>
      </c>
      <c r="ZA24" s="9"/>
    </row>
    <row r="25" spans="2:677" x14ac:dyDescent="0.3">
      <c r="B25" s="19"/>
      <c r="C25" s="16" t="s">
        <v>268</v>
      </c>
      <c r="D25" s="14">
        <v>98.090727732154093</v>
      </c>
      <c r="E25" s="14">
        <v>0.88532406751790005</v>
      </c>
      <c r="F25" s="14">
        <v>95.256873998028198</v>
      </c>
      <c r="G25" s="14">
        <v>99.244873758219796</v>
      </c>
      <c r="H25" s="14">
        <v>0.90255632513539896</v>
      </c>
      <c r="I25" s="15">
        <v>255</v>
      </c>
      <c r="J25" s="15">
        <v>261</v>
      </c>
      <c r="K25" s="14">
        <v>1.08813322447573</v>
      </c>
      <c r="L25" s="15">
        <v>239.86033523216</v>
      </c>
      <c r="M25" s="15">
        <v>83</v>
      </c>
      <c r="ZA25" s="9"/>
    </row>
    <row r="26" spans="2:677" x14ac:dyDescent="0.3">
      <c r="B26" s="19"/>
      <c r="C26" s="16" t="s">
        <v>269</v>
      </c>
      <c r="D26" s="14">
        <v>99.700741756714706</v>
      </c>
      <c r="E26" s="14">
        <v>0.30138081760049001</v>
      </c>
      <c r="F26" s="14">
        <v>97.821655611993407</v>
      </c>
      <c r="G26" s="14">
        <v>99.959558406253393</v>
      </c>
      <c r="H26" s="14">
        <v>0.30228543167302202</v>
      </c>
      <c r="I26" s="15">
        <v>318</v>
      </c>
      <c r="J26" s="15">
        <v>319</v>
      </c>
      <c r="K26" s="14">
        <v>0.96808573905490403</v>
      </c>
      <c r="L26" s="15">
        <v>319</v>
      </c>
      <c r="M26" s="15">
        <v>95</v>
      </c>
      <c r="ZA26" s="9"/>
    </row>
    <row r="27" spans="2:677" x14ac:dyDescent="0.3">
      <c r="B27" s="19"/>
      <c r="C27" s="16" t="s">
        <v>270</v>
      </c>
      <c r="D27" s="14">
        <v>99.999999999730605</v>
      </c>
      <c r="E27" s="14">
        <v>0</v>
      </c>
      <c r="F27" s="14">
        <v>99.999999999681407</v>
      </c>
      <c r="G27" s="14">
        <v>99.9999999997722</v>
      </c>
      <c r="H27" s="14">
        <v>0</v>
      </c>
      <c r="I27" s="15">
        <v>419</v>
      </c>
      <c r="J27" s="15">
        <v>419</v>
      </c>
      <c r="K27" s="14"/>
      <c r="L27" s="15"/>
      <c r="M27" s="15">
        <v>141</v>
      </c>
      <c r="ZA27" s="9"/>
    </row>
    <row r="28" spans="2:677" x14ac:dyDescent="0.3">
      <c r="B28" s="19"/>
      <c r="C28" s="16" t="s">
        <v>271</v>
      </c>
      <c r="D28" s="14">
        <v>90.3289307613407</v>
      </c>
      <c r="E28" s="14">
        <v>3.3531402347853398</v>
      </c>
      <c r="F28" s="14">
        <v>81.281071026131201</v>
      </c>
      <c r="G28" s="14">
        <v>95.258586828392097</v>
      </c>
      <c r="H28" s="14">
        <v>3.7121442781656802</v>
      </c>
      <c r="I28" s="15">
        <v>196</v>
      </c>
      <c r="J28" s="15">
        <v>210</v>
      </c>
      <c r="K28" s="14">
        <v>2.68997571059296</v>
      </c>
      <c r="L28" s="15">
        <v>78.067619411220903</v>
      </c>
      <c r="M28" s="15">
        <v>64</v>
      </c>
      <c r="ZA28" s="9"/>
    </row>
    <row r="29" spans="2:677" x14ac:dyDescent="0.3">
      <c r="B29" s="19"/>
      <c r="C29" s="16" t="s">
        <v>272</v>
      </c>
      <c r="D29" s="14">
        <v>96.463098028359994</v>
      </c>
      <c r="E29" s="14">
        <v>1.34939859929026</v>
      </c>
      <c r="F29" s="14">
        <v>92.5559270935792</v>
      </c>
      <c r="G29" s="14">
        <v>98.355939320377701</v>
      </c>
      <c r="H29" s="14">
        <v>1.3988754527597</v>
      </c>
      <c r="I29" s="15">
        <v>320</v>
      </c>
      <c r="J29" s="15">
        <v>330</v>
      </c>
      <c r="K29" s="14">
        <v>1.7558692739008499</v>
      </c>
      <c r="L29" s="15">
        <v>187.941098409262</v>
      </c>
      <c r="M29" s="15">
        <v>90</v>
      </c>
      <c r="ZA29" s="9"/>
    </row>
    <row r="30" spans="2:677" x14ac:dyDescent="0.3">
      <c r="B30" s="19"/>
      <c r="C30" s="16" t="s">
        <v>273</v>
      </c>
      <c r="D30" s="14">
        <v>93.645958925770302</v>
      </c>
      <c r="E30" s="14">
        <v>2.7468011782171202</v>
      </c>
      <c r="F30" s="14">
        <v>85.448255427397996</v>
      </c>
      <c r="G30" s="14">
        <v>97.367761266864704</v>
      </c>
      <c r="H30" s="14">
        <v>2.9331764122298201</v>
      </c>
      <c r="I30" s="15">
        <v>239</v>
      </c>
      <c r="J30" s="15">
        <v>252</v>
      </c>
      <c r="K30" s="14">
        <v>3.1826516937242202</v>
      </c>
      <c r="L30" s="15">
        <v>79.179258131485497</v>
      </c>
      <c r="M30" s="15">
        <v>70</v>
      </c>
      <c r="ZA30" s="9"/>
    </row>
    <row r="31" spans="2:677" x14ac:dyDescent="0.3">
      <c r="B31" s="19"/>
      <c r="C31" s="16" t="s">
        <v>274</v>
      </c>
      <c r="D31" s="14">
        <v>99.346268983907805</v>
      </c>
      <c r="E31" s="14">
        <v>0.33932833968688902</v>
      </c>
      <c r="F31" s="14">
        <v>98.193330592032794</v>
      </c>
      <c r="G31" s="14">
        <v>99.765211141672495</v>
      </c>
      <c r="H31" s="14">
        <v>0.34156123139546701</v>
      </c>
      <c r="I31" s="15">
        <v>815</v>
      </c>
      <c r="J31" s="15">
        <v>820</v>
      </c>
      <c r="K31" s="14">
        <v>1.45202309727714</v>
      </c>
      <c r="L31" s="15">
        <v>564.72930874011695</v>
      </c>
      <c r="M31" s="15">
        <v>286</v>
      </c>
      <c r="ZA31" s="9"/>
    </row>
    <row r="32" spans="2:677" x14ac:dyDescent="0.3">
      <c r="B32" s="19"/>
      <c r="C32" s="16" t="s">
        <v>275</v>
      </c>
      <c r="D32" s="14">
        <v>99.754743446970295</v>
      </c>
      <c r="E32" s="14">
        <v>0.18010983998969099</v>
      </c>
      <c r="F32" s="14">
        <v>98.959424472067298</v>
      </c>
      <c r="G32" s="14">
        <v>99.942547610405597</v>
      </c>
      <c r="H32" s="14">
        <v>0.18055265721317601</v>
      </c>
      <c r="I32" s="15">
        <v>514</v>
      </c>
      <c r="J32" s="15">
        <v>517</v>
      </c>
      <c r="K32" s="14">
        <v>0.68418007026294203</v>
      </c>
      <c r="L32" s="15">
        <v>517</v>
      </c>
      <c r="M32" s="15">
        <v>162</v>
      </c>
      <c r="ZA32" s="9"/>
    </row>
    <row r="33" spans="2:677" x14ac:dyDescent="0.3">
      <c r="B33" s="19"/>
      <c r="C33" s="16" t="s">
        <v>276</v>
      </c>
      <c r="D33" s="14">
        <v>99.371011051720103</v>
      </c>
      <c r="E33" s="14">
        <v>0.49665174275433799</v>
      </c>
      <c r="F33" s="14">
        <v>97.0298731104849</v>
      </c>
      <c r="G33" s="14">
        <v>99.869283922251697</v>
      </c>
      <c r="H33" s="14">
        <v>0.499795400588048</v>
      </c>
      <c r="I33" s="15">
        <v>301</v>
      </c>
      <c r="J33" s="15">
        <v>303</v>
      </c>
      <c r="K33" s="14">
        <v>1.1918131355167201</v>
      </c>
      <c r="L33" s="15">
        <v>254.23448607036201</v>
      </c>
      <c r="M33" s="15">
        <v>100</v>
      </c>
      <c r="ZA33" s="9"/>
    </row>
    <row r="34" spans="2:677" x14ac:dyDescent="0.3">
      <c r="B34" s="19"/>
      <c r="C34" s="16" t="s">
        <v>277</v>
      </c>
      <c r="D34" s="14">
        <v>99.208533011718501</v>
      </c>
      <c r="E34" s="14">
        <v>0.47639775011681201</v>
      </c>
      <c r="F34" s="14">
        <v>97.413945895314995</v>
      </c>
      <c r="G34" s="14">
        <v>99.7608275640046</v>
      </c>
      <c r="H34" s="14">
        <v>0.48019836162736101</v>
      </c>
      <c r="I34" s="15">
        <v>321</v>
      </c>
      <c r="J34" s="15">
        <v>324</v>
      </c>
      <c r="K34" s="14">
        <v>0.933598389454807</v>
      </c>
      <c r="L34" s="15">
        <v>324</v>
      </c>
      <c r="M34" s="15">
        <v>108</v>
      </c>
      <c r="ZA34" s="9"/>
    </row>
    <row r="35" spans="2:677" x14ac:dyDescent="0.3">
      <c r="B35" s="19"/>
      <c r="C35" s="16" t="s">
        <v>278</v>
      </c>
      <c r="D35" s="14">
        <v>86.537554539692593</v>
      </c>
      <c r="E35" s="14">
        <v>4.1081880920429201</v>
      </c>
      <c r="F35" s="14">
        <v>76.064356008002804</v>
      </c>
      <c r="G35" s="14">
        <v>92.858393471194105</v>
      </c>
      <c r="H35" s="14">
        <v>4.7472893287718199</v>
      </c>
      <c r="I35" s="15">
        <v>223</v>
      </c>
      <c r="J35" s="15">
        <v>245</v>
      </c>
      <c r="K35" s="14">
        <v>3.53477595245386</v>
      </c>
      <c r="L35" s="15">
        <v>69.311323629979995</v>
      </c>
      <c r="M35" s="15">
        <v>62</v>
      </c>
      <c r="ZA35" s="9"/>
    </row>
    <row r="36" spans="2:677" x14ac:dyDescent="0.3">
      <c r="B36" s="19"/>
      <c r="C36" s="16" t="s">
        <v>279</v>
      </c>
      <c r="D36" s="14">
        <v>99.999999999724196</v>
      </c>
      <c r="E36" s="14">
        <v>0</v>
      </c>
      <c r="F36" s="14">
        <v>99.999999999692406</v>
      </c>
      <c r="G36" s="14">
        <v>99.999999999752703</v>
      </c>
      <c r="H36" s="14">
        <v>0</v>
      </c>
      <c r="I36" s="15">
        <v>422</v>
      </c>
      <c r="J36" s="15">
        <v>422</v>
      </c>
      <c r="K36" s="14"/>
      <c r="L36" s="15"/>
      <c r="M36" s="15">
        <v>154</v>
      </c>
      <c r="ZA36" s="9"/>
    </row>
    <row r="37" spans="2:677" x14ac:dyDescent="0.3">
      <c r="B37" s="19"/>
      <c r="C37" s="16" t="s">
        <v>280</v>
      </c>
      <c r="D37" s="14">
        <v>99.999999999722903</v>
      </c>
      <c r="E37" s="14">
        <v>0</v>
      </c>
      <c r="F37" s="14">
        <v>99.999999999689905</v>
      </c>
      <c r="G37" s="14">
        <v>99.999999999752404</v>
      </c>
      <c r="H37" s="14">
        <v>0</v>
      </c>
      <c r="I37" s="15">
        <v>320</v>
      </c>
      <c r="J37" s="15">
        <v>320</v>
      </c>
      <c r="K37" s="14"/>
      <c r="L37" s="15"/>
      <c r="M37" s="15">
        <v>79</v>
      </c>
      <c r="ZA37" s="9"/>
    </row>
    <row r="38" spans="2:677" x14ac:dyDescent="0.3">
      <c r="B38" s="19" t="s">
        <v>296</v>
      </c>
      <c r="C38" s="16" t="s">
        <v>281</v>
      </c>
      <c r="D38" s="14">
        <v>98.687041583124895</v>
      </c>
      <c r="E38" s="14">
        <v>0.22519408947252301</v>
      </c>
      <c r="F38" s="14">
        <v>98.163385522835299</v>
      </c>
      <c r="G38" s="14">
        <v>99.062818112334796</v>
      </c>
      <c r="H38" s="14">
        <v>0.228190131004018</v>
      </c>
      <c r="I38" s="15">
        <v>4163</v>
      </c>
      <c r="J38" s="15">
        <v>4251</v>
      </c>
      <c r="K38" s="14">
        <v>1.66338125792727</v>
      </c>
      <c r="L38" s="15">
        <v>2555.6377888357101</v>
      </c>
      <c r="M38" s="15">
        <v>1232</v>
      </c>
      <c r="ZA38" s="9"/>
    </row>
    <row r="39" spans="2:677" x14ac:dyDescent="0.3">
      <c r="B39" s="19"/>
      <c r="C39" s="16" t="s">
        <v>282</v>
      </c>
      <c r="D39" s="14">
        <v>99.637844668349302</v>
      </c>
      <c r="E39" s="14">
        <v>0.116747032901894</v>
      </c>
      <c r="F39" s="14">
        <v>99.318983928543403</v>
      </c>
      <c r="G39" s="14">
        <v>99.807699651788695</v>
      </c>
      <c r="H39" s="14">
        <v>0.117171375284656</v>
      </c>
      <c r="I39" s="15">
        <v>4050</v>
      </c>
      <c r="J39" s="15">
        <v>4066</v>
      </c>
      <c r="K39" s="14">
        <v>1.53544069187509</v>
      </c>
      <c r="L39" s="15">
        <v>2648.0996768651398</v>
      </c>
      <c r="M39" s="15">
        <v>1242</v>
      </c>
      <c r="ZA39" s="9"/>
    </row>
    <row r="40" spans="2:677" x14ac:dyDescent="0.3">
      <c r="B40" s="19" t="s">
        <v>321</v>
      </c>
      <c r="C40" s="16" t="s">
        <v>314</v>
      </c>
      <c r="D40" s="14">
        <v>99.175440410674895</v>
      </c>
      <c r="E40" s="14">
        <v>0.16063713509237601</v>
      </c>
      <c r="F40" s="14">
        <v>98.792672059459306</v>
      </c>
      <c r="G40" s="14">
        <v>99.437547691111106</v>
      </c>
      <c r="H40" s="14">
        <v>0.16197269649339999</v>
      </c>
      <c r="I40" s="15">
        <v>4229</v>
      </c>
      <c r="J40" s="15">
        <v>4279</v>
      </c>
      <c r="K40" s="14">
        <v>1.3499152263595799</v>
      </c>
      <c r="L40" s="15">
        <v>3169.8286799383</v>
      </c>
      <c r="M40" s="15">
        <v>2079</v>
      </c>
      <c r="ZA40" s="9"/>
    </row>
    <row r="41" spans="2:677" x14ac:dyDescent="0.3">
      <c r="B41" s="19"/>
      <c r="C41" s="16" t="s">
        <v>315</v>
      </c>
      <c r="D41" s="14">
        <v>99.205732595379899</v>
      </c>
      <c r="E41" s="14">
        <v>0.14311012020839101</v>
      </c>
      <c r="F41" s="14">
        <v>98.869785973033899</v>
      </c>
      <c r="G41" s="14">
        <v>99.442385091627699</v>
      </c>
      <c r="H41" s="14">
        <v>0.14425589778372899</v>
      </c>
      <c r="I41" s="15">
        <v>3984</v>
      </c>
      <c r="J41" s="15">
        <v>4038</v>
      </c>
      <c r="K41" s="14">
        <v>1.0492909663871399</v>
      </c>
      <c r="L41" s="15">
        <v>3848.3129364044898</v>
      </c>
      <c r="M41" s="15">
        <v>2047</v>
      </c>
      <c r="ZA41" s="9"/>
    </row>
    <row r="42" spans="2:677" x14ac:dyDescent="0.3">
      <c r="B42" s="19" t="s">
        <v>322</v>
      </c>
      <c r="C42" s="16" t="s">
        <v>316</v>
      </c>
      <c r="D42" s="14">
        <v>93.730141760945997</v>
      </c>
      <c r="E42" s="14">
        <v>1.14546606390011</v>
      </c>
      <c r="F42" s="14">
        <v>91.067572719678594</v>
      </c>
      <c r="G42" s="14">
        <v>95.6370778342759</v>
      </c>
      <c r="H42" s="14">
        <v>1.2220893326093201</v>
      </c>
      <c r="I42" s="15">
        <v>949</v>
      </c>
      <c r="J42" s="15">
        <v>1024</v>
      </c>
      <c r="K42" s="14">
        <v>2.2840367767368699</v>
      </c>
      <c r="L42" s="15">
        <v>448.329033240417</v>
      </c>
      <c r="M42" s="15">
        <v>405</v>
      </c>
      <c r="ZA42" s="9"/>
    </row>
    <row r="43" spans="2:677" x14ac:dyDescent="0.3">
      <c r="B43" s="19"/>
      <c r="C43" s="16" t="s">
        <v>317</v>
      </c>
      <c r="D43" s="14">
        <v>99.664320530285494</v>
      </c>
      <c r="E43" s="14">
        <v>0.24251653030947001</v>
      </c>
      <c r="F43" s="14">
        <v>98.617317635762802</v>
      </c>
      <c r="G43" s="14">
        <v>99.9191556529194</v>
      </c>
      <c r="H43" s="14">
        <v>0.243333350409764</v>
      </c>
      <c r="I43" s="15">
        <v>319</v>
      </c>
      <c r="J43" s="15">
        <v>321</v>
      </c>
      <c r="K43" s="14">
        <v>0.56255913328293705</v>
      </c>
      <c r="L43" s="15">
        <v>321</v>
      </c>
      <c r="M43" s="15">
        <v>155</v>
      </c>
      <c r="ZA43" s="9"/>
    </row>
    <row r="44" spans="2:677" x14ac:dyDescent="0.3">
      <c r="B44" s="19"/>
      <c r="C44" s="16" t="s">
        <v>318</v>
      </c>
      <c r="D44" s="14">
        <v>99.827100593178201</v>
      </c>
      <c r="E44" s="14">
        <v>0.17336115279431599</v>
      </c>
      <c r="F44" s="14">
        <v>98.7627919339416</v>
      </c>
      <c r="G44" s="14">
        <v>99.976059306766302</v>
      </c>
      <c r="H44" s="14">
        <v>0.17366141234614099</v>
      </c>
      <c r="I44" s="15">
        <v>252</v>
      </c>
      <c r="J44" s="15">
        <v>253</v>
      </c>
      <c r="K44" s="14">
        <v>0.43879548720245998</v>
      </c>
      <c r="L44" s="15">
        <v>253</v>
      </c>
      <c r="M44" s="15">
        <v>127</v>
      </c>
      <c r="ZA44" s="9"/>
    </row>
    <row r="45" spans="2:677" x14ac:dyDescent="0.3">
      <c r="B45" s="19"/>
      <c r="C45" s="16" t="s">
        <v>319</v>
      </c>
      <c r="D45" s="14">
        <v>99.691119892116404</v>
      </c>
      <c r="E45" s="14">
        <v>8.1851118241474702E-2</v>
      </c>
      <c r="F45" s="14">
        <v>99.480911577689</v>
      </c>
      <c r="G45" s="14">
        <v>99.816360088992397</v>
      </c>
      <c r="H45" s="14">
        <v>8.2104723399689203E-2</v>
      </c>
      <c r="I45" s="15">
        <v>6578</v>
      </c>
      <c r="J45" s="15">
        <v>6604</v>
      </c>
      <c r="K45" s="14">
        <v>1.43662730503953</v>
      </c>
      <c r="L45" s="15">
        <v>4596.8776848622401</v>
      </c>
      <c r="M45" s="15">
        <v>2346</v>
      </c>
      <c r="ZA45" s="9"/>
    </row>
    <row r="46" spans="2:677" x14ac:dyDescent="0.3">
      <c r="B46" s="19"/>
      <c r="C46" s="16" t="s">
        <v>320</v>
      </c>
      <c r="D46" s="14">
        <v>99.999999999738606</v>
      </c>
      <c r="E46" s="14">
        <v>1.5590259816925401E-15</v>
      </c>
      <c r="F46" s="14">
        <v>99.999999999655103</v>
      </c>
      <c r="G46" s="14">
        <v>99.999999999802</v>
      </c>
      <c r="H46" s="14">
        <v>1.55902598169661E-15</v>
      </c>
      <c r="I46" s="15">
        <v>115</v>
      </c>
      <c r="J46" s="15">
        <v>115</v>
      </c>
      <c r="K46" s="14"/>
      <c r="L46" s="15"/>
      <c r="M46" s="15">
        <v>51</v>
      </c>
      <c r="ZA46" s="9">
        <v>1</v>
      </c>
    </row>
    <row r="47" spans="2:677" x14ac:dyDescent="0.3">
      <c r="B47" s="19" t="s">
        <v>298</v>
      </c>
      <c r="C47" s="16" t="s">
        <v>283</v>
      </c>
      <c r="D47" s="14">
        <v>97.278520252064297</v>
      </c>
      <c r="E47" s="14">
        <v>0.499215352642772</v>
      </c>
      <c r="F47" s="14">
        <v>96.107905783984506</v>
      </c>
      <c r="G47" s="14">
        <v>98.103998056692106</v>
      </c>
      <c r="H47" s="14">
        <v>0.51318148276641595</v>
      </c>
      <c r="I47" s="15">
        <v>1686</v>
      </c>
      <c r="J47" s="15">
        <v>1760</v>
      </c>
      <c r="K47" s="14">
        <v>1.6558448545281601</v>
      </c>
      <c r="L47" s="15">
        <v>1062.9015122926601</v>
      </c>
      <c r="M47" s="15">
        <v>968</v>
      </c>
      <c r="ZA47" s="9"/>
    </row>
    <row r="48" spans="2:677" x14ac:dyDescent="0.3">
      <c r="B48" s="19"/>
      <c r="C48" s="16" t="s">
        <v>284</v>
      </c>
      <c r="D48" s="14">
        <v>99.653522800802406</v>
      </c>
      <c r="E48" s="14">
        <v>0.131430597356235</v>
      </c>
      <c r="F48" s="14">
        <v>99.271816770303602</v>
      </c>
      <c r="G48" s="14">
        <v>99.835474132107194</v>
      </c>
      <c r="H48" s="14">
        <v>0.13188755767214799</v>
      </c>
      <c r="I48" s="15">
        <v>1512</v>
      </c>
      <c r="J48" s="15">
        <v>1522</v>
      </c>
      <c r="K48" s="14">
        <v>0.76094779297158999</v>
      </c>
      <c r="L48" s="15">
        <v>1522</v>
      </c>
      <c r="M48" s="15">
        <v>995</v>
      </c>
      <c r="ZA48" s="9"/>
    </row>
    <row r="49" spans="2:677" x14ac:dyDescent="0.3">
      <c r="B49" s="19"/>
      <c r="C49" s="16" t="s">
        <v>285</v>
      </c>
      <c r="D49" s="14">
        <v>99.608634280142994</v>
      </c>
      <c r="E49" s="14">
        <v>0.131700574449896</v>
      </c>
      <c r="F49" s="14">
        <v>99.243617841079498</v>
      </c>
      <c r="G49" s="14">
        <v>99.797859130096398</v>
      </c>
      <c r="H49" s="14">
        <v>0.13221803049673</v>
      </c>
      <c r="I49" s="15">
        <v>1481</v>
      </c>
      <c r="J49" s="15">
        <v>1494</v>
      </c>
      <c r="K49" s="14">
        <v>0.66428642573004104</v>
      </c>
      <c r="L49" s="15">
        <v>1494</v>
      </c>
      <c r="M49" s="15">
        <v>994</v>
      </c>
      <c r="ZA49" s="9"/>
    </row>
    <row r="50" spans="2:677" x14ac:dyDescent="0.3">
      <c r="B50" s="19"/>
      <c r="C50" s="16" t="s">
        <v>286</v>
      </c>
      <c r="D50" s="14">
        <v>99.800005660997599</v>
      </c>
      <c r="E50" s="14">
        <v>9.6666125147527496E-2</v>
      </c>
      <c r="F50" s="14">
        <v>99.484598424493896</v>
      </c>
      <c r="G50" s="14">
        <v>99.922545283036598</v>
      </c>
      <c r="H50" s="14">
        <v>9.68598393429803E-2</v>
      </c>
      <c r="I50" s="15">
        <v>1529</v>
      </c>
      <c r="J50" s="15">
        <v>1534</v>
      </c>
      <c r="K50" s="14">
        <v>0.71769927367685205</v>
      </c>
      <c r="L50" s="15">
        <v>1534</v>
      </c>
      <c r="M50" s="15">
        <v>1003</v>
      </c>
      <c r="ZA50" s="9"/>
    </row>
    <row r="51" spans="2:677" x14ac:dyDescent="0.3">
      <c r="B51" s="19"/>
      <c r="C51" s="16" t="s">
        <v>287</v>
      </c>
      <c r="D51" s="14">
        <v>99.837962613283295</v>
      </c>
      <c r="E51" s="14">
        <v>0.13623238448470401</v>
      </c>
      <c r="F51" s="14">
        <v>99.160708717459002</v>
      </c>
      <c r="G51" s="14">
        <v>99.968887793590198</v>
      </c>
      <c r="H51" s="14">
        <v>0.136453490154233</v>
      </c>
      <c r="I51" s="15">
        <v>1960</v>
      </c>
      <c r="J51" s="15">
        <v>1962</v>
      </c>
      <c r="K51" s="14">
        <v>2.24971430480102</v>
      </c>
      <c r="L51" s="15">
        <v>872.11073682244103</v>
      </c>
      <c r="M51" s="15">
        <v>1154</v>
      </c>
      <c r="ZA51" s="9"/>
    </row>
    <row r="52" spans="2:677" x14ac:dyDescent="0.3">
      <c r="B52" s="19" t="s">
        <v>297</v>
      </c>
      <c r="C52" s="16" t="s">
        <v>288</v>
      </c>
      <c r="D52" s="14">
        <v>99.730055448940007</v>
      </c>
      <c r="E52" s="14">
        <v>7.0028033038520995E-2</v>
      </c>
      <c r="F52" s="14">
        <v>99.551243503379396</v>
      </c>
      <c r="G52" s="14">
        <v>99.837733949613195</v>
      </c>
      <c r="H52" s="14">
        <v>7.0217581573865706E-2</v>
      </c>
      <c r="I52" s="15">
        <v>5460</v>
      </c>
      <c r="J52" s="15">
        <v>5482</v>
      </c>
      <c r="K52" s="14">
        <v>0.99839646129892501</v>
      </c>
      <c r="L52" s="15">
        <v>5482</v>
      </c>
      <c r="M52" s="15">
        <v>2256</v>
      </c>
      <c r="ZA52" s="9"/>
    </row>
    <row r="53" spans="2:677" x14ac:dyDescent="0.3">
      <c r="B53" s="19"/>
      <c r="C53" s="16" t="s">
        <v>289</v>
      </c>
      <c r="D53" s="14">
        <v>98.205843287156497</v>
      </c>
      <c r="E53" s="14">
        <v>0.31315953446353401</v>
      </c>
      <c r="F53" s="14">
        <v>97.476522471376498</v>
      </c>
      <c r="G53" s="14">
        <v>98.727132497143501</v>
      </c>
      <c r="H53" s="14">
        <v>0.31888075493415102</v>
      </c>
      <c r="I53" s="15">
        <v>2709</v>
      </c>
      <c r="J53" s="15">
        <v>2791</v>
      </c>
      <c r="K53" s="14">
        <v>1.5528795821733199</v>
      </c>
      <c r="L53" s="15">
        <v>1797.30613502811</v>
      </c>
      <c r="M53" s="15">
        <v>1402</v>
      </c>
      <c r="ZA53" s="9"/>
    </row>
    <row r="54" spans="2:677" x14ac:dyDescent="0.3">
      <c r="B54" s="19" t="s">
        <v>291</v>
      </c>
      <c r="C54" s="16" t="s">
        <v>290</v>
      </c>
      <c r="D54" s="14">
        <v>99.658802024674998</v>
      </c>
      <c r="E54" s="14">
        <v>0.101862804448549</v>
      </c>
      <c r="F54" s="14">
        <v>99.387735517667096</v>
      </c>
      <c r="G54" s="14">
        <v>99.810089166988206</v>
      </c>
      <c r="H54" s="14">
        <v>0.102211548181492</v>
      </c>
      <c r="I54" s="15">
        <v>5366</v>
      </c>
      <c r="J54" s="15">
        <v>5390</v>
      </c>
      <c r="K54" s="14">
        <v>1.6444373548323601</v>
      </c>
      <c r="L54" s="15">
        <v>3277.7168337613498</v>
      </c>
      <c r="M54" s="15">
        <v>2161</v>
      </c>
      <c r="ZA54" s="9"/>
    </row>
    <row r="55" spans="2:677" x14ac:dyDescent="0.3">
      <c r="B55" s="19"/>
      <c r="C55" s="16" t="s">
        <v>291</v>
      </c>
      <c r="D55" s="14">
        <v>98.552290441565802</v>
      </c>
      <c r="E55" s="14">
        <v>0.25180739633597499</v>
      </c>
      <c r="F55" s="14">
        <v>97.965725985459201</v>
      </c>
      <c r="G55" s="14">
        <v>98.971499987143403</v>
      </c>
      <c r="H55" s="14">
        <v>0.25550638671891501</v>
      </c>
      <c r="I55" s="15">
        <v>2847</v>
      </c>
      <c r="J55" s="15">
        <v>2927</v>
      </c>
      <c r="K55" s="14">
        <v>1.3003585657974099</v>
      </c>
      <c r="L55" s="15">
        <v>2250.9176137929999</v>
      </c>
      <c r="M55" s="15">
        <v>1384</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347</v>
      </c>
      <c r="C63" s="7"/>
      <c r="D63" s="7"/>
    </row>
    <row r="64" spans="2:677" x14ac:dyDescent="0.3">
      <c r="B64" s="7" t="s">
        <v>348</v>
      </c>
      <c r="C64" s="7"/>
      <c r="D64" s="7"/>
    </row>
    <row r="65" spans="2:9" x14ac:dyDescent="0.3">
      <c r="B65" s="7" t="s">
        <v>307</v>
      </c>
      <c r="C65" s="7"/>
      <c r="D65" s="7"/>
    </row>
    <row r="66" spans="2:9" x14ac:dyDescent="0.3">
      <c r="B66" s="7" t="s">
        <v>9</v>
      </c>
      <c r="C66" s="8" t="str">
        <f>HYPERLINK("https://www.cdc.gov/nchs/data/series/sr_02/sr02_175.pdf", "Link to Vital and Health Statistics")</f>
        <v>Link to Vital and Health Statistics</v>
      </c>
      <c r="D66" s="7"/>
    </row>
    <row r="67" spans="2:9" x14ac:dyDescent="0.3">
      <c r="B67" s="7" t="s">
        <v>308</v>
      </c>
      <c r="C67" s="7"/>
      <c r="D67" s="7"/>
    </row>
    <row r="68" spans="2:9" x14ac:dyDescent="0.3">
      <c r="B68" s="7" t="s">
        <v>309</v>
      </c>
      <c r="C68" s="7"/>
      <c r="D68" s="7"/>
    </row>
    <row r="69" spans="2:9" x14ac:dyDescent="0.3">
      <c r="B69" s="7"/>
      <c r="C69" s="7"/>
      <c r="D69" s="7"/>
    </row>
    <row r="70" spans="2:9" ht="90" customHeight="1" x14ac:dyDescent="0.3">
      <c r="B70" s="20" t="s">
        <v>346</v>
      </c>
      <c r="C70" s="21"/>
      <c r="D70" s="21"/>
      <c r="E70" s="22"/>
      <c r="F70" s="22"/>
      <c r="G70" s="22"/>
      <c r="H70" s="22"/>
      <c r="I70" s="22"/>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70:I70"/>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39" priority="1">
      <formula>ZA9 = 3</formula>
    </cfRule>
    <cfRule type="expression" dxfId="238" priority="48">
      <formula>I9 = J9</formula>
    </cfRule>
    <cfRule type="expression" dxfId="237" priority="95">
      <formula>ZA9 = 2</formula>
    </cfRule>
    <cfRule type="expression" dxfId="236" priority="142">
      <formula>ZA9 = 1</formula>
    </cfRule>
  </conditionalFormatting>
  <pageMargins left="0.7" right="0.7" top="0.75" bottom="0.75" header="0.3" footer="0.3"/>
  <pageSetup paperSize="9" orientation="portrait" horizontalDpi="300" verticalDpi="30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ZA14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2" width="12.19921875" customWidth="1"/>
  </cols>
  <sheetData>
    <row r="1" spans="2:677" ht="70.05" customHeight="1" x14ac:dyDescent="0.3"/>
    <row r="2" spans="2:677" x14ac:dyDescent="0.3">
      <c r="B2" s="10" t="s">
        <v>5</v>
      </c>
      <c r="C2" s="11" t="s">
        <v>115</v>
      </c>
      <c r="L2" s="12" t="str">
        <f>HYPERLINK("#'INDICE'!A1", "Índice")</f>
        <v>Índice</v>
      </c>
    </row>
    <row r="3" spans="2:677" x14ac:dyDescent="0.3">
      <c r="B3" s="10" t="s">
        <v>7</v>
      </c>
      <c r="C3" s="11" t="s">
        <v>114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342</v>
      </c>
      <c r="J8" s="13" t="s">
        <v>249</v>
      </c>
      <c r="K8" s="13" t="s">
        <v>250</v>
      </c>
      <c r="L8" s="13" t="s">
        <v>251</v>
      </c>
      <c r="ZA8" s="9" t="s">
        <v>300</v>
      </c>
    </row>
    <row r="9" spans="2:677" x14ac:dyDescent="0.3">
      <c r="B9" s="19" t="s">
        <v>292</v>
      </c>
      <c r="C9" s="19" t="s">
        <v>252</v>
      </c>
      <c r="D9" s="14">
        <v>7.4366118765606704</v>
      </c>
      <c r="E9" s="14">
        <v>3.4561494268951699E-2</v>
      </c>
      <c r="F9" s="14">
        <v>7.3688419287217997</v>
      </c>
      <c r="G9" s="14">
        <v>7.5043818243995499</v>
      </c>
      <c r="H9" s="14">
        <v>0.46474785618280601</v>
      </c>
      <c r="I9" s="15">
        <v>21954</v>
      </c>
      <c r="J9" s="14">
        <v>3.44170292789084</v>
      </c>
      <c r="K9" s="15">
        <v>6378.8189916361898</v>
      </c>
      <c r="L9" s="15">
        <v>2675</v>
      </c>
      <c r="ZA9" s="9"/>
    </row>
    <row r="10" spans="2:677" x14ac:dyDescent="0.3">
      <c r="B10" s="19" t="s">
        <v>293</v>
      </c>
      <c r="C10" s="16" t="s">
        <v>253</v>
      </c>
      <c r="D10" s="14">
        <v>7.5604441390564903</v>
      </c>
      <c r="E10" s="14">
        <v>4.8916415265436997E-2</v>
      </c>
      <c r="F10" s="14">
        <v>7.4645263270196001</v>
      </c>
      <c r="G10" s="14">
        <v>7.6563619510933902</v>
      </c>
      <c r="H10" s="14">
        <v>0.64700451938715797</v>
      </c>
      <c r="I10" s="15">
        <v>13507</v>
      </c>
      <c r="J10" s="14">
        <v>3.9398066251984298</v>
      </c>
      <c r="K10" s="15">
        <v>3428.34085145479</v>
      </c>
      <c r="L10" s="15">
        <v>1689</v>
      </c>
      <c r="ZA10" s="9"/>
    </row>
    <row r="11" spans="2:677" x14ac:dyDescent="0.3">
      <c r="B11" s="19"/>
      <c r="C11" s="16" t="s">
        <v>254</v>
      </c>
      <c r="D11" s="14">
        <v>7.2130685312351197</v>
      </c>
      <c r="E11" s="14">
        <v>4.09093652544869E-2</v>
      </c>
      <c r="F11" s="14">
        <v>7.1328513528966004</v>
      </c>
      <c r="G11" s="14">
        <v>7.2932857095736399</v>
      </c>
      <c r="H11" s="14">
        <v>0.56715619818853802</v>
      </c>
      <c r="I11" s="15">
        <v>8447</v>
      </c>
      <c r="J11" s="14">
        <v>2.1786845323467099</v>
      </c>
      <c r="K11" s="15">
        <v>3877.11018946903</v>
      </c>
      <c r="L11" s="15">
        <v>986</v>
      </c>
      <c r="ZA11" s="9"/>
    </row>
    <row r="12" spans="2:677" x14ac:dyDescent="0.3">
      <c r="B12" s="19" t="s">
        <v>294</v>
      </c>
      <c r="C12" s="16" t="s">
        <v>255</v>
      </c>
      <c r="D12" s="14">
        <v>7.7380106624702503</v>
      </c>
      <c r="E12" s="14">
        <v>4.2473378747910601E-2</v>
      </c>
      <c r="F12" s="14">
        <v>7.65472668638151</v>
      </c>
      <c r="G12" s="14">
        <v>7.8212946385590003</v>
      </c>
      <c r="H12" s="14">
        <v>0.54889274001531996</v>
      </c>
      <c r="I12" s="15">
        <v>11042</v>
      </c>
      <c r="J12" s="14">
        <v>2.1998834528575402</v>
      </c>
      <c r="K12" s="15">
        <v>5019.3568144062201</v>
      </c>
      <c r="L12" s="15">
        <v>1378</v>
      </c>
      <c r="ZA12" s="9"/>
    </row>
    <row r="13" spans="2:677" x14ac:dyDescent="0.3">
      <c r="B13" s="19"/>
      <c r="C13" s="16" t="s">
        <v>256</v>
      </c>
      <c r="D13" s="14">
        <v>7.25473157417784</v>
      </c>
      <c r="E13" s="14">
        <v>5.4789019211827598E-2</v>
      </c>
      <c r="F13" s="14">
        <v>7.1472984595898401</v>
      </c>
      <c r="G13" s="14">
        <v>7.3621646887658398</v>
      </c>
      <c r="H13" s="14">
        <v>0.75521773137466797</v>
      </c>
      <c r="I13" s="15">
        <v>6547</v>
      </c>
      <c r="J13" s="14">
        <v>3.1116514840735898</v>
      </c>
      <c r="K13" s="15">
        <v>2104.0274058677801</v>
      </c>
      <c r="L13" s="15">
        <v>788</v>
      </c>
      <c r="ZA13" s="9"/>
    </row>
    <row r="14" spans="2:677" x14ac:dyDescent="0.3">
      <c r="B14" s="19"/>
      <c r="C14" s="16" t="s">
        <v>257</v>
      </c>
      <c r="D14" s="14">
        <v>7.1762892575469701</v>
      </c>
      <c r="E14" s="14">
        <v>6.7305660069443399E-2</v>
      </c>
      <c r="F14" s="14">
        <v>7.04431287259463</v>
      </c>
      <c r="G14" s="14">
        <v>7.3082656424993102</v>
      </c>
      <c r="H14" s="14">
        <v>0.93788945308553695</v>
      </c>
      <c r="I14" s="15">
        <v>4365</v>
      </c>
      <c r="J14" s="14">
        <v>2.226436391994</v>
      </c>
      <c r="K14" s="15">
        <v>1960.53209321229</v>
      </c>
      <c r="L14" s="15">
        <v>509</v>
      </c>
      <c r="ZA14" s="9"/>
    </row>
    <row r="15" spans="2:677" x14ac:dyDescent="0.3">
      <c r="B15" s="19" t="s">
        <v>295</v>
      </c>
      <c r="C15" s="16" t="s">
        <v>258</v>
      </c>
      <c r="D15" s="14">
        <v>8.1824014048004106</v>
      </c>
      <c r="E15" s="14">
        <v>0.115572963497705</v>
      </c>
      <c r="F15" s="14">
        <v>7.9557800195421899</v>
      </c>
      <c r="G15" s="14">
        <v>8.4090227900586196</v>
      </c>
      <c r="H15" s="14">
        <v>1.4124577587931699</v>
      </c>
      <c r="I15" s="15">
        <v>1088</v>
      </c>
      <c r="J15" s="14">
        <v>1.42795691638593</v>
      </c>
      <c r="K15" s="15">
        <v>761.92774972067104</v>
      </c>
      <c r="L15" s="15">
        <v>134</v>
      </c>
      <c r="ZA15" s="9"/>
    </row>
    <row r="16" spans="2:677" x14ac:dyDescent="0.3">
      <c r="B16" s="19"/>
      <c r="C16" s="16" t="s">
        <v>259</v>
      </c>
      <c r="D16" s="14">
        <v>7.2673380016273397</v>
      </c>
      <c r="E16" s="14">
        <v>0.115082223589552</v>
      </c>
      <c r="F16" s="14">
        <v>7.0416788843115601</v>
      </c>
      <c r="G16" s="14">
        <v>7.4929971189431104</v>
      </c>
      <c r="H16" s="14">
        <v>1.58355402712496</v>
      </c>
      <c r="I16" s="15">
        <v>821</v>
      </c>
      <c r="J16" s="14">
        <v>1.458879156376</v>
      </c>
      <c r="K16" s="15">
        <v>562.76079921482005</v>
      </c>
      <c r="L16" s="15">
        <v>101</v>
      </c>
      <c r="ZA16" s="9"/>
    </row>
    <row r="17" spans="2:677" x14ac:dyDescent="0.3">
      <c r="B17" s="19"/>
      <c r="C17" s="16" t="s">
        <v>260</v>
      </c>
      <c r="D17" s="14">
        <v>7.6205648203155603</v>
      </c>
      <c r="E17" s="14">
        <v>0.14943885031123799</v>
      </c>
      <c r="F17" s="14">
        <v>7.3275374699387497</v>
      </c>
      <c r="G17" s="14">
        <v>7.91359217069237</v>
      </c>
      <c r="H17" s="14">
        <v>1.9609944122888501</v>
      </c>
      <c r="I17" s="15">
        <v>819</v>
      </c>
      <c r="J17" s="14">
        <v>1.9461609738857399</v>
      </c>
      <c r="K17" s="15">
        <v>420.82849825354799</v>
      </c>
      <c r="L17" s="15">
        <v>102</v>
      </c>
      <c r="ZA17" s="9"/>
    </row>
    <row r="18" spans="2:677" x14ac:dyDescent="0.3">
      <c r="B18" s="19"/>
      <c r="C18" s="16" t="s">
        <v>261</v>
      </c>
      <c r="D18" s="14">
        <v>7.7887404205310196</v>
      </c>
      <c r="E18" s="14">
        <v>0.115956276119906</v>
      </c>
      <c r="F18" s="14">
        <v>7.5613674162539501</v>
      </c>
      <c r="G18" s="14">
        <v>8.0161134248081005</v>
      </c>
      <c r="H18" s="14">
        <v>1.4887680145848401</v>
      </c>
      <c r="I18" s="15">
        <v>649</v>
      </c>
      <c r="J18" s="14">
        <v>1.0822404253190001</v>
      </c>
      <c r="K18" s="15">
        <v>599.68190507086501</v>
      </c>
      <c r="L18" s="15">
        <v>78</v>
      </c>
      <c r="ZA18" s="9"/>
    </row>
    <row r="19" spans="2:677" x14ac:dyDescent="0.3">
      <c r="B19" s="19"/>
      <c r="C19" s="16" t="s">
        <v>262</v>
      </c>
      <c r="D19" s="14">
        <v>7.3759820040397797</v>
      </c>
      <c r="E19" s="14">
        <v>0.178596029013705</v>
      </c>
      <c r="F19" s="14">
        <v>7.0257817645390697</v>
      </c>
      <c r="G19" s="14">
        <v>7.7261822435404799</v>
      </c>
      <c r="H19" s="14">
        <v>2.4213186653097698</v>
      </c>
      <c r="I19" s="15">
        <v>544</v>
      </c>
      <c r="J19" s="14">
        <v>2.0801119401863599</v>
      </c>
      <c r="K19" s="15">
        <v>261.52438697662802</v>
      </c>
      <c r="L19" s="15">
        <v>66</v>
      </c>
      <c r="ZA19" s="9"/>
    </row>
    <row r="20" spans="2:677" x14ac:dyDescent="0.3">
      <c r="B20" s="19"/>
      <c r="C20" s="16" t="s">
        <v>263</v>
      </c>
      <c r="D20" s="14">
        <v>7.1690040931255501</v>
      </c>
      <c r="E20" s="14">
        <v>0.18199573212916301</v>
      </c>
      <c r="F20" s="14">
        <v>6.81213754165901</v>
      </c>
      <c r="G20" s="14">
        <v>7.5258706445920902</v>
      </c>
      <c r="H20" s="14">
        <v>2.5386473457823899</v>
      </c>
      <c r="I20" s="15">
        <v>772</v>
      </c>
      <c r="J20" s="14">
        <v>2.8428317268777201</v>
      </c>
      <c r="K20" s="15">
        <v>271.56021677297298</v>
      </c>
      <c r="L20" s="15">
        <v>101</v>
      </c>
      <c r="ZA20" s="9"/>
    </row>
    <row r="21" spans="2:677" x14ac:dyDescent="0.3">
      <c r="B21" s="19"/>
      <c r="C21" s="16" t="s">
        <v>264</v>
      </c>
      <c r="D21" s="14">
        <v>7.7336775300144698</v>
      </c>
      <c r="E21" s="14">
        <v>8.7076670699532593E-2</v>
      </c>
      <c r="F21" s="14">
        <v>7.5629331349553803</v>
      </c>
      <c r="G21" s="14">
        <v>7.9044219250735503</v>
      </c>
      <c r="H21" s="14">
        <v>1.1259413178476501</v>
      </c>
      <c r="I21" s="15">
        <v>1468</v>
      </c>
      <c r="J21" s="14">
        <v>1.49306317339193</v>
      </c>
      <c r="K21" s="15">
        <v>983.21358811965297</v>
      </c>
      <c r="L21" s="15">
        <v>181</v>
      </c>
      <c r="ZA21" s="9"/>
    </row>
    <row r="22" spans="2:677" x14ac:dyDescent="0.3">
      <c r="B22" s="19"/>
      <c r="C22" s="16" t="s">
        <v>265</v>
      </c>
      <c r="D22" s="14">
        <v>7.41366605185544</v>
      </c>
      <c r="E22" s="14">
        <v>8.7446182315101401E-2</v>
      </c>
      <c r="F22" s="14">
        <v>7.24219709949804</v>
      </c>
      <c r="G22" s="14">
        <v>7.5851350042128303</v>
      </c>
      <c r="H22" s="14">
        <v>1.17952685895821</v>
      </c>
      <c r="I22" s="15">
        <v>1170</v>
      </c>
      <c r="J22" s="14">
        <v>1.48222975059693</v>
      </c>
      <c r="K22" s="15">
        <v>789.35131313402098</v>
      </c>
      <c r="L22" s="15">
        <v>135</v>
      </c>
      <c r="ZA22" s="9"/>
    </row>
    <row r="23" spans="2:677" x14ac:dyDescent="0.3">
      <c r="B23" s="19"/>
      <c r="C23" s="16" t="s">
        <v>266</v>
      </c>
      <c r="D23" s="14">
        <v>7.2006771603634601</v>
      </c>
      <c r="E23" s="14">
        <v>9.8959878933711207E-2</v>
      </c>
      <c r="F23" s="14">
        <v>7.0066315620658202</v>
      </c>
      <c r="G23" s="14">
        <v>7.3947227586610902</v>
      </c>
      <c r="H23" s="14">
        <v>1.37431350871334</v>
      </c>
      <c r="I23" s="15">
        <v>1178</v>
      </c>
      <c r="J23" s="14">
        <v>1.8456083784650399</v>
      </c>
      <c r="K23" s="15">
        <v>638.27191821686495</v>
      </c>
      <c r="L23" s="15">
        <v>145</v>
      </c>
      <c r="ZA23" s="9"/>
    </row>
    <row r="24" spans="2:677" x14ac:dyDescent="0.3">
      <c r="B24" s="19"/>
      <c r="C24" s="16" t="s">
        <v>267</v>
      </c>
      <c r="D24" s="14">
        <v>7.7127234128020801</v>
      </c>
      <c r="E24" s="14">
        <v>0.106180056310637</v>
      </c>
      <c r="F24" s="14">
        <v>7.5045201209621997</v>
      </c>
      <c r="G24" s="14">
        <v>7.9209267046419498</v>
      </c>
      <c r="H24" s="14">
        <v>1.37668694477481</v>
      </c>
      <c r="I24" s="15">
        <v>669</v>
      </c>
      <c r="J24" s="14">
        <v>1.1050618497501199</v>
      </c>
      <c r="K24" s="15">
        <v>605.39597865157998</v>
      </c>
      <c r="L24" s="15">
        <v>78</v>
      </c>
      <c r="ZA24" s="9"/>
    </row>
    <row r="25" spans="2:677" x14ac:dyDescent="0.3">
      <c r="B25" s="19"/>
      <c r="C25" s="16" t="s">
        <v>268</v>
      </c>
      <c r="D25" s="14">
        <v>7.7947770939577703</v>
      </c>
      <c r="E25" s="14">
        <v>0.12684795233288099</v>
      </c>
      <c r="F25" s="14">
        <v>7.5460471332051702</v>
      </c>
      <c r="G25" s="14">
        <v>8.0435070547103695</v>
      </c>
      <c r="H25" s="14">
        <v>1.6273454751029199</v>
      </c>
      <c r="I25" s="15">
        <v>746</v>
      </c>
      <c r="J25" s="14">
        <v>1.68962708028252</v>
      </c>
      <c r="K25" s="15">
        <v>441.51754473257103</v>
      </c>
      <c r="L25" s="15">
        <v>89</v>
      </c>
      <c r="ZA25" s="9"/>
    </row>
    <row r="26" spans="2:677" x14ac:dyDescent="0.3">
      <c r="B26" s="19"/>
      <c r="C26" s="16" t="s">
        <v>269</v>
      </c>
      <c r="D26" s="14">
        <v>7.0367119578502901</v>
      </c>
      <c r="E26" s="14">
        <v>9.2142082100739306E-2</v>
      </c>
      <c r="F26" s="14">
        <v>6.8560350447186096</v>
      </c>
      <c r="G26" s="14">
        <v>7.2173888709819698</v>
      </c>
      <c r="H26" s="14">
        <v>1.3094479730400801</v>
      </c>
      <c r="I26" s="15">
        <v>839</v>
      </c>
      <c r="J26" s="14">
        <v>1.4928097684983701</v>
      </c>
      <c r="K26" s="15">
        <v>562.02740476702195</v>
      </c>
      <c r="L26" s="15">
        <v>100</v>
      </c>
      <c r="ZA26" s="9"/>
    </row>
    <row r="27" spans="2:677" x14ac:dyDescent="0.3">
      <c r="B27" s="19"/>
      <c r="C27" s="16" t="s">
        <v>270</v>
      </c>
      <c r="D27" s="14">
        <v>7.2985537940017702</v>
      </c>
      <c r="E27" s="14">
        <v>0.12898320938857399</v>
      </c>
      <c r="F27" s="14">
        <v>7.0456369118689501</v>
      </c>
      <c r="G27" s="14">
        <v>7.5514706761345796</v>
      </c>
      <c r="H27" s="14">
        <v>1.7672433886090899</v>
      </c>
      <c r="I27" s="15">
        <v>1147</v>
      </c>
      <c r="J27" s="14">
        <v>2.8172177250202499</v>
      </c>
      <c r="K27" s="15">
        <v>407.13928136021298</v>
      </c>
      <c r="L27" s="15">
        <v>147</v>
      </c>
      <c r="ZA27" s="9"/>
    </row>
    <row r="28" spans="2:677" x14ac:dyDescent="0.3">
      <c r="B28" s="19"/>
      <c r="C28" s="16" t="s">
        <v>271</v>
      </c>
      <c r="D28" s="14">
        <v>6.6594286605420203</v>
      </c>
      <c r="E28" s="14">
        <v>0.17245585023846199</v>
      </c>
      <c r="F28" s="14">
        <v>6.3212683980191997</v>
      </c>
      <c r="G28" s="14">
        <v>6.99758892306484</v>
      </c>
      <c r="H28" s="14">
        <v>2.5896493382425598</v>
      </c>
      <c r="I28" s="15">
        <v>551</v>
      </c>
      <c r="J28" s="14">
        <v>1.8705774713198899</v>
      </c>
      <c r="K28" s="15">
        <v>294.56144343019997</v>
      </c>
      <c r="L28" s="15">
        <v>68</v>
      </c>
      <c r="ZA28" s="9"/>
    </row>
    <row r="29" spans="2:677" x14ac:dyDescent="0.3">
      <c r="B29" s="19"/>
      <c r="C29" s="16" t="s">
        <v>272</v>
      </c>
      <c r="D29" s="14">
        <v>7.3388646396672002</v>
      </c>
      <c r="E29" s="14">
        <v>0.13165708135693099</v>
      </c>
      <c r="F29" s="14">
        <v>7.0807046924512198</v>
      </c>
      <c r="G29" s="14">
        <v>7.5970245868831796</v>
      </c>
      <c r="H29" s="14">
        <v>1.7939707001177401</v>
      </c>
      <c r="I29" s="15">
        <v>804</v>
      </c>
      <c r="J29" s="14">
        <v>1.42044325963097</v>
      </c>
      <c r="K29" s="15">
        <v>566.02049715725798</v>
      </c>
      <c r="L29" s="15">
        <v>92</v>
      </c>
      <c r="ZA29" s="9"/>
    </row>
    <row r="30" spans="2:677" x14ac:dyDescent="0.3">
      <c r="B30" s="19"/>
      <c r="C30" s="16" t="s">
        <v>273</v>
      </c>
      <c r="D30" s="14">
        <v>6.9852771907534397</v>
      </c>
      <c r="E30" s="14">
        <v>0.193553454159581</v>
      </c>
      <c r="F30" s="14">
        <v>6.6057476660646604</v>
      </c>
      <c r="G30" s="14">
        <v>7.3648067154422199</v>
      </c>
      <c r="H30" s="14">
        <v>2.77087721609375</v>
      </c>
      <c r="I30" s="15">
        <v>657</v>
      </c>
      <c r="J30" s="14">
        <v>2.4434809682272101</v>
      </c>
      <c r="K30" s="15">
        <v>268.87870564290301</v>
      </c>
      <c r="L30" s="15">
        <v>72</v>
      </c>
      <c r="ZA30" s="9"/>
    </row>
    <row r="31" spans="2:677" x14ac:dyDescent="0.3">
      <c r="B31" s="19"/>
      <c r="C31" s="16" t="s">
        <v>274</v>
      </c>
      <c r="D31" s="14">
        <v>7.9042558959972702</v>
      </c>
      <c r="E31" s="14">
        <v>8.4004158302080703E-2</v>
      </c>
      <c r="F31" s="14">
        <v>7.7395362405888903</v>
      </c>
      <c r="G31" s="14">
        <v>8.0689755514056607</v>
      </c>
      <c r="H31" s="14">
        <v>1.0627712387780901</v>
      </c>
      <c r="I31" s="15">
        <v>2319</v>
      </c>
      <c r="J31" s="14">
        <v>1.66146057316948</v>
      </c>
      <c r="K31" s="15">
        <v>1395.75987384171</v>
      </c>
      <c r="L31" s="15">
        <v>298</v>
      </c>
      <c r="ZA31" s="9"/>
    </row>
    <row r="32" spans="2:677" x14ac:dyDescent="0.3">
      <c r="B32" s="19"/>
      <c r="C32" s="16" t="s">
        <v>275</v>
      </c>
      <c r="D32" s="14">
        <v>7.7480786161737498</v>
      </c>
      <c r="E32" s="14">
        <v>0.104466871971603</v>
      </c>
      <c r="F32" s="14">
        <v>7.5432346239171402</v>
      </c>
      <c r="G32" s="14">
        <v>7.9529226084303604</v>
      </c>
      <c r="H32" s="14">
        <v>1.3482939080346099</v>
      </c>
      <c r="I32" s="15">
        <v>1396</v>
      </c>
      <c r="J32" s="14">
        <v>1.5176511941683599</v>
      </c>
      <c r="K32" s="15">
        <v>919.84245481714902</v>
      </c>
      <c r="L32" s="15">
        <v>170</v>
      </c>
      <c r="ZA32" s="9"/>
    </row>
    <row r="33" spans="2:677" x14ac:dyDescent="0.3">
      <c r="B33" s="19"/>
      <c r="C33" s="16" t="s">
        <v>276</v>
      </c>
      <c r="D33" s="14">
        <v>7.44519081343525</v>
      </c>
      <c r="E33" s="14">
        <v>0.11793536207633799</v>
      </c>
      <c r="F33" s="14">
        <v>7.2139371160668402</v>
      </c>
      <c r="G33" s="14">
        <v>7.6764445108036696</v>
      </c>
      <c r="H33" s="14">
        <v>1.5840475419853199</v>
      </c>
      <c r="I33" s="15">
        <v>849</v>
      </c>
      <c r="J33" s="14">
        <v>1.74047630696886</v>
      </c>
      <c r="K33" s="15">
        <v>487.79750497068301</v>
      </c>
      <c r="L33" s="15">
        <v>102</v>
      </c>
      <c r="ZA33" s="9"/>
    </row>
    <row r="34" spans="2:677" x14ac:dyDescent="0.3">
      <c r="B34" s="19"/>
      <c r="C34" s="16" t="s">
        <v>277</v>
      </c>
      <c r="D34" s="14">
        <v>7.53123216813698</v>
      </c>
      <c r="E34" s="14">
        <v>0.10176180755891601</v>
      </c>
      <c r="F34" s="14">
        <v>7.3316924047057199</v>
      </c>
      <c r="G34" s="14">
        <v>7.7307719315682402</v>
      </c>
      <c r="H34" s="14">
        <v>1.35119732451548</v>
      </c>
      <c r="I34" s="15">
        <v>917</v>
      </c>
      <c r="J34" s="14">
        <v>1.3092408140126199</v>
      </c>
      <c r="K34" s="15">
        <v>700.40590713754</v>
      </c>
      <c r="L34" s="15">
        <v>111</v>
      </c>
      <c r="ZA34" s="9"/>
    </row>
    <row r="35" spans="2:677" x14ac:dyDescent="0.3">
      <c r="B35" s="19"/>
      <c r="C35" s="16" t="s">
        <v>278</v>
      </c>
      <c r="D35" s="14">
        <v>7.1936982294479099</v>
      </c>
      <c r="E35" s="14">
        <v>0.18069238365611701</v>
      </c>
      <c r="F35" s="14">
        <v>6.83938735041112</v>
      </c>
      <c r="G35" s="14">
        <v>7.5480091084846999</v>
      </c>
      <c r="H35" s="14">
        <v>2.5118148953821802</v>
      </c>
      <c r="I35" s="15">
        <v>587</v>
      </c>
      <c r="J35" s="14">
        <v>1.89832550795787</v>
      </c>
      <c r="K35" s="15">
        <v>309.2198874952</v>
      </c>
      <c r="L35" s="15">
        <v>64</v>
      </c>
      <c r="ZA35" s="9"/>
    </row>
    <row r="36" spans="2:677" x14ac:dyDescent="0.3">
      <c r="B36" s="19"/>
      <c r="C36" s="16" t="s">
        <v>279</v>
      </c>
      <c r="D36" s="14">
        <v>7.2639293394901401</v>
      </c>
      <c r="E36" s="14">
        <v>8.4992100466094303E-2</v>
      </c>
      <c r="F36" s="14">
        <v>7.0972724764945401</v>
      </c>
      <c r="G36" s="14">
        <v>7.4305862024857303</v>
      </c>
      <c r="H36" s="14">
        <v>1.17005681765153</v>
      </c>
      <c r="I36" s="15">
        <v>1219</v>
      </c>
      <c r="J36" s="14">
        <v>1.2511596709058701</v>
      </c>
      <c r="K36" s="15">
        <v>974.29610971828902</v>
      </c>
      <c r="L36" s="15">
        <v>161</v>
      </c>
      <c r="ZA36" s="9"/>
    </row>
    <row r="37" spans="2:677" x14ac:dyDescent="0.3">
      <c r="B37" s="19"/>
      <c r="C37" s="16" t="s">
        <v>280</v>
      </c>
      <c r="D37" s="14">
        <v>7.1706344593503299</v>
      </c>
      <c r="E37" s="14">
        <v>0.109263160893962</v>
      </c>
      <c r="F37" s="14">
        <v>6.9563856581592702</v>
      </c>
      <c r="G37" s="14">
        <v>7.3848832605413897</v>
      </c>
      <c r="H37" s="14">
        <v>1.5237586229414599</v>
      </c>
      <c r="I37" s="15">
        <v>745</v>
      </c>
      <c r="J37" s="14">
        <v>1.20295380558031</v>
      </c>
      <c r="K37" s="15">
        <v>619.30890159212004</v>
      </c>
      <c r="L37" s="15">
        <v>80</v>
      </c>
      <c r="ZA37" s="9"/>
    </row>
    <row r="38" spans="2:677" x14ac:dyDescent="0.3">
      <c r="B38" s="19" t="s">
        <v>296</v>
      </c>
      <c r="C38" s="16" t="s">
        <v>281</v>
      </c>
      <c r="D38" s="14">
        <v>7.2301882491351002</v>
      </c>
      <c r="E38" s="14">
        <v>5.4511814794732001E-2</v>
      </c>
      <c r="F38" s="14">
        <v>7.1232986911636402</v>
      </c>
      <c r="G38" s="14">
        <v>7.3370778071065699</v>
      </c>
      <c r="H38" s="14">
        <v>0.75394737891164698</v>
      </c>
      <c r="I38" s="15">
        <v>11057</v>
      </c>
      <c r="J38" s="14">
        <v>4.7395436786305503</v>
      </c>
      <c r="K38" s="15">
        <v>2332.92501340442</v>
      </c>
      <c r="L38" s="15">
        <v>1279</v>
      </c>
      <c r="ZA38" s="9"/>
    </row>
    <row r="39" spans="2:677" x14ac:dyDescent="0.3">
      <c r="B39" s="19"/>
      <c r="C39" s="16" t="s">
        <v>282</v>
      </c>
      <c r="D39" s="14">
        <v>7.6112731710451103</v>
      </c>
      <c r="E39" s="14">
        <v>4.6933543086632203E-2</v>
      </c>
      <c r="F39" s="14">
        <v>7.5192434763182803</v>
      </c>
      <c r="G39" s="14">
        <v>7.7033028657719402</v>
      </c>
      <c r="H39" s="14">
        <v>0.61663196198472103</v>
      </c>
      <c r="I39" s="15">
        <v>10897</v>
      </c>
      <c r="J39" s="14">
        <v>2.9506626845573098</v>
      </c>
      <c r="K39" s="15">
        <v>3693.06869844219</v>
      </c>
      <c r="L39" s="15">
        <v>1295</v>
      </c>
      <c r="ZA39" s="9"/>
    </row>
    <row r="40" spans="2:677" x14ac:dyDescent="0.3">
      <c r="B40" s="19" t="s">
        <v>321</v>
      </c>
      <c r="C40" s="16" t="s">
        <v>314</v>
      </c>
      <c r="D40" s="14">
        <v>7.3979665712376796</v>
      </c>
      <c r="E40" s="14">
        <v>4.1961706308105598E-2</v>
      </c>
      <c r="F40" s="14">
        <v>7.3156859086713899</v>
      </c>
      <c r="G40" s="14">
        <v>7.48024723380398</v>
      </c>
      <c r="H40" s="14">
        <v>0.56720594644543498</v>
      </c>
      <c r="I40" s="15">
        <v>11266</v>
      </c>
      <c r="J40" s="14">
        <v>2.6557516604539302</v>
      </c>
      <c r="K40" s="15">
        <v>4242.1135107468499</v>
      </c>
      <c r="L40" s="15">
        <v>2644</v>
      </c>
      <c r="ZA40" s="9"/>
    </row>
    <row r="41" spans="2:677" x14ac:dyDescent="0.3">
      <c r="B41" s="19"/>
      <c r="C41" s="16" t="s">
        <v>315</v>
      </c>
      <c r="D41" s="14">
        <v>7.4762369690070001</v>
      </c>
      <c r="E41" s="14">
        <v>4.78405160127192E-2</v>
      </c>
      <c r="F41" s="14">
        <v>7.3824288353210799</v>
      </c>
      <c r="G41" s="14">
        <v>7.5700451026929203</v>
      </c>
      <c r="H41" s="14">
        <v>0.63990101184651804</v>
      </c>
      <c r="I41" s="15">
        <v>10688</v>
      </c>
      <c r="J41" s="14">
        <v>3.1478638071909502</v>
      </c>
      <c r="K41" s="15">
        <v>3395.3184300999401</v>
      </c>
      <c r="L41" s="15">
        <v>2644</v>
      </c>
      <c r="ZA41" s="9"/>
    </row>
    <row r="42" spans="2:677" x14ac:dyDescent="0.3">
      <c r="B42" s="19" t="s">
        <v>322</v>
      </c>
      <c r="C42" s="16" t="s">
        <v>316</v>
      </c>
      <c r="D42" s="14">
        <v>6.4126627116266697</v>
      </c>
      <c r="E42" s="14">
        <v>7.5951206282449293E-2</v>
      </c>
      <c r="F42" s="14">
        <v>6.2637336969258897</v>
      </c>
      <c r="G42" s="14">
        <v>6.5615917263274399</v>
      </c>
      <c r="H42" s="14">
        <v>1.18439421653573</v>
      </c>
      <c r="I42" s="15">
        <v>2574</v>
      </c>
      <c r="J42" s="14">
        <v>2.1474770165672901</v>
      </c>
      <c r="K42" s="15">
        <v>1198.61585485767</v>
      </c>
      <c r="L42" s="15">
        <v>629</v>
      </c>
      <c r="ZA42" s="9"/>
    </row>
    <row r="43" spans="2:677" x14ac:dyDescent="0.3">
      <c r="B43" s="19"/>
      <c r="C43" s="16" t="s">
        <v>317</v>
      </c>
      <c r="D43" s="14">
        <v>7.2421092879879598</v>
      </c>
      <c r="E43" s="14">
        <v>0.118288062139375</v>
      </c>
      <c r="F43" s="14">
        <v>7.0101639982743498</v>
      </c>
      <c r="G43" s="14">
        <v>7.4740545777015699</v>
      </c>
      <c r="H43" s="14">
        <v>1.6333371595975801</v>
      </c>
      <c r="I43" s="15">
        <v>857</v>
      </c>
      <c r="J43" s="14">
        <v>1.9125255217308099</v>
      </c>
      <c r="K43" s="15">
        <v>448.09859542393201</v>
      </c>
      <c r="L43" s="15">
        <v>319</v>
      </c>
      <c r="ZA43" s="9"/>
    </row>
    <row r="44" spans="2:677" x14ac:dyDescent="0.3">
      <c r="B44" s="19"/>
      <c r="C44" s="16" t="s">
        <v>318</v>
      </c>
      <c r="D44" s="14">
        <v>7.3395415899289302</v>
      </c>
      <c r="E44" s="14">
        <v>0.10407512599857099</v>
      </c>
      <c r="F44" s="14">
        <v>7.1354657532373498</v>
      </c>
      <c r="G44" s="14">
        <v>7.5436174266205196</v>
      </c>
      <c r="H44" s="14">
        <v>1.4180058076294499</v>
      </c>
      <c r="I44" s="15">
        <v>659</v>
      </c>
      <c r="J44" s="14">
        <v>1.15883842134195</v>
      </c>
      <c r="K44" s="15">
        <v>568.67289508477802</v>
      </c>
      <c r="L44" s="15">
        <v>239</v>
      </c>
      <c r="ZA44" s="9"/>
    </row>
    <row r="45" spans="2:677" x14ac:dyDescent="0.3">
      <c r="B45" s="19"/>
      <c r="C45" s="16" t="s">
        <v>319</v>
      </c>
      <c r="D45" s="14">
        <v>7.5650797590236296</v>
      </c>
      <c r="E45" s="14">
        <v>3.91394296683647E-2</v>
      </c>
      <c r="F45" s="14">
        <v>7.4883331610198702</v>
      </c>
      <c r="G45" s="14">
        <v>7.6418263570273899</v>
      </c>
      <c r="H45" s="14">
        <v>0.51736968961469498</v>
      </c>
      <c r="I45" s="15">
        <v>17588</v>
      </c>
      <c r="J45" s="14">
        <v>3.4659571478148101</v>
      </c>
      <c r="K45" s="15">
        <v>5074.5001308192004</v>
      </c>
      <c r="L45" s="15">
        <v>2567</v>
      </c>
      <c r="ZA45" s="9"/>
    </row>
    <row r="46" spans="2:677" x14ac:dyDescent="0.3">
      <c r="B46" s="19"/>
      <c r="C46" s="16" t="s">
        <v>320</v>
      </c>
      <c r="D46" s="14">
        <v>7.3851128909610901</v>
      </c>
      <c r="E46" s="14">
        <v>0.31852554104513198</v>
      </c>
      <c r="F46" s="14">
        <v>6.76053169855094</v>
      </c>
      <c r="G46" s="14">
        <v>8.0096940833712402</v>
      </c>
      <c r="H46" s="14">
        <v>4.3130761269064202</v>
      </c>
      <c r="I46" s="15">
        <v>276</v>
      </c>
      <c r="J46" s="14">
        <v>3.44106618576475</v>
      </c>
      <c r="K46" s="15">
        <v>80.207698748073</v>
      </c>
      <c r="L46" s="15">
        <v>147</v>
      </c>
      <c r="ZA46" s="9"/>
    </row>
    <row r="47" spans="2:677" x14ac:dyDescent="0.3">
      <c r="B47" s="19" t="s">
        <v>298</v>
      </c>
      <c r="C47" s="16" t="s">
        <v>283</v>
      </c>
      <c r="D47" s="14">
        <v>6.7360490332778502</v>
      </c>
      <c r="E47" s="14">
        <v>6.8816301720280401E-2</v>
      </c>
      <c r="F47" s="14">
        <v>6.6011105048173704</v>
      </c>
      <c r="G47" s="14">
        <v>6.8709875617383398</v>
      </c>
      <c r="H47" s="14">
        <v>1.0216122445117299</v>
      </c>
      <c r="I47" s="15">
        <v>4141</v>
      </c>
      <c r="J47" s="14">
        <v>3.4513834845561</v>
      </c>
      <c r="K47" s="15">
        <v>1199.8087197582399</v>
      </c>
      <c r="L47" s="15">
        <v>1520</v>
      </c>
      <c r="ZA47" s="9"/>
    </row>
    <row r="48" spans="2:677" x14ac:dyDescent="0.3">
      <c r="B48" s="19"/>
      <c r="C48" s="16" t="s">
        <v>284</v>
      </c>
      <c r="D48" s="14">
        <v>7.0227227075948999</v>
      </c>
      <c r="E48" s="14">
        <v>6.6729446124249595E-2</v>
      </c>
      <c r="F48" s="14">
        <v>6.8918761924539202</v>
      </c>
      <c r="G48" s="14">
        <v>7.1535692227358902</v>
      </c>
      <c r="H48" s="14">
        <v>0.95019337801965797</v>
      </c>
      <c r="I48" s="15">
        <v>3883</v>
      </c>
      <c r="J48" s="14">
        <v>2.6445145010773898</v>
      </c>
      <c r="K48" s="15">
        <v>1468.32244573363</v>
      </c>
      <c r="L48" s="15">
        <v>1773</v>
      </c>
      <c r="ZA48" s="9"/>
    </row>
    <row r="49" spans="2:677" x14ac:dyDescent="0.3">
      <c r="B49" s="19"/>
      <c r="C49" s="16" t="s">
        <v>285</v>
      </c>
      <c r="D49" s="14">
        <v>7.2508573324519698</v>
      </c>
      <c r="E49" s="14">
        <v>7.80546481968038E-2</v>
      </c>
      <c r="F49" s="14">
        <v>7.0978037811293504</v>
      </c>
      <c r="G49" s="14">
        <v>7.4039108837745804</v>
      </c>
      <c r="H49" s="14">
        <v>1.0764885394650101</v>
      </c>
      <c r="I49" s="15">
        <v>3916</v>
      </c>
      <c r="J49" s="14">
        <v>3.3302034940709802</v>
      </c>
      <c r="K49" s="15">
        <v>1175.90411726249</v>
      </c>
      <c r="L49" s="15">
        <v>1868</v>
      </c>
      <c r="ZA49" s="9"/>
    </row>
    <row r="50" spans="2:677" x14ac:dyDescent="0.3">
      <c r="B50" s="19"/>
      <c r="C50" s="16" t="s">
        <v>286</v>
      </c>
      <c r="D50" s="14">
        <v>7.6087248281894198</v>
      </c>
      <c r="E50" s="14">
        <v>6.4529210889583299E-2</v>
      </c>
      <c r="F50" s="14">
        <v>7.4821926469694802</v>
      </c>
      <c r="G50" s="14">
        <v>7.7352570094093602</v>
      </c>
      <c r="H50" s="14">
        <v>0.84809494819040099</v>
      </c>
      <c r="I50" s="15">
        <v>4350</v>
      </c>
      <c r="J50" s="14">
        <v>2.48857327203191</v>
      </c>
      <c r="K50" s="15">
        <v>1747.9895202958</v>
      </c>
      <c r="L50" s="15">
        <v>1953</v>
      </c>
      <c r="ZA50" s="9"/>
    </row>
    <row r="51" spans="2:677" x14ac:dyDescent="0.3">
      <c r="B51" s="19"/>
      <c r="C51" s="16" t="s">
        <v>287</v>
      </c>
      <c r="D51" s="14">
        <v>8.5299075197192007</v>
      </c>
      <c r="E51" s="14">
        <v>6.1885351350018498E-2</v>
      </c>
      <c r="F51" s="14">
        <v>8.4085595536751292</v>
      </c>
      <c r="G51" s="14">
        <v>8.6512554857632793</v>
      </c>
      <c r="H51" s="14">
        <v>0.72551022630613105</v>
      </c>
      <c r="I51" s="15">
        <v>5525</v>
      </c>
      <c r="J51" s="14">
        <v>2.2287560860707201</v>
      </c>
      <c r="K51" s="15">
        <v>2478.9612620825401</v>
      </c>
      <c r="L51" s="15">
        <v>1940</v>
      </c>
      <c r="ZA51" s="9"/>
    </row>
    <row r="52" spans="2:677" x14ac:dyDescent="0.3">
      <c r="B52" s="19" t="s">
        <v>297</v>
      </c>
      <c r="C52" s="16" t="s">
        <v>288</v>
      </c>
      <c r="D52" s="14">
        <v>7.7402576669283798</v>
      </c>
      <c r="E52" s="14">
        <v>3.9452832648117102E-2</v>
      </c>
      <c r="F52" s="14">
        <v>7.6628965323127103</v>
      </c>
      <c r="G52" s="14">
        <v>7.8176188015440404</v>
      </c>
      <c r="H52" s="14">
        <v>0.50970955161720699</v>
      </c>
      <c r="I52" s="15">
        <v>15076</v>
      </c>
      <c r="J52" s="14">
        <v>2.8673774740799698</v>
      </c>
      <c r="K52" s="15">
        <v>5257.7660724063899</v>
      </c>
      <c r="L52" s="15">
        <v>2618</v>
      </c>
      <c r="ZA52" s="9"/>
    </row>
    <row r="53" spans="2:677" x14ac:dyDescent="0.3">
      <c r="B53" s="19"/>
      <c r="C53" s="16" t="s">
        <v>289</v>
      </c>
      <c r="D53" s="14">
        <v>6.8171574967240103</v>
      </c>
      <c r="E53" s="14">
        <v>5.3967937548615799E-2</v>
      </c>
      <c r="F53" s="14">
        <v>6.7113344011083997</v>
      </c>
      <c r="G53" s="14">
        <v>6.9229805923396102</v>
      </c>
      <c r="H53" s="14">
        <v>0.79164868311389602</v>
      </c>
      <c r="I53" s="15">
        <v>6741</v>
      </c>
      <c r="J53" s="14">
        <v>3.30806381413697</v>
      </c>
      <c r="K53" s="15">
        <v>2037.74787269593</v>
      </c>
      <c r="L53" s="15">
        <v>2035</v>
      </c>
      <c r="ZA53" s="9"/>
    </row>
    <row r="54" spans="2:677" x14ac:dyDescent="0.3">
      <c r="B54" s="19" t="s">
        <v>291</v>
      </c>
      <c r="C54" s="16" t="s">
        <v>290</v>
      </c>
      <c r="D54" s="14">
        <v>7.8097212136108602</v>
      </c>
      <c r="E54" s="14">
        <v>3.9422617958311298E-2</v>
      </c>
      <c r="F54" s="14">
        <v>7.7324193255062497</v>
      </c>
      <c r="G54" s="14">
        <v>7.8870231017154699</v>
      </c>
      <c r="H54" s="14">
        <v>0.50478905558888798</v>
      </c>
      <c r="I54" s="15">
        <v>14576</v>
      </c>
      <c r="J54" s="14">
        <v>2.7539422695583</v>
      </c>
      <c r="K54" s="15">
        <v>5292.7761635097104</v>
      </c>
      <c r="L54" s="15">
        <v>2493</v>
      </c>
      <c r="ZA54" s="9"/>
    </row>
    <row r="55" spans="2:677" x14ac:dyDescent="0.3">
      <c r="B55" s="19"/>
      <c r="C55" s="16" t="s">
        <v>291</v>
      </c>
      <c r="D55" s="14">
        <v>6.87485508602572</v>
      </c>
      <c r="E55" s="14">
        <v>5.4761041607588698E-2</v>
      </c>
      <c r="F55" s="14">
        <v>6.7674768313568299</v>
      </c>
      <c r="G55" s="14">
        <v>6.9822333406946102</v>
      </c>
      <c r="H55" s="14">
        <v>0.79654103137242205</v>
      </c>
      <c r="I55" s="15">
        <v>7378</v>
      </c>
      <c r="J55" s="14">
        <v>3.5787239950121101</v>
      </c>
      <c r="K55" s="15">
        <v>2061.6286727568699</v>
      </c>
      <c r="L55" s="15">
        <v>1970</v>
      </c>
      <c r="ZA55" s="9"/>
    </row>
    <row r="57" spans="2:677" x14ac:dyDescent="0.3">
      <c r="B57" s="7"/>
      <c r="C57" s="7"/>
      <c r="D57" s="7"/>
    </row>
    <row r="58" spans="2:677" x14ac:dyDescent="0.3">
      <c r="B58" s="7" t="s">
        <v>301</v>
      </c>
      <c r="C58" s="7"/>
      <c r="D58" s="7"/>
    </row>
    <row r="59" spans="2:677" x14ac:dyDescent="0.3">
      <c r="B59" s="7" t="s">
        <v>343</v>
      </c>
      <c r="C59" s="7"/>
      <c r="D59" s="7"/>
    </row>
    <row r="60" spans="2:677" x14ac:dyDescent="0.3">
      <c r="B60" s="7" t="s">
        <v>344</v>
      </c>
      <c r="C60" s="7"/>
      <c r="D60" s="7"/>
    </row>
    <row r="61" spans="2:677" x14ac:dyDescent="0.3">
      <c r="B61" s="7" t="s">
        <v>345</v>
      </c>
      <c r="C61" s="7"/>
      <c r="D61" s="7"/>
    </row>
    <row r="62" spans="2:677" x14ac:dyDescent="0.3">
      <c r="B62" s="7" t="s">
        <v>308</v>
      </c>
      <c r="C62" s="7"/>
      <c r="D62" s="7"/>
    </row>
    <row r="63" spans="2:677" x14ac:dyDescent="0.3">
      <c r="B63" s="7" t="s">
        <v>309</v>
      </c>
      <c r="C63" s="7"/>
      <c r="D63" s="7"/>
    </row>
    <row r="64" spans="2:677" x14ac:dyDescent="0.3">
      <c r="B64" s="7"/>
      <c r="C64" s="7"/>
      <c r="D64" s="7"/>
    </row>
    <row r="65" spans="2:9" ht="90" customHeight="1" x14ac:dyDescent="0.3">
      <c r="B65" s="20" t="s">
        <v>346</v>
      </c>
      <c r="C65" s="21"/>
      <c r="D65" s="21"/>
      <c r="E65" s="22"/>
      <c r="F65" s="22"/>
      <c r="G65" s="22"/>
      <c r="H65" s="22"/>
      <c r="I65" s="22"/>
    </row>
    <row r="66" spans="2:9" x14ac:dyDescent="0.3">
      <c r="B66" s="7"/>
      <c r="C66" s="7"/>
      <c r="D66" s="7"/>
    </row>
    <row r="67" spans="2:9" x14ac:dyDescent="0.3">
      <c r="B67" s="7"/>
      <c r="C67" s="7"/>
      <c r="D67" s="7"/>
    </row>
    <row r="68" spans="2:9" x14ac:dyDescent="0.3">
      <c r="B68" s="7"/>
      <c r="C68" s="7"/>
      <c r="D68" s="7"/>
    </row>
    <row r="69" spans="2:9" x14ac:dyDescent="0.3">
      <c r="B69" s="7"/>
      <c r="C69" s="7"/>
      <c r="D69" s="7"/>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row r="147" spans="3:3" x14ac:dyDescent="0.3">
      <c r="C147" s="8" t="str">
        <f>HYPERLINK("https://www.cdc.gov/nchs/data/series/sr_02/sr02_175.pdf", "Link to Vital and Health Statistics")</f>
        <v>Link to Vital and Health Statistics</v>
      </c>
    </row>
  </sheetData>
  <mergeCells count="12">
    <mergeCell ref="B65:I65"/>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35" priority="1">
      <formula>ZA9 = 3</formula>
    </cfRule>
    <cfRule type="expression" dxfId="234" priority="48">
      <formula>I9 = J9</formula>
    </cfRule>
    <cfRule type="expression" dxfId="233" priority="95">
      <formula>ZA9 = 2</formula>
    </cfRule>
    <cfRule type="expression" dxfId="232" priority="142">
      <formula>ZA9 = 1</formula>
    </cfRule>
  </conditionalFormatting>
  <pageMargins left="0.7" right="0.7" top="0.75" bottom="0.75" header="0.3" footer="0.3"/>
  <pageSetup paperSize="9" orientation="portrait" horizontalDpi="300" verticalDpi="30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117</v>
      </c>
      <c r="M2" s="12" t="str">
        <f>HYPERLINK("#'INDICE'!A1", "Índice")</f>
        <v>Índice</v>
      </c>
    </row>
    <row r="3" spans="2:677" x14ac:dyDescent="0.3">
      <c r="B3" s="10" t="s">
        <v>7</v>
      </c>
      <c r="C3" s="11" t="s">
        <v>116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89.435300520171396</v>
      </c>
      <c r="E9" s="14">
        <v>0.36605314358913499</v>
      </c>
      <c r="F9" s="14">
        <v>88.695724441229302</v>
      </c>
      <c r="G9" s="14">
        <v>90.131873615942894</v>
      </c>
      <c r="H9" s="14">
        <v>0.40929380396790199</v>
      </c>
      <c r="I9" s="15">
        <v>19519</v>
      </c>
      <c r="J9" s="15">
        <v>21954</v>
      </c>
      <c r="K9" s="14">
        <v>3.1132646518188198</v>
      </c>
      <c r="L9" s="15">
        <v>7051.7615607057696</v>
      </c>
      <c r="M9" s="15">
        <v>2675</v>
      </c>
      <c r="ZA9" s="9"/>
    </row>
    <row r="10" spans="2:677" x14ac:dyDescent="0.3">
      <c r="B10" s="19" t="s">
        <v>293</v>
      </c>
      <c r="C10" s="16" t="s">
        <v>253</v>
      </c>
      <c r="D10" s="14">
        <v>90.159015148000805</v>
      </c>
      <c r="E10" s="14">
        <v>0.49664607220224299</v>
      </c>
      <c r="F10" s="14">
        <v>89.141048677989104</v>
      </c>
      <c r="G10" s="14">
        <v>91.091090216040897</v>
      </c>
      <c r="H10" s="14">
        <v>0.55085569799866596</v>
      </c>
      <c r="I10" s="15">
        <v>12283</v>
      </c>
      <c r="J10" s="15">
        <v>13507</v>
      </c>
      <c r="K10" s="14">
        <v>3.7546808991910301</v>
      </c>
      <c r="L10" s="15">
        <v>3597.3762784768601</v>
      </c>
      <c r="M10" s="15">
        <v>1689</v>
      </c>
      <c r="ZA10" s="9"/>
    </row>
    <row r="11" spans="2:677" x14ac:dyDescent="0.3">
      <c r="B11" s="19"/>
      <c r="C11" s="16" t="s">
        <v>254</v>
      </c>
      <c r="D11" s="14">
        <v>88.128843012644595</v>
      </c>
      <c r="E11" s="14">
        <v>0.50978365644113099</v>
      </c>
      <c r="F11" s="14">
        <v>87.091424048157407</v>
      </c>
      <c r="G11" s="14">
        <v>89.093329207760604</v>
      </c>
      <c r="H11" s="14">
        <v>0.57845268247534798</v>
      </c>
      <c r="I11" s="15">
        <v>7236</v>
      </c>
      <c r="J11" s="15">
        <v>8447</v>
      </c>
      <c r="K11" s="14">
        <v>2.0980303973418901</v>
      </c>
      <c r="L11" s="15">
        <v>4026.1571094022202</v>
      </c>
      <c r="M11" s="15">
        <v>986</v>
      </c>
      <c r="ZA11" s="9"/>
    </row>
    <row r="12" spans="2:677" x14ac:dyDescent="0.3">
      <c r="B12" s="19" t="s">
        <v>294</v>
      </c>
      <c r="C12" s="16" t="s">
        <v>255</v>
      </c>
      <c r="D12" s="14">
        <v>89.700049565492506</v>
      </c>
      <c r="E12" s="14">
        <v>0.39768953642228499</v>
      </c>
      <c r="F12" s="14">
        <v>88.893343588582496</v>
      </c>
      <c r="G12" s="14">
        <v>90.454454198503001</v>
      </c>
      <c r="H12" s="14">
        <v>0.44335486808390301</v>
      </c>
      <c r="I12" s="15">
        <v>9848</v>
      </c>
      <c r="J12" s="15">
        <v>11042</v>
      </c>
      <c r="K12" s="14">
        <v>1.89003097222077</v>
      </c>
      <c r="L12" s="15">
        <v>5842.2323032229197</v>
      </c>
      <c r="M12" s="15">
        <v>1378</v>
      </c>
      <c r="ZA12" s="9"/>
    </row>
    <row r="13" spans="2:677" x14ac:dyDescent="0.3">
      <c r="B13" s="19"/>
      <c r="C13" s="16" t="s">
        <v>256</v>
      </c>
      <c r="D13" s="14">
        <v>90.054174020110807</v>
      </c>
      <c r="E13" s="14">
        <v>0.60628616038299699</v>
      </c>
      <c r="F13" s="14">
        <v>88.799094474449902</v>
      </c>
      <c r="G13" s="14">
        <v>91.182584272423895</v>
      </c>
      <c r="H13" s="14">
        <v>0.67324603993103305</v>
      </c>
      <c r="I13" s="15">
        <v>5911</v>
      </c>
      <c r="J13" s="15">
        <v>6547</v>
      </c>
      <c r="K13" s="14">
        <v>2.6864985290241798</v>
      </c>
      <c r="L13" s="15">
        <v>2437.0011482485702</v>
      </c>
      <c r="M13" s="15">
        <v>788</v>
      </c>
      <c r="ZA13" s="9"/>
    </row>
    <row r="14" spans="2:677" x14ac:dyDescent="0.3">
      <c r="B14" s="19"/>
      <c r="C14" s="16" t="s">
        <v>257</v>
      </c>
      <c r="D14" s="14">
        <v>83.326653068402905</v>
      </c>
      <c r="E14" s="14">
        <v>0.82055079614950999</v>
      </c>
      <c r="F14" s="14">
        <v>81.651677607414797</v>
      </c>
      <c r="G14" s="14">
        <v>84.877043861007195</v>
      </c>
      <c r="H14" s="14">
        <v>0.984739895260067</v>
      </c>
      <c r="I14" s="15">
        <v>3760</v>
      </c>
      <c r="J14" s="15">
        <v>4365</v>
      </c>
      <c r="K14" s="14">
        <v>2.1148957248673699</v>
      </c>
      <c r="L14" s="15">
        <v>2063.93154455582</v>
      </c>
      <c r="M14" s="15">
        <v>509</v>
      </c>
      <c r="ZA14" s="9"/>
    </row>
    <row r="15" spans="2:677" x14ac:dyDescent="0.3">
      <c r="B15" s="19" t="s">
        <v>295</v>
      </c>
      <c r="C15" s="16" t="s">
        <v>258</v>
      </c>
      <c r="D15" s="14">
        <v>90.274327466976501</v>
      </c>
      <c r="E15" s="14">
        <v>1.30807209378485</v>
      </c>
      <c r="F15" s="14">
        <v>87.362683391807806</v>
      </c>
      <c r="G15" s="14">
        <v>92.572164465475396</v>
      </c>
      <c r="H15" s="14">
        <v>1.4489967751500099</v>
      </c>
      <c r="I15" s="15">
        <v>996</v>
      </c>
      <c r="J15" s="15">
        <v>1088</v>
      </c>
      <c r="K15" s="14">
        <v>2.1184050486727202</v>
      </c>
      <c r="L15" s="15">
        <v>513.59394214136898</v>
      </c>
      <c r="M15" s="15">
        <v>134</v>
      </c>
      <c r="ZA15" s="9"/>
    </row>
    <row r="16" spans="2:677" x14ac:dyDescent="0.3">
      <c r="B16" s="19"/>
      <c r="C16" s="16" t="s">
        <v>259</v>
      </c>
      <c r="D16" s="14">
        <v>86.2702279291574</v>
      </c>
      <c r="E16" s="14">
        <v>1.64400919667684</v>
      </c>
      <c r="F16" s="14">
        <v>82.672355445651306</v>
      </c>
      <c r="G16" s="14">
        <v>89.218471758658197</v>
      </c>
      <c r="H16" s="14">
        <v>1.9056506933386701</v>
      </c>
      <c r="I16" s="15">
        <v>707</v>
      </c>
      <c r="J16" s="15">
        <v>821</v>
      </c>
      <c r="K16" s="14">
        <v>1.8711045926011001</v>
      </c>
      <c r="L16" s="15">
        <v>438.77825069024902</v>
      </c>
      <c r="M16" s="15">
        <v>101</v>
      </c>
      <c r="ZA16" s="9"/>
    </row>
    <row r="17" spans="2:677" x14ac:dyDescent="0.3">
      <c r="B17" s="19"/>
      <c r="C17" s="16" t="s">
        <v>260</v>
      </c>
      <c r="D17" s="14">
        <v>84.763315249815193</v>
      </c>
      <c r="E17" s="14">
        <v>1.8959640763461401</v>
      </c>
      <c r="F17" s="14">
        <v>80.611730732982906</v>
      </c>
      <c r="G17" s="14">
        <v>88.156534303295004</v>
      </c>
      <c r="H17" s="14">
        <v>2.2367743295060301</v>
      </c>
      <c r="I17" s="15">
        <v>702</v>
      </c>
      <c r="J17" s="15">
        <v>819</v>
      </c>
      <c r="K17" s="14">
        <v>2.27674869332176</v>
      </c>
      <c r="L17" s="15">
        <v>359.72349623053202</v>
      </c>
      <c r="M17" s="15">
        <v>102</v>
      </c>
      <c r="ZA17" s="9"/>
    </row>
    <row r="18" spans="2:677" x14ac:dyDescent="0.3">
      <c r="B18" s="19"/>
      <c r="C18" s="16" t="s">
        <v>261</v>
      </c>
      <c r="D18" s="14">
        <v>90.115528260084304</v>
      </c>
      <c r="E18" s="14">
        <v>1.4053526030488399</v>
      </c>
      <c r="F18" s="14">
        <v>86.944107566704005</v>
      </c>
      <c r="G18" s="14">
        <v>92.582300728192706</v>
      </c>
      <c r="H18" s="14">
        <v>1.5595010429199601</v>
      </c>
      <c r="I18" s="15">
        <v>583</v>
      </c>
      <c r="J18" s="15">
        <v>649</v>
      </c>
      <c r="K18" s="14">
        <v>1.4367874196857799</v>
      </c>
      <c r="L18" s="15">
        <v>451.70217327065399</v>
      </c>
      <c r="M18" s="15">
        <v>78</v>
      </c>
      <c r="ZA18" s="9"/>
    </row>
    <row r="19" spans="2:677" x14ac:dyDescent="0.3">
      <c r="B19" s="19"/>
      <c r="C19" s="16" t="s">
        <v>262</v>
      </c>
      <c r="D19" s="14">
        <v>84.813154417472603</v>
      </c>
      <c r="E19" s="14">
        <v>1.92040181728487</v>
      </c>
      <c r="F19" s="14">
        <v>80.570569066829606</v>
      </c>
      <c r="G19" s="14">
        <v>88.264272459458894</v>
      </c>
      <c r="H19" s="14">
        <v>2.2642735439742601</v>
      </c>
      <c r="I19" s="15">
        <v>466</v>
      </c>
      <c r="J19" s="15">
        <v>544</v>
      </c>
      <c r="K19" s="14">
        <v>1.5547238218374899</v>
      </c>
      <c r="L19" s="15">
        <v>349.90137306641299</v>
      </c>
      <c r="M19" s="15">
        <v>66</v>
      </c>
      <c r="ZA19" s="9"/>
    </row>
    <row r="20" spans="2:677" x14ac:dyDescent="0.3">
      <c r="B20" s="19"/>
      <c r="C20" s="16" t="s">
        <v>263</v>
      </c>
      <c r="D20" s="14">
        <v>86.636788598417198</v>
      </c>
      <c r="E20" s="14">
        <v>2.0279576354300399</v>
      </c>
      <c r="F20" s="14">
        <v>82.079457526073298</v>
      </c>
      <c r="G20" s="14">
        <v>90.173900301879101</v>
      </c>
      <c r="H20" s="14">
        <v>2.3407580869947999</v>
      </c>
      <c r="I20" s="15">
        <v>667</v>
      </c>
      <c r="J20" s="15">
        <v>772</v>
      </c>
      <c r="K20" s="14">
        <v>2.7387913648645199</v>
      </c>
      <c r="L20" s="15">
        <v>281.87616256712897</v>
      </c>
      <c r="M20" s="15">
        <v>101</v>
      </c>
      <c r="ZA20" s="9"/>
    </row>
    <row r="21" spans="2:677" x14ac:dyDescent="0.3">
      <c r="B21" s="19"/>
      <c r="C21" s="16" t="s">
        <v>264</v>
      </c>
      <c r="D21" s="14">
        <v>91.084580568794493</v>
      </c>
      <c r="E21" s="14">
        <v>0.97451474119183801</v>
      </c>
      <c r="F21" s="14">
        <v>88.965443773292506</v>
      </c>
      <c r="G21" s="14">
        <v>92.829547785258498</v>
      </c>
      <c r="H21" s="14">
        <v>1.0699008933304599</v>
      </c>
      <c r="I21" s="15">
        <v>1337</v>
      </c>
      <c r="J21" s="15">
        <v>1468</v>
      </c>
      <c r="K21" s="14">
        <v>1.71561682734988</v>
      </c>
      <c r="L21" s="15">
        <v>855.668921286829</v>
      </c>
      <c r="M21" s="15">
        <v>181</v>
      </c>
      <c r="ZA21" s="9"/>
    </row>
    <row r="22" spans="2:677" x14ac:dyDescent="0.3">
      <c r="B22" s="19"/>
      <c r="C22" s="16" t="s">
        <v>265</v>
      </c>
      <c r="D22" s="14">
        <v>93.025009933106801</v>
      </c>
      <c r="E22" s="14">
        <v>0.84593621350566295</v>
      </c>
      <c r="F22" s="14">
        <v>91.154893844561101</v>
      </c>
      <c r="G22" s="14">
        <v>94.523483560979997</v>
      </c>
      <c r="H22" s="14">
        <v>0.90936428183556794</v>
      </c>
      <c r="I22" s="15">
        <v>1085</v>
      </c>
      <c r="J22" s="15">
        <v>1170</v>
      </c>
      <c r="K22" s="14">
        <v>1.28927756829635</v>
      </c>
      <c r="L22" s="15">
        <v>907.48495806534402</v>
      </c>
      <c r="M22" s="15">
        <v>135</v>
      </c>
      <c r="ZA22" s="9"/>
    </row>
    <row r="23" spans="2:677" x14ac:dyDescent="0.3">
      <c r="B23" s="19"/>
      <c r="C23" s="16" t="s">
        <v>266</v>
      </c>
      <c r="D23" s="14">
        <v>89.462988890235195</v>
      </c>
      <c r="E23" s="14">
        <v>1.15036782988358</v>
      </c>
      <c r="F23" s="14">
        <v>86.963536214853406</v>
      </c>
      <c r="G23" s="14">
        <v>91.529901647709195</v>
      </c>
      <c r="H23" s="14">
        <v>1.2858589279808199</v>
      </c>
      <c r="I23" s="15">
        <v>1063</v>
      </c>
      <c r="J23" s="15">
        <v>1178</v>
      </c>
      <c r="K23" s="14">
        <v>1.65230066538627</v>
      </c>
      <c r="L23" s="15">
        <v>712.94530388911505</v>
      </c>
      <c r="M23" s="15">
        <v>145</v>
      </c>
      <c r="ZA23" s="9"/>
    </row>
    <row r="24" spans="2:677" x14ac:dyDescent="0.3">
      <c r="B24" s="19"/>
      <c r="C24" s="16" t="s">
        <v>267</v>
      </c>
      <c r="D24" s="14">
        <v>90.611553045142102</v>
      </c>
      <c r="E24" s="14">
        <v>1.31972363668111</v>
      </c>
      <c r="F24" s="14">
        <v>87.634394786499797</v>
      </c>
      <c r="G24" s="14">
        <v>92.929756376767898</v>
      </c>
      <c r="H24" s="14">
        <v>1.4564628817515499</v>
      </c>
      <c r="I24" s="15">
        <v>610</v>
      </c>
      <c r="J24" s="15">
        <v>669</v>
      </c>
      <c r="K24" s="14">
        <v>1.36761900366755</v>
      </c>
      <c r="L24" s="15">
        <v>489.17132491281598</v>
      </c>
      <c r="M24" s="15">
        <v>78</v>
      </c>
      <c r="ZA24" s="9"/>
    </row>
    <row r="25" spans="2:677" x14ac:dyDescent="0.3">
      <c r="B25" s="19"/>
      <c r="C25" s="16" t="s">
        <v>268</v>
      </c>
      <c r="D25" s="14">
        <v>91.175298177373804</v>
      </c>
      <c r="E25" s="14">
        <v>1.0774100745206201</v>
      </c>
      <c r="F25" s="14">
        <v>88.786921292207495</v>
      </c>
      <c r="G25" s="14">
        <v>93.094519008846405</v>
      </c>
      <c r="H25" s="14">
        <v>1.18169076060997</v>
      </c>
      <c r="I25" s="15">
        <v>672</v>
      </c>
      <c r="J25" s="15">
        <v>746</v>
      </c>
      <c r="K25" s="14">
        <v>1.07483327963859</v>
      </c>
      <c r="L25" s="15">
        <v>694.06112941612605</v>
      </c>
      <c r="M25" s="15">
        <v>89</v>
      </c>
      <c r="ZA25" s="9"/>
    </row>
    <row r="26" spans="2:677" x14ac:dyDescent="0.3">
      <c r="B26" s="19"/>
      <c r="C26" s="16" t="s">
        <v>269</v>
      </c>
      <c r="D26" s="14">
        <v>91.859476921827394</v>
      </c>
      <c r="E26" s="14">
        <v>1.35278156298795</v>
      </c>
      <c r="F26" s="14">
        <v>88.740403411333801</v>
      </c>
      <c r="G26" s="14">
        <v>94.171273228724303</v>
      </c>
      <c r="H26" s="14">
        <v>1.4726641260315101</v>
      </c>
      <c r="I26" s="15">
        <v>765</v>
      </c>
      <c r="J26" s="15">
        <v>839</v>
      </c>
      <c r="K26" s="14">
        <v>2.0507989669388702</v>
      </c>
      <c r="L26" s="15">
        <v>409.10884661324701</v>
      </c>
      <c r="M26" s="15">
        <v>100</v>
      </c>
      <c r="ZA26" s="9"/>
    </row>
    <row r="27" spans="2:677" x14ac:dyDescent="0.3">
      <c r="B27" s="19"/>
      <c r="C27" s="16" t="s">
        <v>270</v>
      </c>
      <c r="D27" s="14">
        <v>89.526617256620199</v>
      </c>
      <c r="E27" s="14">
        <v>0.96152880036981103</v>
      </c>
      <c r="F27" s="14">
        <v>87.468596238211404</v>
      </c>
      <c r="G27" s="14">
        <v>91.280344929549699</v>
      </c>
      <c r="H27" s="14">
        <v>1.07401444378678</v>
      </c>
      <c r="I27" s="15">
        <v>1025</v>
      </c>
      <c r="J27" s="15">
        <v>1147</v>
      </c>
      <c r="K27" s="14">
        <v>1.1299781926880199</v>
      </c>
      <c r="L27" s="15">
        <v>1015.06383700334</v>
      </c>
      <c r="M27" s="15">
        <v>147</v>
      </c>
      <c r="ZA27" s="9"/>
    </row>
    <row r="28" spans="2:677" x14ac:dyDescent="0.3">
      <c r="B28" s="19"/>
      <c r="C28" s="16" t="s">
        <v>271</v>
      </c>
      <c r="D28" s="14">
        <v>75.772557504350999</v>
      </c>
      <c r="E28" s="14">
        <v>2.1870688423725499</v>
      </c>
      <c r="F28" s="14">
        <v>71.146669119099499</v>
      </c>
      <c r="G28" s="14">
        <v>79.866676204871595</v>
      </c>
      <c r="H28" s="14">
        <v>2.8863600680852901</v>
      </c>
      <c r="I28" s="15">
        <v>446</v>
      </c>
      <c r="J28" s="15">
        <v>551</v>
      </c>
      <c r="K28" s="14">
        <v>1.4330722262428099</v>
      </c>
      <c r="L28" s="15">
        <v>384.48864607794201</v>
      </c>
      <c r="M28" s="15">
        <v>68</v>
      </c>
      <c r="ZA28" s="9"/>
    </row>
    <row r="29" spans="2:677" x14ac:dyDescent="0.3">
      <c r="B29" s="19"/>
      <c r="C29" s="16" t="s">
        <v>272</v>
      </c>
      <c r="D29" s="14">
        <v>85.843528147069506</v>
      </c>
      <c r="E29" s="14">
        <v>1.6844205626545401</v>
      </c>
      <c r="F29" s="14">
        <v>82.157678691642104</v>
      </c>
      <c r="G29" s="14">
        <v>88.871098590744893</v>
      </c>
      <c r="H29" s="14">
        <v>1.96219866425894</v>
      </c>
      <c r="I29" s="15">
        <v>697</v>
      </c>
      <c r="J29" s="15">
        <v>804</v>
      </c>
      <c r="K29" s="14">
        <v>1.8747960418629801</v>
      </c>
      <c r="L29" s="15">
        <v>428.84664894057801</v>
      </c>
      <c r="M29" s="15">
        <v>92</v>
      </c>
      <c r="ZA29" s="9"/>
    </row>
    <row r="30" spans="2:677" x14ac:dyDescent="0.3">
      <c r="B30" s="19"/>
      <c r="C30" s="16" t="s">
        <v>273</v>
      </c>
      <c r="D30" s="14">
        <v>80.050060813656302</v>
      </c>
      <c r="E30" s="14">
        <v>2.5774954616537298</v>
      </c>
      <c r="F30" s="14">
        <v>74.415692230070803</v>
      </c>
      <c r="G30" s="14">
        <v>84.698727166854098</v>
      </c>
      <c r="H30" s="14">
        <v>3.2198544703841399</v>
      </c>
      <c r="I30" s="15">
        <v>554</v>
      </c>
      <c r="J30" s="15">
        <v>657</v>
      </c>
      <c r="K30" s="14">
        <v>2.7289552602087199</v>
      </c>
      <c r="L30" s="15">
        <v>240.75147349603401</v>
      </c>
      <c r="M30" s="15">
        <v>72</v>
      </c>
      <c r="ZA30" s="9"/>
    </row>
    <row r="31" spans="2:677" x14ac:dyDescent="0.3">
      <c r="B31" s="19"/>
      <c r="C31" s="16" t="s">
        <v>274</v>
      </c>
      <c r="D31" s="14">
        <v>91.572324948390403</v>
      </c>
      <c r="E31" s="14">
        <v>0.67576333928044297</v>
      </c>
      <c r="F31" s="14">
        <v>90.1436376300978</v>
      </c>
      <c r="G31" s="14">
        <v>92.810439703506503</v>
      </c>
      <c r="H31" s="14">
        <v>0.73795586129466395</v>
      </c>
      <c r="I31" s="15">
        <v>2126</v>
      </c>
      <c r="J31" s="15">
        <v>2319</v>
      </c>
      <c r="K31" s="14">
        <v>1.37161006504116</v>
      </c>
      <c r="L31" s="15">
        <v>1690.7137524763</v>
      </c>
      <c r="M31" s="15">
        <v>298</v>
      </c>
      <c r="ZA31" s="9"/>
    </row>
    <row r="32" spans="2:677" x14ac:dyDescent="0.3">
      <c r="B32" s="19"/>
      <c r="C32" s="16" t="s">
        <v>275</v>
      </c>
      <c r="D32" s="14">
        <v>87.702739458408601</v>
      </c>
      <c r="E32" s="14">
        <v>0.98959554846033604</v>
      </c>
      <c r="F32" s="14">
        <v>85.612210469435595</v>
      </c>
      <c r="G32" s="14">
        <v>89.526676296767505</v>
      </c>
      <c r="H32" s="14">
        <v>1.1283519244340501</v>
      </c>
      <c r="I32" s="15">
        <v>1229</v>
      </c>
      <c r="J32" s="15">
        <v>1396</v>
      </c>
      <c r="K32" s="14">
        <v>1.2666835777370999</v>
      </c>
      <c r="L32" s="15">
        <v>1102.0905493177099</v>
      </c>
      <c r="M32" s="15">
        <v>170</v>
      </c>
      <c r="ZA32" s="9"/>
    </row>
    <row r="33" spans="2:677" x14ac:dyDescent="0.3">
      <c r="B33" s="19"/>
      <c r="C33" s="16" t="s">
        <v>276</v>
      </c>
      <c r="D33" s="14">
        <v>86.516468735206402</v>
      </c>
      <c r="E33" s="14">
        <v>1.1838390115943001</v>
      </c>
      <c r="F33" s="14">
        <v>83.991235897478902</v>
      </c>
      <c r="G33" s="14">
        <v>88.696974765263803</v>
      </c>
      <c r="H33" s="14">
        <v>1.36833949524405</v>
      </c>
      <c r="I33" s="15">
        <v>738</v>
      </c>
      <c r="J33" s="15">
        <v>849</v>
      </c>
      <c r="K33" s="14">
        <v>1.01877602381098</v>
      </c>
      <c r="L33" s="15">
        <v>833.35294525690995</v>
      </c>
      <c r="M33" s="15">
        <v>102</v>
      </c>
      <c r="ZA33" s="9"/>
    </row>
    <row r="34" spans="2:677" x14ac:dyDescent="0.3">
      <c r="B34" s="19"/>
      <c r="C34" s="16" t="s">
        <v>277</v>
      </c>
      <c r="D34" s="14">
        <v>89.401309786192101</v>
      </c>
      <c r="E34" s="14">
        <v>1.2065217518757401</v>
      </c>
      <c r="F34" s="14">
        <v>86.762113813730096</v>
      </c>
      <c r="G34" s="14">
        <v>91.565488547933896</v>
      </c>
      <c r="H34" s="14">
        <v>1.3495571315019901</v>
      </c>
      <c r="I34" s="15">
        <v>826</v>
      </c>
      <c r="J34" s="15">
        <v>917</v>
      </c>
      <c r="K34" s="14">
        <v>1.40724497270061</v>
      </c>
      <c r="L34" s="15">
        <v>651.62783864149105</v>
      </c>
      <c r="M34" s="15">
        <v>111</v>
      </c>
      <c r="ZA34" s="9"/>
    </row>
    <row r="35" spans="2:677" x14ac:dyDescent="0.3">
      <c r="B35" s="19"/>
      <c r="C35" s="16" t="s">
        <v>278</v>
      </c>
      <c r="D35" s="14">
        <v>83.185741410276293</v>
      </c>
      <c r="E35" s="14">
        <v>2.0550599037133401</v>
      </c>
      <c r="F35" s="14">
        <v>78.673078190272903</v>
      </c>
      <c r="G35" s="14">
        <v>86.902513354686107</v>
      </c>
      <c r="H35" s="14">
        <v>2.4704473012720798</v>
      </c>
      <c r="I35" s="15">
        <v>499</v>
      </c>
      <c r="J35" s="15">
        <v>587</v>
      </c>
      <c r="K35" s="14">
        <v>1.7693753544174</v>
      </c>
      <c r="L35" s="15">
        <v>331.75549695235901</v>
      </c>
      <c r="M35" s="15">
        <v>64</v>
      </c>
      <c r="ZA35" s="9"/>
    </row>
    <row r="36" spans="2:677" x14ac:dyDescent="0.3">
      <c r="B36" s="19"/>
      <c r="C36" s="16" t="s">
        <v>279</v>
      </c>
      <c r="D36" s="14">
        <v>89.318283784549493</v>
      </c>
      <c r="E36" s="14">
        <v>0.93074547366094396</v>
      </c>
      <c r="F36" s="14">
        <v>87.336230829560193</v>
      </c>
      <c r="G36" s="14">
        <v>91.022008198334007</v>
      </c>
      <c r="H36" s="14">
        <v>1.04205481142703</v>
      </c>
      <c r="I36" s="15">
        <v>1090</v>
      </c>
      <c r="J36" s="15">
        <v>1219</v>
      </c>
      <c r="K36" s="14">
        <v>1.1059302794371</v>
      </c>
      <c r="L36" s="15">
        <v>1102.2394654213199</v>
      </c>
      <c r="M36" s="15">
        <v>161</v>
      </c>
      <c r="ZA36" s="9"/>
    </row>
    <row r="37" spans="2:677" x14ac:dyDescent="0.3">
      <c r="B37" s="19"/>
      <c r="C37" s="16" t="s">
        <v>280</v>
      </c>
      <c r="D37" s="14">
        <v>86.351960557866207</v>
      </c>
      <c r="E37" s="14">
        <v>1.42565815314841</v>
      </c>
      <c r="F37" s="14">
        <v>83.259067720359198</v>
      </c>
      <c r="G37" s="14">
        <v>88.949282281894099</v>
      </c>
      <c r="H37" s="14">
        <v>1.65098527461116</v>
      </c>
      <c r="I37" s="15">
        <v>636</v>
      </c>
      <c r="J37" s="15">
        <v>745</v>
      </c>
      <c r="K37" s="14">
        <v>1.28310225569614</v>
      </c>
      <c r="L37" s="15">
        <v>580.62402797024504</v>
      </c>
      <c r="M37" s="15">
        <v>80</v>
      </c>
      <c r="ZA37" s="9"/>
    </row>
    <row r="38" spans="2:677" x14ac:dyDescent="0.3">
      <c r="B38" s="19" t="s">
        <v>296</v>
      </c>
      <c r="C38" s="16" t="s">
        <v>281</v>
      </c>
      <c r="D38" s="14">
        <v>88.548628207664393</v>
      </c>
      <c r="E38" s="14">
        <v>0.59873788980201603</v>
      </c>
      <c r="F38" s="14">
        <v>87.320545451759202</v>
      </c>
      <c r="G38" s="14">
        <v>89.671832579049905</v>
      </c>
      <c r="H38" s="14">
        <v>0.67616845333600795</v>
      </c>
      <c r="I38" s="15">
        <v>9640</v>
      </c>
      <c r="J38" s="15">
        <v>11057</v>
      </c>
      <c r="K38" s="14">
        <v>3.9086984099088702</v>
      </c>
      <c r="L38" s="15">
        <v>2828.81891628415</v>
      </c>
      <c r="M38" s="15">
        <v>1279</v>
      </c>
      <c r="ZA38" s="9"/>
    </row>
    <row r="39" spans="2:677" x14ac:dyDescent="0.3">
      <c r="B39" s="19"/>
      <c r="C39" s="16" t="s">
        <v>282</v>
      </c>
      <c r="D39" s="14">
        <v>90.185540866722505</v>
      </c>
      <c r="E39" s="14">
        <v>0.45416744404700299</v>
      </c>
      <c r="F39" s="14">
        <v>89.257811310853995</v>
      </c>
      <c r="G39" s="14">
        <v>91.041190564578201</v>
      </c>
      <c r="H39" s="14">
        <v>0.50359230502168695</v>
      </c>
      <c r="I39" s="15">
        <v>9879</v>
      </c>
      <c r="J39" s="15">
        <v>10897</v>
      </c>
      <c r="K39" s="14">
        <v>2.5391935638438201</v>
      </c>
      <c r="L39" s="15">
        <v>4291.5200145294102</v>
      </c>
      <c r="M39" s="15">
        <v>1295</v>
      </c>
      <c r="ZA39" s="9"/>
    </row>
    <row r="40" spans="2:677" x14ac:dyDescent="0.3">
      <c r="B40" s="19" t="s">
        <v>321</v>
      </c>
      <c r="C40" s="16" t="s">
        <v>314</v>
      </c>
      <c r="D40" s="14">
        <v>89.328572568394705</v>
      </c>
      <c r="E40" s="14">
        <v>0.48240839368202898</v>
      </c>
      <c r="F40" s="14">
        <v>88.345061098165303</v>
      </c>
      <c r="G40" s="14">
        <v>90.238260142499101</v>
      </c>
      <c r="H40" s="14">
        <v>0.54003817570539503</v>
      </c>
      <c r="I40" s="15">
        <v>9984</v>
      </c>
      <c r="J40" s="15">
        <v>11266</v>
      </c>
      <c r="K40" s="14">
        <v>2.7500969086229499</v>
      </c>
      <c r="L40" s="15">
        <v>4096.5829111968196</v>
      </c>
      <c r="M40" s="15">
        <v>2644</v>
      </c>
      <c r="ZA40" s="9"/>
    </row>
    <row r="41" spans="2:677" x14ac:dyDescent="0.3">
      <c r="B41" s="19"/>
      <c r="C41" s="16" t="s">
        <v>315</v>
      </c>
      <c r="D41" s="14">
        <v>89.544734380767693</v>
      </c>
      <c r="E41" s="14">
        <v>0.58841531684248105</v>
      </c>
      <c r="F41" s="14">
        <v>88.333433093584404</v>
      </c>
      <c r="G41" s="14">
        <v>90.6435914988283</v>
      </c>
      <c r="H41" s="14">
        <v>0.65711883664804405</v>
      </c>
      <c r="I41" s="15">
        <v>9535</v>
      </c>
      <c r="J41" s="15">
        <v>10688</v>
      </c>
      <c r="K41" s="14">
        <v>3.9522883711485499</v>
      </c>
      <c r="L41" s="15">
        <v>2704.2561160318501</v>
      </c>
      <c r="M41" s="15">
        <v>2644</v>
      </c>
      <c r="ZA41" s="9"/>
    </row>
    <row r="42" spans="2:677" x14ac:dyDescent="0.3">
      <c r="B42" s="19" t="s">
        <v>322</v>
      </c>
      <c r="C42" s="16" t="s">
        <v>316</v>
      </c>
      <c r="D42" s="14">
        <v>78.203593820862594</v>
      </c>
      <c r="E42" s="14">
        <v>1.09911039007177</v>
      </c>
      <c r="F42" s="14">
        <v>75.968447871252096</v>
      </c>
      <c r="G42" s="14">
        <v>80.284802309633903</v>
      </c>
      <c r="H42" s="14">
        <v>1.4054474179146399</v>
      </c>
      <c r="I42" s="15">
        <v>1966</v>
      </c>
      <c r="J42" s="15">
        <v>2574</v>
      </c>
      <c r="K42" s="14">
        <v>1.8235211678791601</v>
      </c>
      <c r="L42" s="15">
        <v>1411.5547685106801</v>
      </c>
      <c r="M42" s="15">
        <v>629</v>
      </c>
      <c r="ZA42" s="9"/>
    </row>
    <row r="43" spans="2:677" x14ac:dyDescent="0.3">
      <c r="B43" s="19"/>
      <c r="C43" s="16" t="s">
        <v>317</v>
      </c>
      <c r="D43" s="14">
        <v>91.033094167299296</v>
      </c>
      <c r="E43" s="14">
        <v>1.51532717911782</v>
      </c>
      <c r="F43" s="14">
        <v>87.571408505208893</v>
      </c>
      <c r="G43" s="14">
        <v>93.601063319468693</v>
      </c>
      <c r="H43" s="14">
        <v>1.6645893375138601</v>
      </c>
      <c r="I43" s="15">
        <v>779</v>
      </c>
      <c r="J43" s="15">
        <v>857</v>
      </c>
      <c r="K43" s="14">
        <v>2.40793456755656</v>
      </c>
      <c r="L43" s="15">
        <v>355.90668099824597</v>
      </c>
      <c r="M43" s="15">
        <v>319</v>
      </c>
      <c r="ZA43" s="9"/>
    </row>
    <row r="44" spans="2:677" x14ac:dyDescent="0.3">
      <c r="B44" s="19"/>
      <c r="C44" s="16" t="s">
        <v>318</v>
      </c>
      <c r="D44" s="14">
        <v>92.041615975732597</v>
      </c>
      <c r="E44" s="14">
        <v>1.44248969406473</v>
      </c>
      <c r="F44" s="14">
        <v>88.696240072233493</v>
      </c>
      <c r="G44" s="14">
        <v>94.458773523627301</v>
      </c>
      <c r="H44" s="14">
        <v>1.5672146547764401</v>
      </c>
      <c r="I44" s="15">
        <v>601</v>
      </c>
      <c r="J44" s="15">
        <v>659</v>
      </c>
      <c r="K44" s="14">
        <v>1.8691416065168001</v>
      </c>
      <c r="L44" s="15">
        <v>352.568257911751</v>
      </c>
      <c r="M44" s="15">
        <v>239</v>
      </c>
      <c r="ZA44" s="9"/>
    </row>
    <row r="45" spans="2:677" x14ac:dyDescent="0.3">
      <c r="B45" s="19"/>
      <c r="C45" s="16" t="s">
        <v>319</v>
      </c>
      <c r="D45" s="14">
        <v>90.313352625931898</v>
      </c>
      <c r="E45" s="14">
        <v>0.42237537459503299</v>
      </c>
      <c r="F45" s="14">
        <v>89.452925540376597</v>
      </c>
      <c r="G45" s="14">
        <v>91.110561843811098</v>
      </c>
      <c r="H45" s="14">
        <v>0.46767766040583902</v>
      </c>
      <c r="I45" s="15">
        <v>15929</v>
      </c>
      <c r="J45" s="15">
        <v>17588</v>
      </c>
      <c r="K45" s="14">
        <v>3.5864393321580001</v>
      </c>
      <c r="L45" s="15">
        <v>4904.0283052598397</v>
      </c>
      <c r="M45" s="15">
        <v>2567</v>
      </c>
      <c r="ZA45" s="9"/>
    </row>
    <row r="46" spans="2:677" x14ac:dyDescent="0.3">
      <c r="B46" s="19"/>
      <c r="C46" s="16" t="s">
        <v>320</v>
      </c>
      <c r="D46" s="14">
        <v>86.956544833363097</v>
      </c>
      <c r="E46" s="14">
        <v>5.1291135480011096</v>
      </c>
      <c r="F46" s="14">
        <v>73.1771901223333</v>
      </c>
      <c r="G46" s="14">
        <v>94.216645108938096</v>
      </c>
      <c r="H46" s="14">
        <v>5.8984790136615501</v>
      </c>
      <c r="I46" s="15">
        <v>244</v>
      </c>
      <c r="J46" s="15">
        <v>276</v>
      </c>
      <c r="K46" s="14">
        <v>6.3785563452315897</v>
      </c>
      <c r="L46" s="15">
        <v>43.269979139767102</v>
      </c>
      <c r="M46" s="15">
        <v>147</v>
      </c>
      <c r="ZA46" s="9"/>
    </row>
    <row r="47" spans="2:677" x14ac:dyDescent="0.3">
      <c r="B47" s="19" t="s">
        <v>298</v>
      </c>
      <c r="C47" s="16" t="s">
        <v>283</v>
      </c>
      <c r="D47" s="14">
        <v>84.285224413911905</v>
      </c>
      <c r="E47" s="14">
        <v>0.97408669508655199</v>
      </c>
      <c r="F47" s="14">
        <v>82.278776114170498</v>
      </c>
      <c r="G47" s="14">
        <v>86.102867515345395</v>
      </c>
      <c r="H47" s="14">
        <v>1.1557027959052</v>
      </c>
      <c r="I47" s="15">
        <v>3414</v>
      </c>
      <c r="J47" s="15">
        <v>4141</v>
      </c>
      <c r="K47" s="14">
        <v>2.9657595189417201</v>
      </c>
      <c r="L47" s="15">
        <v>1396.26964814654</v>
      </c>
      <c r="M47" s="15">
        <v>1520</v>
      </c>
      <c r="ZA47" s="9"/>
    </row>
    <row r="48" spans="2:677" x14ac:dyDescent="0.3">
      <c r="B48" s="19"/>
      <c r="C48" s="16" t="s">
        <v>284</v>
      </c>
      <c r="D48" s="14">
        <v>87.492550448449705</v>
      </c>
      <c r="E48" s="14">
        <v>0.93563841916062396</v>
      </c>
      <c r="F48" s="14">
        <v>85.539253437790194</v>
      </c>
      <c r="G48" s="14">
        <v>89.215269455553994</v>
      </c>
      <c r="H48" s="14">
        <v>1.0693920960869701</v>
      </c>
      <c r="I48" s="15">
        <v>3323</v>
      </c>
      <c r="J48" s="15">
        <v>3883</v>
      </c>
      <c r="K48" s="14">
        <v>3.10550181927956</v>
      </c>
      <c r="L48" s="15">
        <v>1250.3615280125</v>
      </c>
      <c r="M48" s="15">
        <v>1773</v>
      </c>
      <c r="ZA48" s="9"/>
    </row>
    <row r="49" spans="2:677" x14ac:dyDescent="0.3">
      <c r="B49" s="19"/>
      <c r="C49" s="16" t="s">
        <v>285</v>
      </c>
      <c r="D49" s="14">
        <v>88.548022975706601</v>
      </c>
      <c r="E49" s="14">
        <v>0.88930315859269804</v>
      </c>
      <c r="F49" s="14">
        <v>86.684967240436805</v>
      </c>
      <c r="G49" s="14">
        <v>90.179928810681901</v>
      </c>
      <c r="H49" s="14">
        <v>1.0043173508647201</v>
      </c>
      <c r="I49" s="15">
        <v>3457</v>
      </c>
      <c r="J49" s="15">
        <v>3916</v>
      </c>
      <c r="K49" s="14">
        <v>3.0533184284654999</v>
      </c>
      <c r="L49" s="15">
        <v>1282.53901181478</v>
      </c>
      <c r="M49" s="15">
        <v>1868</v>
      </c>
      <c r="ZA49" s="9"/>
    </row>
    <row r="50" spans="2:677" x14ac:dyDescent="0.3">
      <c r="B50" s="19"/>
      <c r="C50" s="16" t="s">
        <v>286</v>
      </c>
      <c r="D50" s="14">
        <v>91.105076082170896</v>
      </c>
      <c r="E50" s="14">
        <v>0.657768459236172</v>
      </c>
      <c r="F50" s="14">
        <v>89.727868021270694</v>
      </c>
      <c r="G50" s="14">
        <v>92.313456392063699</v>
      </c>
      <c r="H50" s="14">
        <v>0.72198881502816303</v>
      </c>
      <c r="I50" s="15">
        <v>3938</v>
      </c>
      <c r="J50" s="15">
        <v>4350</v>
      </c>
      <c r="K50" s="14">
        <v>2.3219383582341599</v>
      </c>
      <c r="L50" s="15">
        <v>1873.4347466950801</v>
      </c>
      <c r="M50" s="15">
        <v>1953</v>
      </c>
      <c r="ZA50" s="9"/>
    </row>
    <row r="51" spans="2:677" x14ac:dyDescent="0.3">
      <c r="B51" s="19"/>
      <c r="C51" s="16" t="s">
        <v>287</v>
      </c>
      <c r="D51" s="14">
        <v>95.472033393935803</v>
      </c>
      <c r="E51" s="14">
        <v>0.38773625413028201</v>
      </c>
      <c r="F51" s="14">
        <v>94.6478067479418</v>
      </c>
      <c r="G51" s="14">
        <v>96.174461157727094</v>
      </c>
      <c r="H51" s="14">
        <v>0.40612548025494399</v>
      </c>
      <c r="I51" s="15">
        <v>5261</v>
      </c>
      <c r="J51" s="15">
        <v>5525</v>
      </c>
      <c r="K51" s="14">
        <v>1.92108731409837</v>
      </c>
      <c r="L51" s="15">
        <v>2875.9754746457502</v>
      </c>
      <c r="M51" s="15">
        <v>1940</v>
      </c>
      <c r="ZA51" s="9"/>
    </row>
    <row r="52" spans="2:677" x14ac:dyDescent="0.3">
      <c r="B52" s="19" t="s">
        <v>297</v>
      </c>
      <c r="C52" s="16" t="s">
        <v>288</v>
      </c>
      <c r="D52" s="14">
        <v>91.366824714242995</v>
      </c>
      <c r="E52" s="14">
        <v>0.39446024266359903</v>
      </c>
      <c r="F52" s="14">
        <v>90.561309946677099</v>
      </c>
      <c r="G52" s="14">
        <v>92.109584930114806</v>
      </c>
      <c r="H52" s="14">
        <v>0.431732462956116</v>
      </c>
      <c r="I52" s="15">
        <v>13767</v>
      </c>
      <c r="J52" s="15">
        <v>15076</v>
      </c>
      <c r="K52" s="14">
        <v>2.9737517307569199</v>
      </c>
      <c r="L52" s="15">
        <v>5069.6901977633097</v>
      </c>
      <c r="M52" s="15">
        <v>2618</v>
      </c>
      <c r="ZA52" s="9"/>
    </row>
    <row r="53" spans="2:677" x14ac:dyDescent="0.3">
      <c r="B53" s="19"/>
      <c r="C53" s="16" t="s">
        <v>289</v>
      </c>
      <c r="D53" s="14">
        <v>85.4530117804143</v>
      </c>
      <c r="E53" s="14">
        <v>0.74969070886326805</v>
      </c>
      <c r="F53" s="14">
        <v>83.920289615037703</v>
      </c>
      <c r="G53" s="14">
        <v>86.862505948390293</v>
      </c>
      <c r="H53" s="14">
        <v>0.87731338339451703</v>
      </c>
      <c r="I53" s="15">
        <v>5628</v>
      </c>
      <c r="J53" s="15">
        <v>6741</v>
      </c>
      <c r="K53" s="14">
        <v>3.0473595077789</v>
      </c>
      <c r="L53" s="15">
        <v>2212.07900898875</v>
      </c>
      <c r="M53" s="15">
        <v>2035</v>
      </c>
      <c r="ZA53" s="9"/>
    </row>
    <row r="54" spans="2:677" x14ac:dyDescent="0.3">
      <c r="B54" s="19" t="s">
        <v>291</v>
      </c>
      <c r="C54" s="16" t="s">
        <v>290</v>
      </c>
      <c r="D54" s="14">
        <v>91.991248163753994</v>
      </c>
      <c r="E54" s="14">
        <v>0.36871125282314698</v>
      </c>
      <c r="F54" s="14">
        <v>91.237791735076797</v>
      </c>
      <c r="G54" s="14">
        <v>92.685109782470406</v>
      </c>
      <c r="H54" s="14">
        <v>0.40081122952783799</v>
      </c>
      <c r="I54" s="15">
        <v>13338</v>
      </c>
      <c r="J54" s="15">
        <v>14576</v>
      </c>
      <c r="K54" s="14">
        <v>2.6894904078874302</v>
      </c>
      <c r="L54" s="15">
        <v>5419.6140492835202</v>
      </c>
      <c r="M54" s="15">
        <v>2493</v>
      </c>
      <c r="ZA54" s="9"/>
    </row>
    <row r="55" spans="2:677" x14ac:dyDescent="0.3">
      <c r="B55" s="19"/>
      <c r="C55" s="16" t="s">
        <v>291</v>
      </c>
      <c r="D55" s="14">
        <v>85.587042644068404</v>
      </c>
      <c r="E55" s="14">
        <v>0.69058188283619704</v>
      </c>
      <c r="F55" s="14">
        <v>84.179102425100993</v>
      </c>
      <c r="G55" s="14">
        <v>86.889201545542903</v>
      </c>
      <c r="H55" s="14">
        <v>0.80687667373684802</v>
      </c>
      <c r="I55" s="15">
        <v>6181</v>
      </c>
      <c r="J55" s="15">
        <v>7378</v>
      </c>
      <c r="K55" s="14">
        <v>2.8519967276574101</v>
      </c>
      <c r="L55" s="15">
        <v>2586.95948997816</v>
      </c>
      <c r="M55" s="15">
        <v>1970</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31" priority="1">
      <formula>ZA9 = 3</formula>
    </cfRule>
    <cfRule type="expression" dxfId="230" priority="48">
      <formula>I9 = J9</formula>
    </cfRule>
    <cfRule type="expression" dxfId="229" priority="95">
      <formula>ZA9 = 2</formula>
    </cfRule>
    <cfRule type="expression" dxfId="228" priority="142">
      <formula>ZA9 = 1</formula>
    </cfRule>
  </conditionalFormatting>
  <pageMargins left="0.7" right="0.7" top="0.75" bottom="0.75" header="0.3" footer="0.3"/>
  <pageSetup paperSize="9" orientation="portrait" horizontalDpi="300" verticalDpi="30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119</v>
      </c>
      <c r="M2" s="12" t="str">
        <f>HYPERLINK("#'INDICE'!A1", "Índice")</f>
        <v>Índice</v>
      </c>
    </row>
    <row r="3" spans="2:677" x14ac:dyDescent="0.3">
      <c r="B3" s="10" t="s">
        <v>7</v>
      </c>
      <c r="C3" s="11" t="s">
        <v>118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92.445975069208004</v>
      </c>
      <c r="E9" s="14">
        <v>0.30334383919902802</v>
      </c>
      <c r="F9" s="14">
        <v>91.829238589632098</v>
      </c>
      <c r="G9" s="14">
        <v>93.019698307755803</v>
      </c>
      <c r="H9" s="14">
        <v>0.328130931575912</v>
      </c>
      <c r="I9" s="15">
        <v>20151</v>
      </c>
      <c r="J9" s="15">
        <v>21954</v>
      </c>
      <c r="K9" s="14">
        <v>2.8926628236654399</v>
      </c>
      <c r="L9" s="15">
        <v>7589.5468425804802</v>
      </c>
      <c r="M9" s="15">
        <v>2675</v>
      </c>
      <c r="ZA9" s="9"/>
    </row>
    <row r="10" spans="2:677" x14ac:dyDescent="0.3">
      <c r="B10" s="19" t="s">
        <v>293</v>
      </c>
      <c r="C10" s="16" t="s">
        <v>253</v>
      </c>
      <c r="D10" s="14">
        <v>93.232713507392702</v>
      </c>
      <c r="E10" s="14">
        <v>0.37364954909893699</v>
      </c>
      <c r="F10" s="14">
        <v>92.462012476627294</v>
      </c>
      <c r="G10" s="14">
        <v>93.929789479102595</v>
      </c>
      <c r="H10" s="14">
        <v>0.40077086147375601</v>
      </c>
      <c r="I10" s="15">
        <v>12551</v>
      </c>
      <c r="J10" s="15">
        <v>13507</v>
      </c>
      <c r="K10" s="14">
        <v>2.9886343470495</v>
      </c>
      <c r="L10" s="15">
        <v>4519.4555209922801</v>
      </c>
      <c r="M10" s="15">
        <v>1689</v>
      </c>
      <c r="ZA10" s="9"/>
    </row>
    <row r="11" spans="2:677" x14ac:dyDescent="0.3">
      <c r="B11" s="19"/>
      <c r="C11" s="16" t="s">
        <v>254</v>
      </c>
      <c r="D11" s="14">
        <v>91.025746208204694</v>
      </c>
      <c r="E11" s="14">
        <v>0.52031349210026701</v>
      </c>
      <c r="F11" s="14">
        <v>89.950983141516204</v>
      </c>
      <c r="G11" s="14">
        <v>91.995789708871101</v>
      </c>
      <c r="H11" s="14">
        <v>0.571611344893724</v>
      </c>
      <c r="I11" s="15">
        <v>7600</v>
      </c>
      <c r="J11" s="15">
        <v>8447</v>
      </c>
      <c r="K11" s="14">
        <v>2.79910159043254</v>
      </c>
      <c r="L11" s="15">
        <v>3017.7539925211199</v>
      </c>
      <c r="M11" s="15">
        <v>986</v>
      </c>
      <c r="ZA11" s="9"/>
    </row>
    <row r="12" spans="2:677" x14ac:dyDescent="0.3">
      <c r="B12" s="19" t="s">
        <v>294</v>
      </c>
      <c r="C12" s="16" t="s">
        <v>255</v>
      </c>
      <c r="D12" s="14">
        <v>89.0219243393894</v>
      </c>
      <c r="E12" s="14">
        <v>0.47476697198547901</v>
      </c>
      <c r="F12" s="14">
        <v>88.055367825354196</v>
      </c>
      <c r="G12" s="14">
        <v>89.919221412159004</v>
      </c>
      <c r="H12" s="14">
        <v>0.53331465872998396</v>
      </c>
      <c r="I12" s="15">
        <v>9962</v>
      </c>
      <c r="J12" s="15">
        <v>11042</v>
      </c>
      <c r="K12" s="14">
        <v>2.54651483202024</v>
      </c>
      <c r="L12" s="15">
        <v>4336.1223980148498</v>
      </c>
      <c r="M12" s="15">
        <v>1378</v>
      </c>
      <c r="ZA12" s="9"/>
    </row>
    <row r="13" spans="2:677" x14ac:dyDescent="0.3">
      <c r="B13" s="19"/>
      <c r="C13" s="16" t="s">
        <v>256</v>
      </c>
      <c r="D13" s="14">
        <v>95.419567730828206</v>
      </c>
      <c r="E13" s="14">
        <v>0.40784140259674601</v>
      </c>
      <c r="F13" s="14">
        <v>94.548986998975195</v>
      </c>
      <c r="G13" s="14">
        <v>96.156759834153206</v>
      </c>
      <c r="H13" s="14">
        <v>0.42741904233651301</v>
      </c>
      <c r="I13" s="15">
        <v>6239</v>
      </c>
      <c r="J13" s="15">
        <v>6547</v>
      </c>
      <c r="K13" s="14">
        <v>2.4912351040192098</v>
      </c>
      <c r="L13" s="15">
        <v>2628.01370671016</v>
      </c>
      <c r="M13" s="15">
        <v>788</v>
      </c>
      <c r="ZA13" s="9"/>
    </row>
    <row r="14" spans="2:677" x14ac:dyDescent="0.3">
      <c r="B14" s="19"/>
      <c r="C14" s="16" t="s">
        <v>257</v>
      </c>
      <c r="D14" s="14">
        <v>88.551518004005004</v>
      </c>
      <c r="E14" s="14">
        <v>0.78409056587295001</v>
      </c>
      <c r="F14" s="14">
        <v>86.918547995917507</v>
      </c>
      <c r="G14" s="14">
        <v>90.0040856801443</v>
      </c>
      <c r="H14" s="14">
        <v>0.88546259120875503</v>
      </c>
      <c r="I14" s="15">
        <v>3950</v>
      </c>
      <c r="J14" s="15">
        <v>4365</v>
      </c>
      <c r="K14" s="14">
        <v>2.6465084370424301</v>
      </c>
      <c r="L14" s="15">
        <v>1649.34293762466</v>
      </c>
      <c r="M14" s="15">
        <v>509</v>
      </c>
      <c r="ZA14" s="9"/>
    </row>
    <row r="15" spans="2:677" x14ac:dyDescent="0.3">
      <c r="B15" s="19" t="s">
        <v>295</v>
      </c>
      <c r="C15" s="16" t="s">
        <v>258</v>
      </c>
      <c r="D15" s="14">
        <v>93.380199941642999</v>
      </c>
      <c r="E15" s="14">
        <v>1.0091516775134799</v>
      </c>
      <c r="F15" s="14">
        <v>91.082348866363901</v>
      </c>
      <c r="G15" s="14">
        <v>95.117691790125093</v>
      </c>
      <c r="H15" s="14">
        <v>1.0806912794619601</v>
      </c>
      <c r="I15" s="15">
        <v>1018</v>
      </c>
      <c r="J15" s="15">
        <v>1088</v>
      </c>
      <c r="K15" s="14">
        <v>1.79078218439647</v>
      </c>
      <c r="L15" s="15">
        <v>607.55574266933002</v>
      </c>
      <c r="M15" s="15">
        <v>134</v>
      </c>
      <c r="ZA15" s="9"/>
    </row>
    <row r="16" spans="2:677" x14ac:dyDescent="0.3">
      <c r="B16" s="19"/>
      <c r="C16" s="16" t="s">
        <v>259</v>
      </c>
      <c r="D16" s="14">
        <v>89.818313655675198</v>
      </c>
      <c r="E16" s="14">
        <v>1.1701728416042401</v>
      </c>
      <c r="F16" s="14">
        <v>87.251322560672904</v>
      </c>
      <c r="G16" s="14">
        <v>91.916319394888703</v>
      </c>
      <c r="H16" s="14">
        <v>1.3028221016152499</v>
      </c>
      <c r="I16" s="15">
        <v>733</v>
      </c>
      <c r="J16" s="15">
        <v>821</v>
      </c>
      <c r="K16" s="14">
        <v>1.2278046445944799</v>
      </c>
      <c r="L16" s="15">
        <v>668.67315058183203</v>
      </c>
      <c r="M16" s="15">
        <v>101</v>
      </c>
      <c r="ZA16" s="9"/>
    </row>
    <row r="17" spans="2:677" x14ac:dyDescent="0.3">
      <c r="B17" s="19"/>
      <c r="C17" s="16" t="s">
        <v>260</v>
      </c>
      <c r="D17" s="14">
        <v>91.035487775200195</v>
      </c>
      <c r="E17" s="14">
        <v>1.1570530508457</v>
      </c>
      <c r="F17" s="14">
        <v>88.460244479481403</v>
      </c>
      <c r="G17" s="14">
        <v>93.080983426562696</v>
      </c>
      <c r="H17" s="14">
        <v>1.27099121356156</v>
      </c>
      <c r="I17" s="15">
        <v>738</v>
      </c>
      <c r="J17" s="15">
        <v>819</v>
      </c>
      <c r="K17" s="14">
        <v>1.3419071283925199</v>
      </c>
      <c r="L17" s="15">
        <v>610.325396349215</v>
      </c>
      <c r="M17" s="15">
        <v>102</v>
      </c>
      <c r="ZA17" s="9"/>
    </row>
    <row r="18" spans="2:677" x14ac:dyDescent="0.3">
      <c r="B18" s="19"/>
      <c r="C18" s="16" t="s">
        <v>261</v>
      </c>
      <c r="D18" s="14">
        <v>88.021538871549595</v>
      </c>
      <c r="E18" s="14">
        <v>2.0433561588965898</v>
      </c>
      <c r="F18" s="14">
        <v>83.322317372907705</v>
      </c>
      <c r="G18" s="14">
        <v>91.531252541994505</v>
      </c>
      <c r="H18" s="14">
        <v>2.3214274427518</v>
      </c>
      <c r="I18" s="15">
        <v>572</v>
      </c>
      <c r="J18" s="15">
        <v>649</v>
      </c>
      <c r="K18" s="14">
        <v>2.5660975576374798</v>
      </c>
      <c r="L18" s="15">
        <v>252.913221505699</v>
      </c>
      <c r="M18" s="15">
        <v>78</v>
      </c>
      <c r="ZA18" s="9"/>
    </row>
    <row r="19" spans="2:677" x14ac:dyDescent="0.3">
      <c r="B19" s="19"/>
      <c r="C19" s="16" t="s">
        <v>262</v>
      </c>
      <c r="D19" s="14">
        <v>87.736828888671795</v>
      </c>
      <c r="E19" s="14">
        <v>1.4313384525909201</v>
      </c>
      <c r="F19" s="14">
        <v>84.581315442394597</v>
      </c>
      <c r="G19" s="14">
        <v>90.3204551098069</v>
      </c>
      <c r="H19" s="14">
        <v>1.6313998017949001</v>
      </c>
      <c r="I19" s="15">
        <v>478</v>
      </c>
      <c r="J19" s="15">
        <v>544</v>
      </c>
      <c r="K19" s="14">
        <v>1.03395058989147</v>
      </c>
      <c r="L19" s="15">
        <v>526.13732737180601</v>
      </c>
      <c r="M19" s="15">
        <v>66</v>
      </c>
      <c r="ZA19" s="9"/>
    </row>
    <row r="20" spans="2:677" x14ac:dyDescent="0.3">
      <c r="B20" s="19"/>
      <c r="C20" s="16" t="s">
        <v>263</v>
      </c>
      <c r="D20" s="14">
        <v>88.428760621540206</v>
      </c>
      <c r="E20" s="14">
        <v>2.03904589682333</v>
      </c>
      <c r="F20" s="14">
        <v>83.731246435094405</v>
      </c>
      <c r="G20" s="14">
        <v>91.9010892291966</v>
      </c>
      <c r="H20" s="14">
        <v>2.3058628013006901</v>
      </c>
      <c r="I20" s="15">
        <v>703</v>
      </c>
      <c r="J20" s="15">
        <v>772</v>
      </c>
      <c r="K20" s="14">
        <v>3.1328165513778101</v>
      </c>
      <c r="L20" s="15">
        <v>246.423621472657</v>
      </c>
      <c r="M20" s="15">
        <v>101</v>
      </c>
      <c r="ZA20" s="9"/>
    </row>
    <row r="21" spans="2:677" x14ac:dyDescent="0.3">
      <c r="B21" s="19"/>
      <c r="C21" s="16" t="s">
        <v>264</v>
      </c>
      <c r="D21" s="14">
        <v>97.139920165855898</v>
      </c>
      <c r="E21" s="14">
        <v>0.482597571448589</v>
      </c>
      <c r="F21" s="14">
        <v>96.0172604793853</v>
      </c>
      <c r="G21" s="14">
        <v>97.952870106481498</v>
      </c>
      <c r="H21" s="14">
        <v>0.49680663791426399</v>
      </c>
      <c r="I21" s="15">
        <v>1425</v>
      </c>
      <c r="J21" s="15">
        <v>1468</v>
      </c>
      <c r="K21" s="14">
        <v>1.2297716583670599</v>
      </c>
      <c r="L21" s="15">
        <v>1193.7175409858301</v>
      </c>
      <c r="M21" s="15">
        <v>181</v>
      </c>
      <c r="ZA21" s="9"/>
    </row>
    <row r="22" spans="2:677" x14ac:dyDescent="0.3">
      <c r="B22" s="19"/>
      <c r="C22" s="16" t="s">
        <v>265</v>
      </c>
      <c r="D22" s="14">
        <v>91.586566973318597</v>
      </c>
      <c r="E22" s="14">
        <v>1.10287630217123</v>
      </c>
      <c r="F22" s="14">
        <v>89.132949140974304</v>
      </c>
      <c r="G22" s="14">
        <v>93.526429877184199</v>
      </c>
      <c r="H22" s="14">
        <v>1.2041900232951499</v>
      </c>
      <c r="I22" s="15">
        <v>1079</v>
      </c>
      <c r="J22" s="15">
        <v>1170</v>
      </c>
      <c r="K22" s="14">
        <v>1.84528350227585</v>
      </c>
      <c r="L22" s="15">
        <v>634.04891365310596</v>
      </c>
      <c r="M22" s="15">
        <v>135</v>
      </c>
      <c r="ZA22" s="9"/>
    </row>
    <row r="23" spans="2:677" x14ac:dyDescent="0.3">
      <c r="B23" s="19"/>
      <c r="C23" s="16" t="s">
        <v>266</v>
      </c>
      <c r="D23" s="14">
        <v>95.607357158637001</v>
      </c>
      <c r="E23" s="14">
        <v>0.75386114676210003</v>
      </c>
      <c r="F23" s="14">
        <v>93.851677159873901</v>
      </c>
      <c r="G23" s="14">
        <v>96.878370481177797</v>
      </c>
      <c r="H23" s="14">
        <v>0.78849700396095201</v>
      </c>
      <c r="I23" s="15">
        <v>1121</v>
      </c>
      <c r="J23" s="15">
        <v>1178</v>
      </c>
      <c r="K23" s="14">
        <v>1.5927293585161599</v>
      </c>
      <c r="L23" s="15">
        <v>739.61090357338799</v>
      </c>
      <c r="M23" s="15">
        <v>145</v>
      </c>
      <c r="ZA23" s="9"/>
    </row>
    <row r="24" spans="2:677" x14ac:dyDescent="0.3">
      <c r="B24" s="19"/>
      <c r="C24" s="16" t="s">
        <v>267</v>
      </c>
      <c r="D24" s="14">
        <v>80.583051945225293</v>
      </c>
      <c r="E24" s="14">
        <v>2.59963604015651</v>
      </c>
      <c r="F24" s="14">
        <v>74.882818169489497</v>
      </c>
      <c r="G24" s="14">
        <v>85.244551475860604</v>
      </c>
      <c r="H24" s="14">
        <v>3.22603323825903</v>
      </c>
      <c r="I24" s="15">
        <v>557</v>
      </c>
      <c r="J24" s="15">
        <v>669</v>
      </c>
      <c r="K24" s="14">
        <v>2.8852063581737801</v>
      </c>
      <c r="L24" s="15">
        <v>231.872496088443</v>
      </c>
      <c r="M24" s="15">
        <v>78</v>
      </c>
      <c r="ZA24" s="9"/>
    </row>
    <row r="25" spans="2:677" x14ac:dyDescent="0.3">
      <c r="B25" s="19"/>
      <c r="C25" s="16" t="s">
        <v>268</v>
      </c>
      <c r="D25" s="14">
        <v>96.382700683066005</v>
      </c>
      <c r="E25" s="14">
        <v>0.91765146441946799</v>
      </c>
      <c r="F25" s="14">
        <v>94.045414444021205</v>
      </c>
      <c r="G25" s="14">
        <v>97.823787654937206</v>
      </c>
      <c r="H25" s="14">
        <v>0.95209146238490405</v>
      </c>
      <c r="I25" s="15">
        <v>716</v>
      </c>
      <c r="J25" s="15">
        <v>746</v>
      </c>
      <c r="K25" s="14">
        <v>1.79940224981771</v>
      </c>
      <c r="L25" s="15">
        <v>414.58212029887898</v>
      </c>
      <c r="M25" s="15">
        <v>89</v>
      </c>
      <c r="ZA25" s="9"/>
    </row>
    <row r="26" spans="2:677" x14ac:dyDescent="0.3">
      <c r="B26" s="19"/>
      <c r="C26" s="16" t="s">
        <v>269</v>
      </c>
      <c r="D26" s="14">
        <v>95.233081811245</v>
      </c>
      <c r="E26" s="14">
        <v>0.896017568726585</v>
      </c>
      <c r="F26" s="14">
        <v>93.105710299344494</v>
      </c>
      <c r="G26" s="14">
        <v>96.727085859184101</v>
      </c>
      <c r="H26" s="14">
        <v>0.94086797537700195</v>
      </c>
      <c r="I26" s="15">
        <v>802</v>
      </c>
      <c r="J26" s="15">
        <v>839</v>
      </c>
      <c r="K26" s="14">
        <v>1.4820113643270201</v>
      </c>
      <c r="L26" s="15">
        <v>566.12251443900902</v>
      </c>
      <c r="M26" s="15">
        <v>100</v>
      </c>
      <c r="ZA26" s="9"/>
    </row>
    <row r="27" spans="2:677" x14ac:dyDescent="0.3">
      <c r="B27" s="19"/>
      <c r="C27" s="16" t="s">
        <v>270</v>
      </c>
      <c r="D27" s="14">
        <v>96.264878833799003</v>
      </c>
      <c r="E27" s="14">
        <v>0.66845996809765795</v>
      </c>
      <c r="F27" s="14">
        <v>94.694549111068497</v>
      </c>
      <c r="G27" s="14">
        <v>97.383259589675603</v>
      </c>
      <c r="H27" s="14">
        <v>0.69439651947389103</v>
      </c>
      <c r="I27" s="15">
        <v>1099</v>
      </c>
      <c r="J27" s="15">
        <v>1147</v>
      </c>
      <c r="K27" s="14">
        <v>1.42417337422784</v>
      </c>
      <c r="L27" s="15">
        <v>805.37947187917302</v>
      </c>
      <c r="M27" s="15">
        <v>147</v>
      </c>
      <c r="ZA27" s="9"/>
    </row>
    <row r="28" spans="2:677" x14ac:dyDescent="0.3">
      <c r="B28" s="19"/>
      <c r="C28" s="16" t="s">
        <v>271</v>
      </c>
      <c r="D28" s="14">
        <v>86.114135778095999</v>
      </c>
      <c r="E28" s="14">
        <v>2.0622566464265302</v>
      </c>
      <c r="F28" s="14">
        <v>81.467196565398794</v>
      </c>
      <c r="G28" s="14">
        <v>89.742601230856593</v>
      </c>
      <c r="H28" s="14">
        <v>2.3947945686184098</v>
      </c>
      <c r="I28" s="15">
        <v>483</v>
      </c>
      <c r="J28" s="15">
        <v>551</v>
      </c>
      <c r="K28" s="14">
        <v>1.9561436836132899</v>
      </c>
      <c r="L28" s="15">
        <v>281.67665014372602</v>
      </c>
      <c r="M28" s="15">
        <v>68</v>
      </c>
      <c r="ZA28" s="9"/>
    </row>
    <row r="29" spans="2:677" x14ac:dyDescent="0.3">
      <c r="B29" s="19"/>
      <c r="C29" s="16" t="s">
        <v>272</v>
      </c>
      <c r="D29" s="14">
        <v>90.476324351705003</v>
      </c>
      <c r="E29" s="14">
        <v>1.6437432762987301</v>
      </c>
      <c r="F29" s="14">
        <v>86.673980927716997</v>
      </c>
      <c r="G29" s="14">
        <v>93.277879797870298</v>
      </c>
      <c r="H29" s="14">
        <v>1.81676619610349</v>
      </c>
      <c r="I29" s="15">
        <v>733</v>
      </c>
      <c r="J29" s="15">
        <v>804</v>
      </c>
      <c r="K29" s="14">
        <v>2.5179319197962098</v>
      </c>
      <c r="L29" s="15">
        <v>319.309665872567</v>
      </c>
      <c r="M29" s="15">
        <v>92</v>
      </c>
      <c r="ZA29" s="9"/>
    </row>
    <row r="30" spans="2:677" x14ac:dyDescent="0.3">
      <c r="B30" s="19"/>
      <c r="C30" s="16" t="s">
        <v>273</v>
      </c>
      <c r="D30" s="14">
        <v>88.217579983900393</v>
      </c>
      <c r="E30" s="14">
        <v>2.3271620825902799</v>
      </c>
      <c r="F30" s="14">
        <v>82.733819491224494</v>
      </c>
      <c r="G30" s="14">
        <v>92.125460095617299</v>
      </c>
      <c r="H30" s="14">
        <v>2.6379799616074102</v>
      </c>
      <c r="I30" s="15">
        <v>594</v>
      </c>
      <c r="J30" s="15">
        <v>657</v>
      </c>
      <c r="K30" s="14">
        <v>3.41796389216075</v>
      </c>
      <c r="L30" s="15">
        <v>192.21970176655699</v>
      </c>
      <c r="M30" s="15">
        <v>72</v>
      </c>
      <c r="ZA30" s="9"/>
    </row>
    <row r="31" spans="2:677" x14ac:dyDescent="0.3">
      <c r="B31" s="19"/>
      <c r="C31" s="16" t="s">
        <v>274</v>
      </c>
      <c r="D31" s="14">
        <v>87.464156184310298</v>
      </c>
      <c r="E31" s="14">
        <v>0.895186017300454</v>
      </c>
      <c r="F31" s="14">
        <v>85.593911281078604</v>
      </c>
      <c r="G31" s="14">
        <v>89.122455807379296</v>
      </c>
      <c r="H31" s="14">
        <v>1.0234889997841601</v>
      </c>
      <c r="I31" s="15">
        <v>2028</v>
      </c>
      <c r="J31" s="15">
        <v>2319</v>
      </c>
      <c r="K31" s="14">
        <v>1.6941674300891101</v>
      </c>
      <c r="L31" s="15">
        <v>1368.8139429513301</v>
      </c>
      <c r="M31" s="15">
        <v>298</v>
      </c>
      <c r="ZA31" s="9"/>
    </row>
    <row r="32" spans="2:677" x14ac:dyDescent="0.3">
      <c r="B32" s="19"/>
      <c r="C32" s="16" t="s">
        <v>275</v>
      </c>
      <c r="D32" s="14">
        <v>90.377822137352595</v>
      </c>
      <c r="E32" s="14">
        <v>0.96962400971609197</v>
      </c>
      <c r="F32" s="14">
        <v>88.286330980384804</v>
      </c>
      <c r="G32" s="14">
        <v>92.129167265235793</v>
      </c>
      <c r="H32" s="14">
        <v>1.07285613526125</v>
      </c>
      <c r="I32" s="15">
        <v>1277</v>
      </c>
      <c r="J32" s="15">
        <v>1396</v>
      </c>
      <c r="K32" s="14">
        <v>1.5081539633702199</v>
      </c>
      <c r="L32" s="15">
        <v>925.634937748933</v>
      </c>
      <c r="M32" s="15">
        <v>170</v>
      </c>
      <c r="ZA32" s="9"/>
    </row>
    <row r="33" spans="2:677" x14ac:dyDescent="0.3">
      <c r="B33" s="19"/>
      <c r="C33" s="16" t="s">
        <v>276</v>
      </c>
      <c r="D33" s="14">
        <v>93.931563011606002</v>
      </c>
      <c r="E33" s="14">
        <v>1.0484223693148</v>
      </c>
      <c r="F33" s="14">
        <v>91.487331513593205</v>
      </c>
      <c r="G33" s="14">
        <v>95.706918165708998</v>
      </c>
      <c r="H33" s="14">
        <v>1.1161555665642</v>
      </c>
      <c r="I33" s="15">
        <v>799</v>
      </c>
      <c r="J33" s="15">
        <v>849</v>
      </c>
      <c r="K33" s="14">
        <v>1.6352343957719899</v>
      </c>
      <c r="L33" s="15">
        <v>519.19162304507995</v>
      </c>
      <c r="M33" s="15">
        <v>102</v>
      </c>
      <c r="ZA33" s="9"/>
    </row>
    <row r="34" spans="2:677" x14ac:dyDescent="0.3">
      <c r="B34" s="19"/>
      <c r="C34" s="16" t="s">
        <v>277</v>
      </c>
      <c r="D34" s="14">
        <v>87.358876976523206</v>
      </c>
      <c r="E34" s="14">
        <v>1.33523787490201</v>
      </c>
      <c r="F34" s="14">
        <v>84.468075871006704</v>
      </c>
      <c r="G34" s="14">
        <v>89.776761196285193</v>
      </c>
      <c r="H34" s="14">
        <v>1.5284512817865601</v>
      </c>
      <c r="I34" s="15">
        <v>810</v>
      </c>
      <c r="J34" s="15">
        <v>917</v>
      </c>
      <c r="K34" s="14">
        <v>1.47883615279747</v>
      </c>
      <c r="L34" s="15">
        <v>620.082216860426</v>
      </c>
      <c r="M34" s="15">
        <v>111</v>
      </c>
      <c r="ZA34" s="9"/>
    </row>
    <row r="35" spans="2:677" x14ac:dyDescent="0.3">
      <c r="B35" s="19"/>
      <c r="C35" s="16" t="s">
        <v>278</v>
      </c>
      <c r="D35" s="14">
        <v>88.563241157123699</v>
      </c>
      <c r="E35" s="14">
        <v>2.1171483607122199</v>
      </c>
      <c r="F35" s="14">
        <v>83.607538040032196</v>
      </c>
      <c r="G35" s="14">
        <v>92.161221448308396</v>
      </c>
      <c r="H35" s="14">
        <v>2.3905497733039098</v>
      </c>
      <c r="I35" s="15">
        <v>531</v>
      </c>
      <c r="J35" s="15">
        <v>587</v>
      </c>
      <c r="K35" s="14">
        <v>2.59324611243854</v>
      </c>
      <c r="L35" s="15">
        <v>226.35722740870901</v>
      </c>
      <c r="M35" s="15">
        <v>64</v>
      </c>
      <c r="ZA35" s="9"/>
    </row>
    <row r="36" spans="2:677" x14ac:dyDescent="0.3">
      <c r="B36" s="19"/>
      <c r="C36" s="16" t="s">
        <v>279</v>
      </c>
      <c r="D36" s="14">
        <v>92.771651280118803</v>
      </c>
      <c r="E36" s="14">
        <v>1.0222626857686199</v>
      </c>
      <c r="F36" s="14">
        <v>90.474403056890694</v>
      </c>
      <c r="G36" s="14">
        <v>94.548265352602598</v>
      </c>
      <c r="H36" s="14">
        <v>1.1019127844151</v>
      </c>
      <c r="I36" s="15">
        <v>1142</v>
      </c>
      <c r="J36" s="15">
        <v>1219</v>
      </c>
      <c r="K36" s="14">
        <v>1.8980949009925201</v>
      </c>
      <c r="L36" s="15">
        <v>642.222893788178</v>
      </c>
      <c r="M36" s="15">
        <v>161</v>
      </c>
      <c r="ZA36" s="9"/>
    </row>
    <row r="37" spans="2:677" x14ac:dyDescent="0.3">
      <c r="B37" s="19"/>
      <c r="C37" s="16" t="s">
        <v>280</v>
      </c>
      <c r="D37" s="14">
        <v>95.917761726569395</v>
      </c>
      <c r="E37" s="14">
        <v>0.88384591377812405</v>
      </c>
      <c r="F37" s="14">
        <v>93.747591248954393</v>
      </c>
      <c r="G37" s="14">
        <v>97.355924989247697</v>
      </c>
      <c r="H37" s="14">
        <v>0.92146219622772696</v>
      </c>
      <c r="I37" s="15">
        <v>713</v>
      </c>
      <c r="J37" s="15">
        <v>745</v>
      </c>
      <c r="K37" s="14">
        <v>1.4843238524081399</v>
      </c>
      <c r="L37" s="15">
        <v>501.91203138811397</v>
      </c>
      <c r="M37" s="15">
        <v>80</v>
      </c>
      <c r="ZA37" s="9"/>
    </row>
    <row r="38" spans="2:677" x14ac:dyDescent="0.3">
      <c r="B38" s="19" t="s">
        <v>296</v>
      </c>
      <c r="C38" s="16" t="s">
        <v>281</v>
      </c>
      <c r="D38" s="14">
        <v>92.404433042740706</v>
      </c>
      <c r="E38" s="14">
        <v>0.47197262651404498</v>
      </c>
      <c r="F38" s="14">
        <v>91.425144441271897</v>
      </c>
      <c r="G38" s="14">
        <v>93.280102680521196</v>
      </c>
      <c r="H38" s="14">
        <v>0.51076838088031795</v>
      </c>
      <c r="I38" s="15">
        <v>10127</v>
      </c>
      <c r="J38" s="15">
        <v>11057</v>
      </c>
      <c r="K38" s="14">
        <v>3.5089618705027998</v>
      </c>
      <c r="L38" s="15">
        <v>3151.0744225942899</v>
      </c>
      <c r="M38" s="15">
        <v>1279</v>
      </c>
      <c r="ZA38" s="9"/>
    </row>
    <row r="39" spans="2:677" x14ac:dyDescent="0.3">
      <c r="B39" s="19"/>
      <c r="C39" s="16" t="s">
        <v>282</v>
      </c>
      <c r="D39" s="14">
        <v>92.481125038271699</v>
      </c>
      <c r="E39" s="14">
        <v>0.41260811161059002</v>
      </c>
      <c r="F39" s="14">
        <v>91.630570281389495</v>
      </c>
      <c r="G39" s="14">
        <v>93.251607032916198</v>
      </c>
      <c r="H39" s="14">
        <v>0.44615386268261698</v>
      </c>
      <c r="I39" s="15">
        <v>10024</v>
      </c>
      <c r="J39" s="15">
        <v>10897</v>
      </c>
      <c r="K39" s="14">
        <v>2.6676979249998301</v>
      </c>
      <c r="L39" s="15">
        <v>4084.7953202949998</v>
      </c>
      <c r="M39" s="15">
        <v>1295</v>
      </c>
      <c r="ZA39" s="9"/>
    </row>
    <row r="40" spans="2:677" x14ac:dyDescent="0.3">
      <c r="B40" s="19" t="s">
        <v>321</v>
      </c>
      <c r="C40" s="16" t="s">
        <v>314</v>
      </c>
      <c r="D40" s="14">
        <v>92.488561624889897</v>
      </c>
      <c r="E40" s="14">
        <v>0.37630888140990598</v>
      </c>
      <c r="F40" s="14">
        <v>91.716558562809794</v>
      </c>
      <c r="G40" s="14">
        <v>93.193954453792301</v>
      </c>
      <c r="H40" s="14">
        <v>0.40687072519964101</v>
      </c>
      <c r="I40" s="15">
        <v>10356</v>
      </c>
      <c r="J40" s="15">
        <v>11266</v>
      </c>
      <c r="K40" s="14">
        <v>2.29619622635582</v>
      </c>
      <c r="L40" s="15">
        <v>4906.3751044829996</v>
      </c>
      <c r="M40" s="15">
        <v>2644</v>
      </c>
      <c r="ZA40" s="9"/>
    </row>
    <row r="41" spans="2:677" x14ac:dyDescent="0.3">
      <c r="B41" s="19"/>
      <c r="C41" s="16" t="s">
        <v>315</v>
      </c>
      <c r="D41" s="14">
        <v>92.402308802585793</v>
      </c>
      <c r="E41" s="14">
        <v>0.42954344933230798</v>
      </c>
      <c r="F41" s="14">
        <v>91.516008660135597</v>
      </c>
      <c r="G41" s="14">
        <v>93.202896341949895</v>
      </c>
      <c r="H41" s="14">
        <v>0.46486224738173099</v>
      </c>
      <c r="I41" s="15">
        <v>9795</v>
      </c>
      <c r="J41" s="15">
        <v>10688</v>
      </c>
      <c r="K41" s="14">
        <v>2.8087012605685802</v>
      </c>
      <c r="L41" s="15">
        <v>3805.31747895337</v>
      </c>
      <c r="M41" s="15">
        <v>2644</v>
      </c>
      <c r="ZA41" s="9"/>
    </row>
    <row r="42" spans="2:677" x14ac:dyDescent="0.3">
      <c r="B42" s="19" t="s">
        <v>322</v>
      </c>
      <c r="C42" s="16" t="s">
        <v>316</v>
      </c>
      <c r="D42" s="14">
        <v>80.549323428179406</v>
      </c>
      <c r="E42" s="14">
        <v>1.5839280846167301</v>
      </c>
      <c r="F42" s="14">
        <v>77.249696488926702</v>
      </c>
      <c r="G42" s="14">
        <v>83.472770876179595</v>
      </c>
      <c r="H42" s="14">
        <v>1.96640768314959</v>
      </c>
      <c r="I42" s="15">
        <v>2168</v>
      </c>
      <c r="J42" s="15">
        <v>2574</v>
      </c>
      <c r="K42" s="14">
        <v>4.1201601342930498</v>
      </c>
      <c r="L42" s="15">
        <v>624.73299971425899</v>
      </c>
      <c r="M42" s="15">
        <v>629</v>
      </c>
      <c r="ZA42" s="9"/>
    </row>
    <row r="43" spans="2:677" x14ac:dyDescent="0.3">
      <c r="B43" s="19"/>
      <c r="C43" s="16" t="s">
        <v>317</v>
      </c>
      <c r="D43" s="14">
        <v>92.986916953369303</v>
      </c>
      <c r="E43" s="14">
        <v>1.23610074217538</v>
      </c>
      <c r="F43" s="14">
        <v>90.130024639861304</v>
      </c>
      <c r="G43" s="14">
        <v>95.062177810613903</v>
      </c>
      <c r="H43" s="14">
        <v>1.32932759002566</v>
      </c>
      <c r="I43" s="15">
        <v>790</v>
      </c>
      <c r="J43" s="15">
        <v>857</v>
      </c>
      <c r="K43" s="14">
        <v>2.0056293146736599</v>
      </c>
      <c r="L43" s="15">
        <v>427.29730450686299</v>
      </c>
      <c r="M43" s="15">
        <v>319</v>
      </c>
      <c r="ZA43" s="9"/>
    </row>
    <row r="44" spans="2:677" x14ac:dyDescent="0.3">
      <c r="B44" s="19"/>
      <c r="C44" s="16" t="s">
        <v>318</v>
      </c>
      <c r="D44" s="14">
        <v>96.156494364784905</v>
      </c>
      <c r="E44" s="14">
        <v>0.75018474664853196</v>
      </c>
      <c r="F44" s="14">
        <v>94.373250248763497</v>
      </c>
      <c r="G44" s="14">
        <v>97.390216713707403</v>
      </c>
      <c r="H44" s="14">
        <v>0.780170649527412</v>
      </c>
      <c r="I44" s="15">
        <v>625</v>
      </c>
      <c r="J44" s="15">
        <v>659</v>
      </c>
      <c r="K44" s="14">
        <v>1.00197343833174</v>
      </c>
      <c r="L44" s="15">
        <v>657.70206553301205</v>
      </c>
      <c r="M44" s="15">
        <v>239</v>
      </c>
      <c r="ZA44" s="9"/>
    </row>
    <row r="45" spans="2:677" x14ac:dyDescent="0.3">
      <c r="B45" s="19"/>
      <c r="C45" s="16" t="s">
        <v>319</v>
      </c>
      <c r="D45" s="14">
        <v>93.293361426513897</v>
      </c>
      <c r="E45" s="14">
        <v>0.31600292747213499</v>
      </c>
      <c r="F45" s="14">
        <v>92.646509617218001</v>
      </c>
      <c r="G45" s="14">
        <v>93.887067104235697</v>
      </c>
      <c r="H45" s="14">
        <v>0.33871962874984002</v>
      </c>
      <c r="I45" s="15">
        <v>16318</v>
      </c>
      <c r="J45" s="15">
        <v>17588</v>
      </c>
      <c r="K45" s="14">
        <v>2.80684436104307</v>
      </c>
      <c r="L45" s="15">
        <v>6266.1115963921802</v>
      </c>
      <c r="M45" s="15">
        <v>2567</v>
      </c>
      <c r="ZA45" s="9"/>
    </row>
    <row r="46" spans="2:677" x14ac:dyDescent="0.3">
      <c r="B46" s="19"/>
      <c r="C46" s="16" t="s">
        <v>320</v>
      </c>
      <c r="D46" s="14">
        <v>93.456918870508105</v>
      </c>
      <c r="E46" s="14">
        <v>1.9823010061533901</v>
      </c>
      <c r="F46" s="14">
        <v>88.273546553057201</v>
      </c>
      <c r="G46" s="14">
        <v>96.441479684718004</v>
      </c>
      <c r="H46" s="14">
        <v>2.1210853408296302</v>
      </c>
      <c r="I46" s="15">
        <v>250</v>
      </c>
      <c r="J46" s="15">
        <v>276</v>
      </c>
      <c r="K46" s="14">
        <v>1.7671691953150299</v>
      </c>
      <c r="L46" s="15">
        <v>156.18198909969001</v>
      </c>
      <c r="M46" s="15">
        <v>147</v>
      </c>
      <c r="ZA46" s="9"/>
    </row>
    <row r="47" spans="2:677" x14ac:dyDescent="0.3">
      <c r="B47" s="19" t="s">
        <v>298</v>
      </c>
      <c r="C47" s="16" t="s">
        <v>283</v>
      </c>
      <c r="D47" s="14">
        <v>89.359817632510996</v>
      </c>
      <c r="E47" s="14">
        <v>0.89320029440201798</v>
      </c>
      <c r="F47" s="14">
        <v>87.476521577759399</v>
      </c>
      <c r="G47" s="14">
        <v>90.989074920003702</v>
      </c>
      <c r="H47" s="14">
        <v>0.99955474179151904</v>
      </c>
      <c r="I47" s="15">
        <v>3654</v>
      </c>
      <c r="J47" s="15">
        <v>4141</v>
      </c>
      <c r="K47" s="14">
        <v>3.4738151975338698</v>
      </c>
      <c r="L47" s="15">
        <v>1192.0611099115999</v>
      </c>
      <c r="M47" s="15">
        <v>1520</v>
      </c>
      <c r="ZA47" s="9"/>
    </row>
    <row r="48" spans="2:677" x14ac:dyDescent="0.3">
      <c r="B48" s="19"/>
      <c r="C48" s="16" t="s">
        <v>284</v>
      </c>
      <c r="D48" s="14">
        <v>93.001561304745394</v>
      </c>
      <c r="E48" s="14">
        <v>0.65980057048541696</v>
      </c>
      <c r="F48" s="14">
        <v>91.591590449438996</v>
      </c>
      <c r="G48" s="14">
        <v>94.190097600659797</v>
      </c>
      <c r="H48" s="14">
        <v>0.70945106859378104</v>
      </c>
      <c r="I48" s="15">
        <v>3547</v>
      </c>
      <c r="J48" s="15">
        <v>3883</v>
      </c>
      <c r="K48" s="14">
        <v>2.59650702728299</v>
      </c>
      <c r="L48" s="15">
        <v>1495.4706300422399</v>
      </c>
      <c r="M48" s="15">
        <v>1773</v>
      </c>
      <c r="ZA48" s="9"/>
    </row>
    <row r="49" spans="2:677" x14ac:dyDescent="0.3">
      <c r="B49" s="19"/>
      <c r="C49" s="16" t="s">
        <v>285</v>
      </c>
      <c r="D49" s="14">
        <v>92.649128939589602</v>
      </c>
      <c r="E49" s="14">
        <v>0.66349675431310495</v>
      </c>
      <c r="F49" s="14">
        <v>91.237090566537006</v>
      </c>
      <c r="G49" s="14">
        <v>93.848974004170003</v>
      </c>
      <c r="H49" s="14">
        <v>0.71613922538411301</v>
      </c>
      <c r="I49" s="15">
        <v>3609</v>
      </c>
      <c r="J49" s="15">
        <v>3916</v>
      </c>
      <c r="K49" s="14">
        <v>2.5306333454012799</v>
      </c>
      <c r="L49" s="15">
        <v>1547.4387102012399</v>
      </c>
      <c r="M49" s="15">
        <v>1868</v>
      </c>
      <c r="ZA49" s="9"/>
    </row>
    <row r="50" spans="2:677" x14ac:dyDescent="0.3">
      <c r="B50" s="19"/>
      <c r="C50" s="16" t="s">
        <v>286</v>
      </c>
      <c r="D50" s="14">
        <v>93.699079584654001</v>
      </c>
      <c r="E50" s="14">
        <v>0.48530681644779</v>
      </c>
      <c r="F50" s="14">
        <v>92.677555168065496</v>
      </c>
      <c r="G50" s="14">
        <v>94.586419666502096</v>
      </c>
      <c r="H50" s="14">
        <v>0.51794192493570002</v>
      </c>
      <c r="I50" s="15">
        <v>4038</v>
      </c>
      <c r="J50" s="15">
        <v>4350</v>
      </c>
      <c r="K50" s="14">
        <v>1.73493365305739</v>
      </c>
      <c r="L50" s="15">
        <v>2507.30049090592</v>
      </c>
      <c r="M50" s="15">
        <v>1953</v>
      </c>
      <c r="ZA50" s="9"/>
    </row>
    <row r="51" spans="2:677" x14ac:dyDescent="0.3">
      <c r="B51" s="19"/>
      <c r="C51" s="16" t="s">
        <v>287</v>
      </c>
      <c r="D51" s="14">
        <v>93.482316029923695</v>
      </c>
      <c r="E51" s="14">
        <v>0.48915261854234898</v>
      </c>
      <c r="F51" s="14">
        <v>92.454769722303297</v>
      </c>
      <c r="G51" s="14">
        <v>94.378434665938101</v>
      </c>
      <c r="H51" s="14">
        <v>0.52325684612453405</v>
      </c>
      <c r="I51" s="15">
        <v>5179</v>
      </c>
      <c r="J51" s="15">
        <v>5525</v>
      </c>
      <c r="K51" s="14">
        <v>2.1693002850919498</v>
      </c>
      <c r="L51" s="15">
        <v>2546.9041966985301</v>
      </c>
      <c r="M51" s="15">
        <v>1940</v>
      </c>
      <c r="ZA51" s="9"/>
    </row>
    <row r="52" spans="2:677" x14ac:dyDescent="0.3">
      <c r="B52" s="19" t="s">
        <v>297</v>
      </c>
      <c r="C52" s="16" t="s">
        <v>288</v>
      </c>
      <c r="D52" s="14">
        <v>93.338438930826499</v>
      </c>
      <c r="E52" s="14">
        <v>0.301977406922537</v>
      </c>
      <c r="F52" s="14">
        <v>92.721296130989501</v>
      </c>
      <c r="G52" s="14">
        <v>93.906694433286503</v>
      </c>
      <c r="H52" s="14">
        <v>0.32352952372208998</v>
      </c>
      <c r="I52" s="15">
        <v>14010</v>
      </c>
      <c r="J52" s="15">
        <v>15076</v>
      </c>
      <c r="K52" s="14">
        <v>2.2109029396447801</v>
      </c>
      <c r="L52" s="15">
        <v>6818.9334455461103</v>
      </c>
      <c r="M52" s="15">
        <v>2618</v>
      </c>
      <c r="ZA52" s="9"/>
    </row>
    <row r="53" spans="2:677" x14ac:dyDescent="0.3">
      <c r="B53" s="19"/>
      <c r="C53" s="16" t="s">
        <v>289</v>
      </c>
      <c r="D53" s="14">
        <v>90.637167267109007</v>
      </c>
      <c r="E53" s="14">
        <v>0.66340571582287999</v>
      </c>
      <c r="F53" s="14">
        <v>89.252594677445998</v>
      </c>
      <c r="G53" s="14">
        <v>91.859636008057905</v>
      </c>
      <c r="H53" s="14">
        <v>0.73193562401152001</v>
      </c>
      <c r="I53" s="15">
        <v>6019</v>
      </c>
      <c r="J53" s="15">
        <v>6741</v>
      </c>
      <c r="K53" s="14">
        <v>3.4954631407273302</v>
      </c>
      <c r="L53" s="15">
        <v>1928.4998092119299</v>
      </c>
      <c r="M53" s="15">
        <v>2035</v>
      </c>
      <c r="ZA53" s="9"/>
    </row>
    <row r="54" spans="2:677" x14ac:dyDescent="0.3">
      <c r="B54" s="19" t="s">
        <v>291</v>
      </c>
      <c r="C54" s="16" t="s">
        <v>290</v>
      </c>
      <c r="D54" s="14">
        <v>92.613486388976497</v>
      </c>
      <c r="E54" s="14">
        <v>0.356846704587094</v>
      </c>
      <c r="F54" s="14">
        <v>91.882515108696893</v>
      </c>
      <c r="G54" s="14">
        <v>93.2834460829921</v>
      </c>
      <c r="H54" s="14">
        <v>0.38530749516149099</v>
      </c>
      <c r="I54" s="15">
        <v>13485</v>
      </c>
      <c r="J54" s="15">
        <v>14576</v>
      </c>
      <c r="K54" s="14">
        <v>2.7130525676113999</v>
      </c>
      <c r="L54" s="15">
        <v>5372.5461032378298</v>
      </c>
      <c r="M54" s="15">
        <v>2493</v>
      </c>
      <c r="ZA54" s="9"/>
    </row>
    <row r="55" spans="2:677" x14ac:dyDescent="0.3">
      <c r="B55" s="19"/>
      <c r="C55" s="16" t="s">
        <v>291</v>
      </c>
      <c r="D55" s="14">
        <v>92.1937685119658</v>
      </c>
      <c r="E55" s="14">
        <v>0.55150956520864203</v>
      </c>
      <c r="F55" s="14">
        <v>91.041253151274205</v>
      </c>
      <c r="G55" s="14">
        <v>93.209075833328299</v>
      </c>
      <c r="H55" s="14">
        <v>0.59820698742460199</v>
      </c>
      <c r="I55" s="15">
        <v>6666</v>
      </c>
      <c r="J55" s="15">
        <v>7378</v>
      </c>
      <c r="K55" s="14">
        <v>3.1177614891182301</v>
      </c>
      <c r="L55" s="15">
        <v>2366.4414438856402</v>
      </c>
      <c r="M55" s="15">
        <v>1970</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27" priority="1">
      <formula>ZA9 = 3</formula>
    </cfRule>
    <cfRule type="expression" dxfId="226" priority="48">
      <formula>I9 = J9</formula>
    </cfRule>
    <cfRule type="expression" dxfId="225" priority="95">
      <formula>ZA9 = 2</formula>
    </cfRule>
    <cfRule type="expression" dxfId="224" priority="142">
      <formula>ZA9 = 1</formula>
    </cfRule>
  </conditionalFormatting>
  <pageMargins left="0.7" right="0.7" top="0.75" bottom="0.75" header="0.3" footer="0.3"/>
  <pageSetup paperSize="9" orientation="portrait" horizontalDpi="300" verticalDpi="30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121</v>
      </c>
      <c r="M2" s="12" t="str">
        <f>HYPERLINK("#'INDICE'!A1", "Índice")</f>
        <v>Índice</v>
      </c>
    </row>
    <row r="3" spans="2:677" x14ac:dyDescent="0.3">
      <c r="B3" s="10" t="s">
        <v>7</v>
      </c>
      <c r="C3" s="11" t="s">
        <v>120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85.401946773206802</v>
      </c>
      <c r="E9" s="14">
        <v>0.41947312729796599</v>
      </c>
      <c r="F9" s="14">
        <v>84.560064063019894</v>
      </c>
      <c r="G9" s="14">
        <v>86.205413334635395</v>
      </c>
      <c r="H9" s="14">
        <v>0.491175134932131</v>
      </c>
      <c r="I9" s="15">
        <v>18271</v>
      </c>
      <c r="J9" s="15">
        <v>21524</v>
      </c>
      <c r="K9" s="14">
        <v>3.0377244716712601</v>
      </c>
      <c r="L9" s="15">
        <v>7085.5669106020596</v>
      </c>
      <c r="M9" s="15">
        <v>2675</v>
      </c>
      <c r="ZA9" s="9"/>
    </row>
    <row r="10" spans="2:677" x14ac:dyDescent="0.3">
      <c r="B10" s="19" t="s">
        <v>293</v>
      </c>
      <c r="C10" s="16" t="s">
        <v>253</v>
      </c>
      <c r="D10" s="14">
        <v>85.952437060481003</v>
      </c>
      <c r="E10" s="14">
        <v>0.56358931024963199</v>
      </c>
      <c r="F10" s="14">
        <v>84.810232399612701</v>
      </c>
      <c r="G10" s="14">
        <v>87.021896041237696</v>
      </c>
      <c r="H10" s="14">
        <v>0.65569904650063504</v>
      </c>
      <c r="I10" s="15">
        <v>11490</v>
      </c>
      <c r="J10" s="15">
        <v>13289</v>
      </c>
      <c r="K10" s="14">
        <v>3.4956338170533701</v>
      </c>
      <c r="L10" s="15">
        <v>3801.5995654836302</v>
      </c>
      <c r="M10" s="15">
        <v>1689</v>
      </c>
      <c r="ZA10" s="9"/>
    </row>
    <row r="11" spans="2:677" x14ac:dyDescent="0.3">
      <c r="B11" s="19"/>
      <c r="C11" s="16" t="s">
        <v>254</v>
      </c>
      <c r="D11" s="14">
        <v>84.400683410891602</v>
      </c>
      <c r="E11" s="14">
        <v>0.58574477174710504</v>
      </c>
      <c r="F11" s="14">
        <v>83.216418312768297</v>
      </c>
      <c r="G11" s="14">
        <v>85.515930031211397</v>
      </c>
      <c r="H11" s="14">
        <v>0.69400477351053902</v>
      </c>
      <c r="I11" s="15">
        <v>6781</v>
      </c>
      <c r="J11" s="15">
        <v>8235</v>
      </c>
      <c r="K11" s="14">
        <v>2.1457354136771598</v>
      </c>
      <c r="L11" s="15">
        <v>3837.8450332269199</v>
      </c>
      <c r="M11" s="15">
        <v>986</v>
      </c>
      <c r="ZA11" s="9"/>
    </row>
    <row r="12" spans="2:677" x14ac:dyDescent="0.3">
      <c r="B12" s="19" t="s">
        <v>294</v>
      </c>
      <c r="C12" s="16" t="s">
        <v>255</v>
      </c>
      <c r="D12" s="14">
        <v>83.600618793246795</v>
      </c>
      <c r="E12" s="14">
        <v>0.54461636944561698</v>
      </c>
      <c r="F12" s="14">
        <v>82.504095757394893</v>
      </c>
      <c r="G12" s="14">
        <v>84.641212541185894</v>
      </c>
      <c r="H12" s="14">
        <v>0.65145016544974499</v>
      </c>
      <c r="I12" s="15">
        <v>9037</v>
      </c>
      <c r="J12" s="15">
        <v>10816</v>
      </c>
      <c r="K12" s="14">
        <v>2.3397580597657002</v>
      </c>
      <c r="L12" s="15">
        <v>4622.7001782753196</v>
      </c>
      <c r="M12" s="15">
        <v>1378</v>
      </c>
      <c r="ZA12" s="9"/>
    </row>
    <row r="13" spans="2:677" x14ac:dyDescent="0.3">
      <c r="B13" s="19"/>
      <c r="C13" s="16" t="s">
        <v>256</v>
      </c>
      <c r="D13" s="14">
        <v>87.046520300004602</v>
      </c>
      <c r="E13" s="14">
        <v>0.65443196730793096</v>
      </c>
      <c r="F13" s="14">
        <v>85.7067860920138</v>
      </c>
      <c r="G13" s="14">
        <v>88.277853392369096</v>
      </c>
      <c r="H13" s="14">
        <v>0.75181864255163799</v>
      </c>
      <c r="I13" s="15">
        <v>5598</v>
      </c>
      <c r="J13" s="15">
        <v>6439</v>
      </c>
      <c r="K13" s="14">
        <v>2.4453561454822998</v>
      </c>
      <c r="L13" s="15">
        <v>2633.1542797542202</v>
      </c>
      <c r="M13" s="15">
        <v>788</v>
      </c>
      <c r="ZA13" s="9"/>
    </row>
    <row r="14" spans="2:677" x14ac:dyDescent="0.3">
      <c r="B14" s="19"/>
      <c r="C14" s="16" t="s">
        <v>257</v>
      </c>
      <c r="D14" s="14">
        <v>82.631831196911406</v>
      </c>
      <c r="E14" s="14">
        <v>0.80004322563115904</v>
      </c>
      <c r="F14" s="14">
        <v>81.0034700745489</v>
      </c>
      <c r="G14" s="14">
        <v>84.147926569816093</v>
      </c>
      <c r="H14" s="14">
        <v>0.96820222188306404</v>
      </c>
      <c r="I14" s="15">
        <v>3636</v>
      </c>
      <c r="J14" s="15">
        <v>4269</v>
      </c>
      <c r="K14" s="14">
        <v>1.9034869620552</v>
      </c>
      <c r="L14" s="15">
        <v>2242.7261573626702</v>
      </c>
      <c r="M14" s="15">
        <v>509</v>
      </c>
      <c r="ZA14" s="9"/>
    </row>
    <row r="15" spans="2:677" x14ac:dyDescent="0.3">
      <c r="B15" s="19" t="s">
        <v>295</v>
      </c>
      <c r="C15" s="16" t="s">
        <v>258</v>
      </c>
      <c r="D15" s="14">
        <v>86.766378356052599</v>
      </c>
      <c r="E15" s="14">
        <v>1.3614150169416499</v>
      </c>
      <c r="F15" s="14">
        <v>83.834367881504093</v>
      </c>
      <c r="G15" s="14">
        <v>89.234887557289198</v>
      </c>
      <c r="H15" s="14">
        <v>1.56905824898554</v>
      </c>
      <c r="I15" s="15">
        <v>918</v>
      </c>
      <c r="J15" s="15">
        <v>1046</v>
      </c>
      <c r="K15" s="14">
        <v>1.68681393385934</v>
      </c>
      <c r="L15" s="15">
        <v>620.10395989960102</v>
      </c>
      <c r="M15" s="15">
        <v>134</v>
      </c>
      <c r="ZA15" s="9"/>
    </row>
    <row r="16" spans="2:677" x14ac:dyDescent="0.3">
      <c r="B16" s="19"/>
      <c r="C16" s="16" t="s">
        <v>259</v>
      </c>
      <c r="D16" s="14">
        <v>80.379045226296796</v>
      </c>
      <c r="E16" s="14">
        <v>1.8223741176607999</v>
      </c>
      <c r="F16" s="14">
        <v>76.511549021966701</v>
      </c>
      <c r="G16" s="14">
        <v>83.745027644848506</v>
      </c>
      <c r="H16" s="14">
        <v>2.26722538508655</v>
      </c>
      <c r="I16" s="15">
        <v>653</v>
      </c>
      <c r="J16" s="15">
        <v>815</v>
      </c>
      <c r="K16" s="14">
        <v>1.7141013714109099</v>
      </c>
      <c r="L16" s="15">
        <v>475.46779530848698</v>
      </c>
      <c r="M16" s="15">
        <v>101</v>
      </c>
      <c r="ZA16" s="9"/>
    </row>
    <row r="17" spans="2:677" x14ac:dyDescent="0.3">
      <c r="B17" s="19"/>
      <c r="C17" s="16" t="s">
        <v>260</v>
      </c>
      <c r="D17" s="14">
        <v>81.129048446222995</v>
      </c>
      <c r="E17" s="14">
        <v>1.98516782335707</v>
      </c>
      <c r="F17" s="14">
        <v>76.874260489838704</v>
      </c>
      <c r="G17" s="14">
        <v>84.756247851935399</v>
      </c>
      <c r="H17" s="14">
        <v>2.4469260534627799</v>
      </c>
      <c r="I17" s="15">
        <v>648</v>
      </c>
      <c r="J17" s="15">
        <v>786</v>
      </c>
      <c r="K17" s="14">
        <v>2.0206631870686702</v>
      </c>
      <c r="L17" s="15">
        <v>388.98120430462802</v>
      </c>
      <c r="M17" s="15">
        <v>102</v>
      </c>
      <c r="ZA17" s="9"/>
    </row>
    <row r="18" spans="2:677" x14ac:dyDescent="0.3">
      <c r="B18" s="19"/>
      <c r="C18" s="16" t="s">
        <v>261</v>
      </c>
      <c r="D18" s="14">
        <v>83.834220577637097</v>
      </c>
      <c r="E18" s="14">
        <v>1.9880465713808799</v>
      </c>
      <c r="F18" s="14">
        <v>79.476680532394596</v>
      </c>
      <c r="G18" s="14">
        <v>87.413087581890693</v>
      </c>
      <c r="H18" s="14">
        <v>2.3714022241547399</v>
      </c>
      <c r="I18" s="15">
        <v>538</v>
      </c>
      <c r="J18" s="15">
        <v>640</v>
      </c>
      <c r="K18" s="14">
        <v>1.8635282731081</v>
      </c>
      <c r="L18" s="15">
        <v>343.43455328025198</v>
      </c>
      <c r="M18" s="15">
        <v>78</v>
      </c>
      <c r="ZA18" s="9"/>
    </row>
    <row r="19" spans="2:677" x14ac:dyDescent="0.3">
      <c r="B19" s="19"/>
      <c r="C19" s="16" t="s">
        <v>262</v>
      </c>
      <c r="D19" s="14">
        <v>86.143879400813304</v>
      </c>
      <c r="E19" s="14">
        <v>2.24084243280475</v>
      </c>
      <c r="F19" s="14">
        <v>81.037779346792703</v>
      </c>
      <c r="G19" s="14">
        <v>90.043944582336593</v>
      </c>
      <c r="H19" s="14">
        <v>2.6012787540928799</v>
      </c>
      <c r="I19" s="15">
        <v>460</v>
      </c>
      <c r="J19" s="15">
        <v>542</v>
      </c>
      <c r="K19" s="14">
        <v>2.2759033970362301</v>
      </c>
      <c r="L19" s="15">
        <v>238.14719056433401</v>
      </c>
      <c r="M19" s="15">
        <v>66</v>
      </c>
      <c r="ZA19" s="9"/>
    </row>
    <row r="20" spans="2:677" x14ac:dyDescent="0.3">
      <c r="B20" s="19"/>
      <c r="C20" s="16" t="s">
        <v>263</v>
      </c>
      <c r="D20" s="14">
        <v>80.252055133789995</v>
      </c>
      <c r="E20" s="14">
        <v>2.20401431860643</v>
      </c>
      <c r="F20" s="14">
        <v>75.514500960233704</v>
      </c>
      <c r="G20" s="14">
        <v>84.263981450046003</v>
      </c>
      <c r="H20" s="14">
        <v>2.7463649559280099</v>
      </c>
      <c r="I20" s="15">
        <v>606</v>
      </c>
      <c r="J20" s="15">
        <v>760</v>
      </c>
      <c r="K20" s="14">
        <v>2.3264436099802999</v>
      </c>
      <c r="L20" s="15">
        <v>326.67888305551298</v>
      </c>
      <c r="M20" s="15">
        <v>101</v>
      </c>
      <c r="ZA20" s="9"/>
    </row>
    <row r="21" spans="2:677" x14ac:dyDescent="0.3">
      <c r="B21" s="19"/>
      <c r="C21" s="16" t="s">
        <v>264</v>
      </c>
      <c r="D21" s="14">
        <v>90.844750276947494</v>
      </c>
      <c r="E21" s="14">
        <v>0.95583813228646697</v>
      </c>
      <c r="F21" s="14">
        <v>88.775975882603106</v>
      </c>
      <c r="G21" s="14">
        <v>92.564153491051201</v>
      </c>
      <c r="H21" s="14">
        <v>1.05216661323028</v>
      </c>
      <c r="I21" s="15">
        <v>1295</v>
      </c>
      <c r="J21" s="15">
        <v>1433</v>
      </c>
      <c r="K21" s="14">
        <v>1.57304697658854</v>
      </c>
      <c r="L21" s="15">
        <v>910.97088728255505</v>
      </c>
      <c r="M21" s="15">
        <v>181</v>
      </c>
      <c r="ZA21" s="9"/>
    </row>
    <row r="22" spans="2:677" x14ac:dyDescent="0.3">
      <c r="B22" s="19"/>
      <c r="C22" s="16" t="s">
        <v>265</v>
      </c>
      <c r="D22" s="14">
        <v>85.708803261947807</v>
      </c>
      <c r="E22" s="14">
        <v>1.1542174587323799</v>
      </c>
      <c r="F22" s="14">
        <v>83.270935345375605</v>
      </c>
      <c r="G22" s="14">
        <v>87.843273937804994</v>
      </c>
      <c r="H22" s="14">
        <v>1.34667317102164</v>
      </c>
      <c r="I22" s="15">
        <v>993</v>
      </c>
      <c r="J22" s="15">
        <v>1163</v>
      </c>
      <c r="K22" s="14">
        <v>1.2638262668373701</v>
      </c>
      <c r="L22" s="15">
        <v>920.22141849473996</v>
      </c>
      <c r="M22" s="15">
        <v>135</v>
      </c>
      <c r="ZA22" s="9"/>
    </row>
    <row r="23" spans="2:677" x14ac:dyDescent="0.3">
      <c r="B23" s="19"/>
      <c r="C23" s="16" t="s">
        <v>266</v>
      </c>
      <c r="D23" s="14">
        <v>88.084502919251094</v>
      </c>
      <c r="E23" s="14">
        <v>1.1505931197662</v>
      </c>
      <c r="F23" s="14">
        <v>85.616387373769896</v>
      </c>
      <c r="G23" s="14">
        <v>90.177696051797199</v>
      </c>
      <c r="H23" s="14">
        <v>1.3062378530091401</v>
      </c>
      <c r="I23" s="15">
        <v>1010</v>
      </c>
      <c r="J23" s="15">
        <v>1166</v>
      </c>
      <c r="K23" s="14">
        <v>1.46946010047072</v>
      </c>
      <c r="L23" s="15">
        <v>793.48871032734405</v>
      </c>
      <c r="M23" s="15">
        <v>145</v>
      </c>
      <c r="ZA23" s="9"/>
    </row>
    <row r="24" spans="2:677" x14ac:dyDescent="0.3">
      <c r="B24" s="19"/>
      <c r="C24" s="16" t="s">
        <v>267</v>
      </c>
      <c r="D24" s="14">
        <v>84.249438699848398</v>
      </c>
      <c r="E24" s="14">
        <v>1.9846544431737001</v>
      </c>
      <c r="F24" s="14">
        <v>79.885452149794304</v>
      </c>
      <c r="G24" s="14">
        <v>87.811091008479906</v>
      </c>
      <c r="H24" s="14">
        <v>2.3556886239258401</v>
      </c>
      <c r="I24" s="15">
        <v>550</v>
      </c>
      <c r="J24" s="15">
        <v>651</v>
      </c>
      <c r="K24" s="14">
        <v>1.92939037112669</v>
      </c>
      <c r="L24" s="15">
        <v>337.41227785844097</v>
      </c>
      <c r="M24" s="15">
        <v>78</v>
      </c>
      <c r="ZA24" s="9"/>
    </row>
    <row r="25" spans="2:677" x14ac:dyDescent="0.3">
      <c r="B25" s="19"/>
      <c r="C25" s="16" t="s">
        <v>268</v>
      </c>
      <c r="D25" s="14">
        <v>86.999366949012796</v>
      </c>
      <c r="E25" s="14">
        <v>1.4371083527522299</v>
      </c>
      <c r="F25" s="14">
        <v>83.867972646650202</v>
      </c>
      <c r="G25" s="14">
        <v>89.598311664210797</v>
      </c>
      <c r="H25" s="14">
        <v>1.6518607010031101</v>
      </c>
      <c r="I25" s="15">
        <v>620</v>
      </c>
      <c r="J25" s="15">
        <v>725</v>
      </c>
      <c r="K25" s="14">
        <v>1.32201688057815</v>
      </c>
      <c r="L25" s="15">
        <v>548.40449517024297</v>
      </c>
      <c r="M25" s="15">
        <v>89</v>
      </c>
      <c r="ZA25" s="9"/>
    </row>
    <row r="26" spans="2:677" x14ac:dyDescent="0.3">
      <c r="B26" s="19"/>
      <c r="C26" s="16" t="s">
        <v>269</v>
      </c>
      <c r="D26" s="14">
        <v>85.952478579687806</v>
      </c>
      <c r="E26" s="14">
        <v>1.87117284265312</v>
      </c>
      <c r="F26" s="14">
        <v>81.815345630118799</v>
      </c>
      <c r="G26" s="14">
        <v>89.271805618390403</v>
      </c>
      <c r="H26" s="14">
        <v>2.1769853220908901</v>
      </c>
      <c r="I26" s="15">
        <v>722</v>
      </c>
      <c r="J26" s="15">
        <v>825</v>
      </c>
      <c r="K26" s="14">
        <v>2.38944432257277</v>
      </c>
      <c r="L26" s="15">
        <v>345.26855980963199</v>
      </c>
      <c r="M26" s="15">
        <v>100</v>
      </c>
      <c r="ZA26" s="9"/>
    </row>
    <row r="27" spans="2:677" x14ac:dyDescent="0.3">
      <c r="B27" s="19"/>
      <c r="C27" s="16" t="s">
        <v>270</v>
      </c>
      <c r="D27" s="14">
        <v>85.414876663993894</v>
      </c>
      <c r="E27" s="14">
        <v>1.25501786765842</v>
      </c>
      <c r="F27" s="14">
        <v>82.755974758954395</v>
      </c>
      <c r="G27" s="14">
        <v>87.724609217909602</v>
      </c>
      <c r="H27" s="14">
        <v>1.4693200021764701</v>
      </c>
      <c r="I27" s="15">
        <v>970</v>
      </c>
      <c r="J27" s="15">
        <v>1129</v>
      </c>
      <c r="K27" s="14">
        <v>1.42615028621601</v>
      </c>
      <c r="L27" s="15">
        <v>791.64167403111799</v>
      </c>
      <c r="M27" s="15">
        <v>147</v>
      </c>
      <c r="ZA27" s="9"/>
    </row>
    <row r="28" spans="2:677" x14ac:dyDescent="0.3">
      <c r="B28" s="19"/>
      <c r="C28" s="16" t="s">
        <v>271</v>
      </c>
      <c r="D28" s="14">
        <v>77.924227669087102</v>
      </c>
      <c r="E28" s="14">
        <v>2.3622469016376102</v>
      </c>
      <c r="F28" s="14">
        <v>72.854172298468796</v>
      </c>
      <c r="G28" s="14">
        <v>82.277693314443994</v>
      </c>
      <c r="H28" s="14">
        <v>3.0314665570624899</v>
      </c>
      <c r="I28" s="15">
        <v>423</v>
      </c>
      <c r="J28" s="15">
        <v>517</v>
      </c>
      <c r="K28" s="14">
        <v>1.67383199354711</v>
      </c>
      <c r="L28" s="15">
        <v>308.87209827098502</v>
      </c>
      <c r="M28" s="15">
        <v>68</v>
      </c>
      <c r="ZA28" s="9"/>
    </row>
    <row r="29" spans="2:677" x14ac:dyDescent="0.3">
      <c r="B29" s="19"/>
      <c r="C29" s="16" t="s">
        <v>272</v>
      </c>
      <c r="D29" s="14">
        <v>83.360238673173299</v>
      </c>
      <c r="E29" s="14">
        <v>1.6885822862297699</v>
      </c>
      <c r="F29" s="14">
        <v>79.731547570448001</v>
      </c>
      <c r="G29" s="14">
        <v>86.449687314391895</v>
      </c>
      <c r="H29" s="14">
        <v>2.0256447355556602</v>
      </c>
      <c r="I29" s="15">
        <v>675</v>
      </c>
      <c r="J29" s="15">
        <v>792</v>
      </c>
      <c r="K29" s="14">
        <v>1.62597887758967</v>
      </c>
      <c r="L29" s="15">
        <v>487.09119836418301</v>
      </c>
      <c r="M29" s="15">
        <v>92</v>
      </c>
      <c r="ZA29" s="9"/>
    </row>
    <row r="30" spans="2:677" x14ac:dyDescent="0.3">
      <c r="B30" s="19"/>
      <c r="C30" s="16" t="s">
        <v>273</v>
      </c>
      <c r="D30" s="14">
        <v>81.314087798432993</v>
      </c>
      <c r="E30" s="14">
        <v>1.98235233001376</v>
      </c>
      <c r="F30" s="14">
        <v>77.038177190751497</v>
      </c>
      <c r="G30" s="14">
        <v>84.949307019291098</v>
      </c>
      <c r="H30" s="14">
        <v>2.4378953065645299</v>
      </c>
      <c r="I30" s="15">
        <v>549</v>
      </c>
      <c r="J30" s="15">
        <v>652</v>
      </c>
      <c r="K30" s="14">
        <v>1.68369174092588</v>
      </c>
      <c r="L30" s="15">
        <v>387.24428240139599</v>
      </c>
      <c r="M30" s="15">
        <v>72</v>
      </c>
      <c r="ZA30" s="9"/>
    </row>
    <row r="31" spans="2:677" x14ac:dyDescent="0.3">
      <c r="B31" s="19"/>
      <c r="C31" s="16" t="s">
        <v>274</v>
      </c>
      <c r="D31" s="14">
        <v>82.843321563665</v>
      </c>
      <c r="E31" s="14">
        <v>1.0510003728269099</v>
      </c>
      <c r="F31" s="14">
        <v>80.675199770632702</v>
      </c>
      <c r="G31" s="14">
        <v>84.813982120228999</v>
      </c>
      <c r="H31" s="14">
        <v>1.26866034942746</v>
      </c>
      <c r="I31" s="15">
        <v>1913</v>
      </c>
      <c r="J31" s="15">
        <v>2286</v>
      </c>
      <c r="K31" s="14">
        <v>1.77582935085759</v>
      </c>
      <c r="L31" s="15">
        <v>1287.28585260517</v>
      </c>
      <c r="M31" s="15">
        <v>298</v>
      </c>
      <c r="ZA31" s="9"/>
    </row>
    <row r="32" spans="2:677" x14ac:dyDescent="0.3">
      <c r="B32" s="19"/>
      <c r="C32" s="16" t="s">
        <v>275</v>
      </c>
      <c r="D32" s="14">
        <v>81.166314020406602</v>
      </c>
      <c r="E32" s="14">
        <v>1.31664087879761</v>
      </c>
      <c r="F32" s="14">
        <v>78.428772598956698</v>
      </c>
      <c r="G32" s="14">
        <v>83.628960322762097</v>
      </c>
      <c r="H32" s="14">
        <v>1.6221518676659199</v>
      </c>
      <c r="I32" s="15">
        <v>1120</v>
      </c>
      <c r="J32" s="15">
        <v>1374</v>
      </c>
      <c r="K32" s="14">
        <v>1.55701952266266</v>
      </c>
      <c r="L32" s="15">
        <v>882.45521652183299</v>
      </c>
      <c r="M32" s="15">
        <v>170</v>
      </c>
      <c r="ZA32" s="9"/>
    </row>
    <row r="33" spans="2:677" x14ac:dyDescent="0.3">
      <c r="B33" s="19"/>
      <c r="C33" s="16" t="s">
        <v>276</v>
      </c>
      <c r="D33" s="14">
        <v>89.813897037609394</v>
      </c>
      <c r="E33" s="14">
        <v>1.0506028941273</v>
      </c>
      <c r="F33" s="14">
        <v>87.533036267201297</v>
      </c>
      <c r="G33" s="14">
        <v>91.716955949271295</v>
      </c>
      <c r="H33" s="14">
        <v>1.16975538171711</v>
      </c>
      <c r="I33" s="15">
        <v>746</v>
      </c>
      <c r="J33" s="15">
        <v>830</v>
      </c>
      <c r="K33" s="14">
        <v>1.0001844871169101</v>
      </c>
      <c r="L33" s="15">
        <v>829.84690393721996</v>
      </c>
      <c r="M33" s="15">
        <v>102</v>
      </c>
      <c r="ZA33" s="9"/>
    </row>
    <row r="34" spans="2:677" x14ac:dyDescent="0.3">
      <c r="B34" s="19"/>
      <c r="C34" s="16" t="s">
        <v>277</v>
      </c>
      <c r="D34" s="14">
        <v>81.690697163088402</v>
      </c>
      <c r="E34" s="14">
        <v>1.3825246914720599</v>
      </c>
      <c r="F34" s="14">
        <v>78.790915170301602</v>
      </c>
      <c r="G34" s="14">
        <v>84.273146649091601</v>
      </c>
      <c r="H34" s="14">
        <v>1.69238939008192</v>
      </c>
      <c r="I34" s="15">
        <v>741</v>
      </c>
      <c r="J34" s="15">
        <v>897</v>
      </c>
      <c r="K34" s="14">
        <v>1.1450102964797599</v>
      </c>
      <c r="L34" s="15">
        <v>783.39906877497106</v>
      </c>
      <c r="M34" s="15">
        <v>111</v>
      </c>
      <c r="ZA34" s="9"/>
    </row>
    <row r="35" spans="2:677" x14ac:dyDescent="0.3">
      <c r="B35" s="19"/>
      <c r="C35" s="16" t="s">
        <v>278</v>
      </c>
      <c r="D35" s="14">
        <v>85.009540964135695</v>
      </c>
      <c r="E35" s="14">
        <v>1.98125631404049</v>
      </c>
      <c r="F35" s="14">
        <v>80.608266446663905</v>
      </c>
      <c r="G35" s="14">
        <v>88.553722045063196</v>
      </c>
      <c r="H35" s="14">
        <v>2.3306281760494998</v>
      </c>
      <c r="I35" s="15">
        <v>502</v>
      </c>
      <c r="J35" s="15">
        <v>581</v>
      </c>
      <c r="K35" s="14">
        <v>1.7865974855118001</v>
      </c>
      <c r="L35" s="15">
        <v>325.19915913436</v>
      </c>
      <c r="M35" s="15">
        <v>64</v>
      </c>
      <c r="ZA35" s="9"/>
    </row>
    <row r="36" spans="2:677" x14ac:dyDescent="0.3">
      <c r="B36" s="19"/>
      <c r="C36" s="16" t="s">
        <v>279</v>
      </c>
      <c r="D36" s="14">
        <v>84.407003900456601</v>
      </c>
      <c r="E36" s="14">
        <v>1.16596405769267</v>
      </c>
      <c r="F36" s="14">
        <v>81.963600583904096</v>
      </c>
      <c r="G36" s="14">
        <v>86.573620060374694</v>
      </c>
      <c r="H36" s="14">
        <v>1.3813593704471701</v>
      </c>
      <c r="I36" s="15">
        <v>1011</v>
      </c>
      <c r="J36" s="15">
        <v>1191</v>
      </c>
      <c r="K36" s="14">
        <v>1.22916231704568</v>
      </c>
      <c r="L36" s="15">
        <v>968.95258135035999</v>
      </c>
      <c r="M36" s="15">
        <v>161</v>
      </c>
      <c r="ZA36" s="9"/>
    </row>
    <row r="37" spans="2:677" x14ac:dyDescent="0.3">
      <c r="B37" s="19"/>
      <c r="C37" s="16" t="s">
        <v>280</v>
      </c>
      <c r="D37" s="14">
        <v>84.293146775264105</v>
      </c>
      <c r="E37" s="14">
        <v>1.7847230977378601</v>
      </c>
      <c r="F37" s="14">
        <v>80.407225600520206</v>
      </c>
      <c r="G37" s="14">
        <v>87.527902488665404</v>
      </c>
      <c r="H37" s="14">
        <v>2.11728137578746</v>
      </c>
      <c r="I37" s="15">
        <v>608</v>
      </c>
      <c r="J37" s="15">
        <v>723</v>
      </c>
      <c r="K37" s="14">
        <v>1.73699046236402</v>
      </c>
      <c r="L37" s="15">
        <v>416.23717324043599</v>
      </c>
      <c r="M37" s="15">
        <v>80</v>
      </c>
      <c r="ZA37" s="9"/>
    </row>
    <row r="38" spans="2:677" x14ac:dyDescent="0.3">
      <c r="B38" s="19" t="s">
        <v>296</v>
      </c>
      <c r="C38" s="16" t="s">
        <v>281</v>
      </c>
      <c r="D38" s="14">
        <v>84.548047801917903</v>
      </c>
      <c r="E38" s="14">
        <v>0.62693942281925796</v>
      </c>
      <c r="F38" s="14">
        <v>83.277725706959501</v>
      </c>
      <c r="G38" s="14">
        <v>85.738394933660302</v>
      </c>
      <c r="H38" s="14">
        <v>0.741518508254707</v>
      </c>
      <c r="I38" s="15">
        <v>9031</v>
      </c>
      <c r="J38" s="15">
        <v>10831</v>
      </c>
      <c r="K38" s="14">
        <v>3.2583120600143101</v>
      </c>
      <c r="L38" s="15">
        <v>3324.1137744039302</v>
      </c>
      <c r="M38" s="15">
        <v>1279</v>
      </c>
      <c r="ZA38" s="9"/>
    </row>
    <row r="39" spans="2:677" x14ac:dyDescent="0.3">
      <c r="B39" s="19"/>
      <c r="C39" s="16" t="s">
        <v>282</v>
      </c>
      <c r="D39" s="14">
        <v>86.123741688959001</v>
      </c>
      <c r="E39" s="14">
        <v>0.57351779164407501</v>
      </c>
      <c r="F39" s="14">
        <v>84.959893696977403</v>
      </c>
      <c r="G39" s="14">
        <v>87.211084605206096</v>
      </c>
      <c r="H39" s="14">
        <v>0.66592298522673099</v>
      </c>
      <c r="I39" s="15">
        <v>9240</v>
      </c>
      <c r="J39" s="15">
        <v>10693</v>
      </c>
      <c r="K39" s="14">
        <v>2.9427778251713601</v>
      </c>
      <c r="L39" s="15">
        <v>3633.64162545209</v>
      </c>
      <c r="M39" s="15">
        <v>1295</v>
      </c>
      <c r="ZA39" s="9"/>
    </row>
    <row r="40" spans="2:677" x14ac:dyDescent="0.3">
      <c r="B40" s="19" t="s">
        <v>321</v>
      </c>
      <c r="C40" s="16" t="s">
        <v>314</v>
      </c>
      <c r="D40" s="14">
        <v>85.359673501780605</v>
      </c>
      <c r="E40" s="14">
        <v>0.55758604157228298</v>
      </c>
      <c r="F40" s="14">
        <v>84.232163526385506</v>
      </c>
      <c r="G40" s="14">
        <v>86.419557513296198</v>
      </c>
      <c r="H40" s="14">
        <v>0.65321951068691897</v>
      </c>
      <c r="I40" s="15">
        <v>9369</v>
      </c>
      <c r="J40" s="15">
        <v>11065</v>
      </c>
      <c r="K40" s="14">
        <v>2.7525324406858802</v>
      </c>
      <c r="L40" s="15">
        <v>4019.9344561558701</v>
      </c>
      <c r="M40" s="15">
        <v>2640</v>
      </c>
      <c r="ZA40" s="9"/>
    </row>
    <row r="41" spans="2:677" x14ac:dyDescent="0.3">
      <c r="B41" s="19"/>
      <c r="C41" s="16" t="s">
        <v>315</v>
      </c>
      <c r="D41" s="14">
        <v>85.445391096989894</v>
      </c>
      <c r="E41" s="14">
        <v>0.56269920697237297</v>
      </c>
      <c r="F41" s="14">
        <v>84.306961293084399</v>
      </c>
      <c r="G41" s="14">
        <v>86.514445328376297</v>
      </c>
      <c r="H41" s="14">
        <v>0.65854834268784301</v>
      </c>
      <c r="I41" s="15">
        <v>8902</v>
      </c>
      <c r="J41" s="15">
        <v>10459</v>
      </c>
      <c r="K41" s="14">
        <v>2.6626376072921101</v>
      </c>
      <c r="L41" s="15">
        <v>3928.0598949538398</v>
      </c>
      <c r="M41" s="15">
        <v>2636</v>
      </c>
      <c r="ZA41" s="9"/>
    </row>
    <row r="42" spans="2:677" x14ac:dyDescent="0.3">
      <c r="B42" s="19" t="s">
        <v>322</v>
      </c>
      <c r="C42" s="16" t="s">
        <v>316</v>
      </c>
      <c r="D42" s="14">
        <v>72.1902666898918</v>
      </c>
      <c r="E42" s="14">
        <v>1.5531146189826599</v>
      </c>
      <c r="F42" s="14">
        <v>69.040301434702499</v>
      </c>
      <c r="G42" s="14">
        <v>75.135166124936404</v>
      </c>
      <c r="H42" s="14">
        <v>2.1514183146799901</v>
      </c>
      <c r="I42" s="15">
        <v>1822</v>
      </c>
      <c r="J42" s="15">
        <v>2503</v>
      </c>
      <c r="K42" s="14">
        <v>3.00620678223284</v>
      </c>
      <c r="L42" s="15">
        <v>832.61072218755203</v>
      </c>
      <c r="M42" s="15">
        <v>621</v>
      </c>
      <c r="ZA42" s="9"/>
    </row>
    <row r="43" spans="2:677" x14ac:dyDescent="0.3">
      <c r="B43" s="19"/>
      <c r="C43" s="16" t="s">
        <v>317</v>
      </c>
      <c r="D43" s="14">
        <v>86.140281252848396</v>
      </c>
      <c r="E43" s="14">
        <v>2.0627241537654402</v>
      </c>
      <c r="F43" s="14">
        <v>81.563784109065196</v>
      </c>
      <c r="G43" s="14">
        <v>89.723864633870207</v>
      </c>
      <c r="H43" s="14">
        <v>2.39461042356097</v>
      </c>
      <c r="I43" s="15">
        <v>722</v>
      </c>
      <c r="J43" s="15">
        <v>849</v>
      </c>
      <c r="K43" s="14">
        <v>3.0221600470832799</v>
      </c>
      <c r="L43" s="15">
        <v>280.92489701840202</v>
      </c>
      <c r="M43" s="15">
        <v>314</v>
      </c>
      <c r="ZA43" s="9"/>
    </row>
    <row r="44" spans="2:677" x14ac:dyDescent="0.3">
      <c r="B44" s="19"/>
      <c r="C44" s="16" t="s">
        <v>318</v>
      </c>
      <c r="D44" s="14">
        <v>87.402765397880103</v>
      </c>
      <c r="E44" s="14">
        <v>1.7443364477718899</v>
      </c>
      <c r="F44" s="14">
        <v>83.547770090252499</v>
      </c>
      <c r="G44" s="14">
        <v>90.457647226731396</v>
      </c>
      <c r="H44" s="14">
        <v>1.99574514585576</v>
      </c>
      <c r="I44" s="15">
        <v>568</v>
      </c>
      <c r="J44" s="15">
        <v>650</v>
      </c>
      <c r="K44" s="14">
        <v>1.7935141872871501</v>
      </c>
      <c r="L44" s="15">
        <v>362.41698259615202</v>
      </c>
      <c r="M44" s="15">
        <v>237</v>
      </c>
      <c r="ZA44" s="9"/>
    </row>
    <row r="45" spans="2:677" x14ac:dyDescent="0.3">
      <c r="B45" s="19"/>
      <c r="C45" s="16" t="s">
        <v>319</v>
      </c>
      <c r="D45" s="14">
        <v>86.441193530731496</v>
      </c>
      <c r="E45" s="14">
        <v>0.447904854940258</v>
      </c>
      <c r="F45" s="14">
        <v>85.538678838288106</v>
      </c>
      <c r="G45" s="14">
        <v>87.295748710310804</v>
      </c>
      <c r="H45" s="14">
        <v>0.51816134952026005</v>
      </c>
      <c r="I45" s="15">
        <v>14926</v>
      </c>
      <c r="J45" s="15">
        <v>17249</v>
      </c>
      <c r="K45" s="14">
        <v>2.9523515756103702</v>
      </c>
      <c r="L45" s="15">
        <v>5842.4613594449502</v>
      </c>
      <c r="M45" s="15">
        <v>2566</v>
      </c>
      <c r="ZA45" s="9"/>
    </row>
    <row r="46" spans="2:677" x14ac:dyDescent="0.3">
      <c r="B46" s="19"/>
      <c r="C46" s="16" t="s">
        <v>320</v>
      </c>
      <c r="D46" s="14">
        <v>89.165414612318997</v>
      </c>
      <c r="E46" s="14">
        <v>2.5680592699190301</v>
      </c>
      <c r="F46" s="14">
        <v>82.956288639559006</v>
      </c>
      <c r="G46" s="14">
        <v>93.295339101647301</v>
      </c>
      <c r="H46" s="14">
        <v>2.88010691262375</v>
      </c>
      <c r="I46" s="15">
        <v>233</v>
      </c>
      <c r="J46" s="15">
        <v>273</v>
      </c>
      <c r="K46" s="14">
        <v>1.85682194343606</v>
      </c>
      <c r="L46" s="15">
        <v>147.02540594431599</v>
      </c>
      <c r="M46" s="15">
        <v>145</v>
      </c>
      <c r="ZA46" s="9"/>
    </row>
    <row r="47" spans="2:677" x14ac:dyDescent="0.3">
      <c r="B47" s="19" t="s">
        <v>298</v>
      </c>
      <c r="C47" s="16" t="s">
        <v>283</v>
      </c>
      <c r="D47" s="14">
        <v>82.100927121104704</v>
      </c>
      <c r="E47" s="14">
        <v>1.05650701691079</v>
      </c>
      <c r="F47" s="14">
        <v>79.934064036707198</v>
      </c>
      <c r="G47" s="14">
        <v>84.0803987730757</v>
      </c>
      <c r="H47" s="14">
        <v>1.2868393256416799</v>
      </c>
      <c r="I47" s="15">
        <v>3235</v>
      </c>
      <c r="J47" s="15">
        <v>4062</v>
      </c>
      <c r="K47" s="14">
        <v>3.0846021955979199</v>
      </c>
      <c r="L47" s="15">
        <v>1316.8634859292199</v>
      </c>
      <c r="M47" s="15">
        <v>1508</v>
      </c>
      <c r="ZA47" s="9"/>
    </row>
    <row r="48" spans="2:677" x14ac:dyDescent="0.3">
      <c r="B48" s="19"/>
      <c r="C48" s="16" t="s">
        <v>284</v>
      </c>
      <c r="D48" s="14">
        <v>83.890284414604807</v>
      </c>
      <c r="E48" s="14">
        <v>1.0908259596668299</v>
      </c>
      <c r="F48" s="14">
        <v>81.634537722933104</v>
      </c>
      <c r="G48" s="14">
        <v>85.916765668429207</v>
      </c>
      <c r="H48" s="14">
        <v>1.3003007049966899</v>
      </c>
      <c r="I48" s="15">
        <v>3147</v>
      </c>
      <c r="J48" s="15">
        <v>3819</v>
      </c>
      <c r="K48" s="14">
        <v>3.3616098979005198</v>
      </c>
      <c r="L48" s="15">
        <v>1136.0628139467201</v>
      </c>
      <c r="M48" s="15">
        <v>1762</v>
      </c>
      <c r="ZA48" s="9"/>
    </row>
    <row r="49" spans="2:677" x14ac:dyDescent="0.3">
      <c r="B49" s="19"/>
      <c r="C49" s="16" t="s">
        <v>285</v>
      </c>
      <c r="D49" s="14">
        <v>84.753175832768093</v>
      </c>
      <c r="E49" s="14">
        <v>0.93492307079849701</v>
      </c>
      <c r="F49" s="14">
        <v>82.827867405161598</v>
      </c>
      <c r="G49" s="14">
        <v>86.497810934730197</v>
      </c>
      <c r="H49" s="14">
        <v>1.10311272894747</v>
      </c>
      <c r="I49" s="15">
        <v>3233</v>
      </c>
      <c r="J49" s="15">
        <v>3840</v>
      </c>
      <c r="K49" s="14">
        <v>2.59677602664997</v>
      </c>
      <c r="L49" s="15">
        <v>1478.7567200987601</v>
      </c>
      <c r="M49" s="15">
        <v>1850</v>
      </c>
      <c r="ZA49" s="9"/>
    </row>
    <row r="50" spans="2:677" x14ac:dyDescent="0.3">
      <c r="B50" s="19"/>
      <c r="C50" s="16" t="s">
        <v>286</v>
      </c>
      <c r="D50" s="14">
        <v>87.351443483506301</v>
      </c>
      <c r="E50" s="14">
        <v>0.794313157621649</v>
      </c>
      <c r="F50" s="14">
        <v>85.709927274199799</v>
      </c>
      <c r="G50" s="14">
        <v>88.828973316801296</v>
      </c>
      <c r="H50" s="14">
        <v>0.90933031664397401</v>
      </c>
      <c r="I50" s="15">
        <v>3669</v>
      </c>
      <c r="J50" s="15">
        <v>4249</v>
      </c>
      <c r="K50" s="14">
        <v>2.42581104749034</v>
      </c>
      <c r="L50" s="15">
        <v>1751.5791283067499</v>
      </c>
      <c r="M50" s="15">
        <v>1939</v>
      </c>
      <c r="ZA50" s="9"/>
    </row>
    <row r="51" spans="2:677" x14ac:dyDescent="0.3">
      <c r="B51" s="19"/>
      <c r="C51" s="16" t="s">
        <v>287</v>
      </c>
      <c r="D51" s="14">
        <v>88.750775320215993</v>
      </c>
      <c r="E51" s="14">
        <v>0.70819280617369396</v>
      </c>
      <c r="F51" s="14">
        <v>87.285234761444698</v>
      </c>
      <c r="G51" s="14">
        <v>90.066617440155397</v>
      </c>
      <c r="H51" s="14">
        <v>0.79795675431398705</v>
      </c>
      <c r="I51" s="15">
        <v>4872</v>
      </c>
      <c r="J51" s="15">
        <v>5419</v>
      </c>
      <c r="K51" s="14">
        <v>2.7217440097263799</v>
      </c>
      <c r="L51" s="15">
        <v>1991.0028204837599</v>
      </c>
      <c r="M51" s="15">
        <v>1929</v>
      </c>
      <c r="ZA51" s="9"/>
    </row>
    <row r="52" spans="2:677" x14ac:dyDescent="0.3">
      <c r="B52" s="19" t="s">
        <v>297</v>
      </c>
      <c r="C52" s="16" t="s">
        <v>288</v>
      </c>
      <c r="D52" s="14">
        <v>86.766186212126698</v>
      </c>
      <c r="E52" s="14">
        <v>0.47372512359456398</v>
      </c>
      <c r="F52" s="14">
        <v>85.809335182225794</v>
      </c>
      <c r="G52" s="14">
        <v>87.667790898541398</v>
      </c>
      <c r="H52" s="14">
        <v>0.54597896286048297</v>
      </c>
      <c r="I52" s="15">
        <v>12835</v>
      </c>
      <c r="J52" s="15">
        <v>14774</v>
      </c>
      <c r="K52" s="14">
        <v>2.88726073983127</v>
      </c>
      <c r="L52" s="15">
        <v>5116.96079130815</v>
      </c>
      <c r="M52" s="15">
        <v>2614</v>
      </c>
      <c r="ZA52" s="9"/>
    </row>
    <row r="53" spans="2:677" x14ac:dyDescent="0.3">
      <c r="B53" s="19"/>
      <c r="C53" s="16" t="s">
        <v>289</v>
      </c>
      <c r="D53" s="14">
        <v>82.585356298980599</v>
      </c>
      <c r="E53" s="14">
        <v>0.87125276809873398</v>
      </c>
      <c r="F53" s="14">
        <v>80.810080148436498</v>
      </c>
      <c r="G53" s="14">
        <v>84.228453018842998</v>
      </c>
      <c r="H53" s="14">
        <v>1.0549724638161899</v>
      </c>
      <c r="I53" s="15">
        <v>5323</v>
      </c>
      <c r="J53" s="15">
        <v>6617</v>
      </c>
      <c r="K53" s="14">
        <v>3.49193537985717</v>
      </c>
      <c r="L53" s="15">
        <v>1894.9377007860501</v>
      </c>
      <c r="M53" s="15">
        <v>2028</v>
      </c>
      <c r="ZA53" s="9"/>
    </row>
    <row r="54" spans="2:677" x14ac:dyDescent="0.3">
      <c r="B54" s="19" t="s">
        <v>291</v>
      </c>
      <c r="C54" s="16" t="s">
        <v>290</v>
      </c>
      <c r="D54" s="14">
        <v>86.496718460572794</v>
      </c>
      <c r="E54" s="14">
        <v>0.50567357104104005</v>
      </c>
      <c r="F54" s="14">
        <v>85.474062763602106</v>
      </c>
      <c r="G54" s="14">
        <v>87.457941610383799</v>
      </c>
      <c r="H54" s="14">
        <v>0.58461590224551496</v>
      </c>
      <c r="I54" s="15">
        <v>12409</v>
      </c>
      <c r="J54" s="15">
        <v>14317</v>
      </c>
      <c r="K54" s="14">
        <v>3.1341750664467201</v>
      </c>
      <c r="L54" s="15">
        <v>4568.0281721567899</v>
      </c>
      <c r="M54" s="15">
        <v>2489</v>
      </c>
      <c r="ZA54" s="9"/>
    </row>
    <row r="55" spans="2:677" x14ac:dyDescent="0.3">
      <c r="B55" s="19"/>
      <c r="C55" s="16" t="s">
        <v>291</v>
      </c>
      <c r="D55" s="14">
        <v>83.749927152166805</v>
      </c>
      <c r="E55" s="14">
        <v>0.69133467652856895</v>
      </c>
      <c r="F55" s="14">
        <v>82.348133694709304</v>
      </c>
      <c r="G55" s="14">
        <v>85.060595134774701</v>
      </c>
      <c r="H55" s="14">
        <v>0.82547495864977904</v>
      </c>
      <c r="I55" s="15">
        <v>5862</v>
      </c>
      <c r="J55" s="15">
        <v>7207</v>
      </c>
      <c r="K55" s="14">
        <v>2.53064478703467</v>
      </c>
      <c r="L55" s="15">
        <v>2847.8907972086199</v>
      </c>
      <c r="M55" s="15">
        <v>1958</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23" priority="1">
      <formula>ZA9 = 3</formula>
    </cfRule>
    <cfRule type="expression" dxfId="222" priority="48">
      <formula>I9 = J9</formula>
    </cfRule>
    <cfRule type="expression" dxfId="221" priority="95">
      <formula>ZA9 = 2</formula>
    </cfRule>
    <cfRule type="expression" dxfId="220" priority="142">
      <formula>ZA9 = 1</formula>
    </cfRule>
  </conditionalFormatting>
  <pageMargins left="0.7" right="0.7" top="0.75" bottom="0.75" header="0.3" footer="0.3"/>
  <pageSetup paperSize="9" orientation="portrait" horizontalDpi="300" verticalDpi="30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123</v>
      </c>
      <c r="M2" s="12" t="str">
        <f>HYPERLINK("#'INDICE'!A1", "Índice")</f>
        <v>Índice</v>
      </c>
    </row>
    <row r="3" spans="2:677" x14ac:dyDescent="0.3">
      <c r="B3" s="10" t="s">
        <v>7</v>
      </c>
      <c r="C3" s="11" t="s">
        <v>122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79.108095263998294</v>
      </c>
      <c r="E9" s="14">
        <v>0.49511612331673899</v>
      </c>
      <c r="F9" s="14">
        <v>78.120645912630707</v>
      </c>
      <c r="G9" s="14">
        <v>80.062353225435203</v>
      </c>
      <c r="H9" s="14">
        <v>0.62587289159781401</v>
      </c>
      <c r="I9" s="15">
        <v>16588</v>
      </c>
      <c r="J9" s="15">
        <v>21064</v>
      </c>
      <c r="K9" s="14">
        <v>3.1241753507377301</v>
      </c>
      <c r="L9" s="15">
        <v>6742.2591997040199</v>
      </c>
      <c r="M9" s="15">
        <v>2675</v>
      </c>
      <c r="ZA9" s="9"/>
    </row>
    <row r="10" spans="2:677" x14ac:dyDescent="0.3">
      <c r="B10" s="19" t="s">
        <v>293</v>
      </c>
      <c r="C10" s="16" t="s">
        <v>253</v>
      </c>
      <c r="D10" s="14">
        <v>79.343533656345997</v>
      </c>
      <c r="E10" s="14">
        <v>0.61038715074502703</v>
      </c>
      <c r="F10" s="14">
        <v>78.120671379109496</v>
      </c>
      <c r="G10" s="14">
        <v>80.515095888079998</v>
      </c>
      <c r="H10" s="14">
        <v>0.76929665546375403</v>
      </c>
      <c r="I10" s="15">
        <v>10299</v>
      </c>
      <c r="J10" s="15">
        <v>13021</v>
      </c>
      <c r="K10" s="14">
        <v>2.9597442232805999</v>
      </c>
      <c r="L10" s="15">
        <v>4399.3666403941697</v>
      </c>
      <c r="M10" s="15">
        <v>1689</v>
      </c>
      <c r="ZA10" s="9"/>
    </row>
    <row r="11" spans="2:677" x14ac:dyDescent="0.3">
      <c r="B11" s="19"/>
      <c r="C11" s="16" t="s">
        <v>254</v>
      </c>
      <c r="D11" s="14">
        <v>78.680159087291301</v>
      </c>
      <c r="E11" s="14">
        <v>0.84872126587441499</v>
      </c>
      <c r="F11" s="14">
        <v>76.9672825676613</v>
      </c>
      <c r="G11" s="14">
        <v>80.298260526253401</v>
      </c>
      <c r="H11" s="14">
        <v>1.0786979534863499</v>
      </c>
      <c r="I11" s="15">
        <v>6289</v>
      </c>
      <c r="J11" s="15">
        <v>8043</v>
      </c>
      <c r="K11" s="14">
        <v>3.4533853955480298</v>
      </c>
      <c r="L11" s="15">
        <v>2329.0189419254302</v>
      </c>
      <c r="M11" s="15">
        <v>986</v>
      </c>
      <c r="ZA11" s="9"/>
    </row>
    <row r="12" spans="2:677" x14ac:dyDescent="0.3">
      <c r="B12" s="19" t="s">
        <v>294</v>
      </c>
      <c r="C12" s="16" t="s">
        <v>255</v>
      </c>
      <c r="D12" s="14">
        <v>74.591152304230405</v>
      </c>
      <c r="E12" s="14">
        <v>0.66752937161076897</v>
      </c>
      <c r="F12" s="14">
        <v>73.259574075109299</v>
      </c>
      <c r="G12" s="14">
        <v>75.878255464255304</v>
      </c>
      <c r="H12" s="14">
        <v>0.89491762895437998</v>
      </c>
      <c r="I12" s="15">
        <v>8102</v>
      </c>
      <c r="J12" s="15">
        <v>10584</v>
      </c>
      <c r="K12" s="14">
        <v>2.4881540706542098</v>
      </c>
      <c r="L12" s="15">
        <v>4253.7558766275097</v>
      </c>
      <c r="M12" s="15">
        <v>1378</v>
      </c>
      <c r="ZA12" s="9"/>
    </row>
    <row r="13" spans="2:677" x14ac:dyDescent="0.3">
      <c r="B13" s="19"/>
      <c r="C13" s="16" t="s">
        <v>256</v>
      </c>
      <c r="D13" s="14">
        <v>82.983570252151694</v>
      </c>
      <c r="E13" s="14">
        <v>0.745524592389184</v>
      </c>
      <c r="F13" s="14">
        <v>81.469727623312906</v>
      </c>
      <c r="G13" s="14">
        <v>84.397423869269801</v>
      </c>
      <c r="H13" s="14">
        <v>0.89840023769024702</v>
      </c>
      <c r="I13" s="15">
        <v>5263</v>
      </c>
      <c r="J13" s="15">
        <v>6288</v>
      </c>
      <c r="K13" s="14">
        <v>2.4746104774706099</v>
      </c>
      <c r="L13" s="15">
        <v>2541.0059713426799</v>
      </c>
      <c r="M13" s="15">
        <v>788</v>
      </c>
      <c r="ZA13" s="9"/>
    </row>
    <row r="14" spans="2:677" x14ac:dyDescent="0.3">
      <c r="B14" s="19"/>
      <c r="C14" s="16" t="s">
        <v>257</v>
      </c>
      <c r="D14" s="14">
        <v>74.193306219854307</v>
      </c>
      <c r="E14" s="14">
        <v>1.0893411796283401</v>
      </c>
      <c r="F14" s="14">
        <v>71.996015202431195</v>
      </c>
      <c r="G14" s="14">
        <v>76.275003758517798</v>
      </c>
      <c r="H14" s="14">
        <v>1.4682472518482099</v>
      </c>
      <c r="I14" s="15">
        <v>3223</v>
      </c>
      <c r="J14" s="15">
        <v>4192</v>
      </c>
      <c r="K14" s="14">
        <v>2.5974572603569199</v>
      </c>
      <c r="L14" s="15">
        <v>1613.8860353852299</v>
      </c>
      <c r="M14" s="15">
        <v>509</v>
      </c>
      <c r="ZA14" s="9"/>
    </row>
    <row r="15" spans="2:677" x14ac:dyDescent="0.3">
      <c r="B15" s="19" t="s">
        <v>295</v>
      </c>
      <c r="C15" s="16" t="s">
        <v>258</v>
      </c>
      <c r="D15" s="14">
        <v>77.310874374981296</v>
      </c>
      <c r="E15" s="14">
        <v>1.61377936716504</v>
      </c>
      <c r="F15" s="14">
        <v>73.961909418963799</v>
      </c>
      <c r="G15" s="14">
        <v>80.3435768561868</v>
      </c>
      <c r="H15" s="14">
        <v>2.0873898791232399</v>
      </c>
      <c r="I15" s="15">
        <v>795</v>
      </c>
      <c r="J15" s="15">
        <v>1015</v>
      </c>
      <c r="K15" s="14">
        <v>1.50545551586924</v>
      </c>
      <c r="L15" s="15">
        <v>674.21454124730099</v>
      </c>
      <c r="M15" s="15">
        <v>134</v>
      </c>
      <c r="ZA15" s="9"/>
    </row>
    <row r="16" spans="2:677" x14ac:dyDescent="0.3">
      <c r="B16" s="19"/>
      <c r="C16" s="16" t="s">
        <v>259</v>
      </c>
      <c r="D16" s="14">
        <v>76.716858452470007</v>
      </c>
      <c r="E16" s="14">
        <v>2.0862008436700399</v>
      </c>
      <c r="F16" s="14">
        <v>72.326240286344103</v>
      </c>
      <c r="G16" s="14">
        <v>80.597747033595397</v>
      </c>
      <c r="H16" s="14">
        <v>2.7193512426770599</v>
      </c>
      <c r="I16" s="15">
        <v>619</v>
      </c>
      <c r="J16" s="15">
        <v>800</v>
      </c>
      <c r="K16" s="14">
        <v>1.94682369786937</v>
      </c>
      <c r="L16" s="15">
        <v>410.92575607926398</v>
      </c>
      <c r="M16" s="15">
        <v>101</v>
      </c>
      <c r="ZA16" s="9"/>
    </row>
    <row r="17" spans="2:677" x14ac:dyDescent="0.3">
      <c r="B17" s="19"/>
      <c r="C17" s="16" t="s">
        <v>260</v>
      </c>
      <c r="D17" s="14">
        <v>84.597716313279193</v>
      </c>
      <c r="E17" s="14">
        <v>1.9356518837508301</v>
      </c>
      <c r="F17" s="14">
        <v>80.356648640799904</v>
      </c>
      <c r="G17" s="14">
        <v>88.059187907718098</v>
      </c>
      <c r="H17" s="14">
        <v>2.2880663546315998</v>
      </c>
      <c r="I17" s="15">
        <v>633</v>
      </c>
      <c r="J17" s="15">
        <v>747</v>
      </c>
      <c r="K17" s="14">
        <v>2.14511005629809</v>
      </c>
      <c r="L17" s="15">
        <v>348.233880964192</v>
      </c>
      <c r="M17" s="15">
        <v>102</v>
      </c>
      <c r="ZA17" s="9"/>
    </row>
    <row r="18" spans="2:677" x14ac:dyDescent="0.3">
      <c r="B18" s="19"/>
      <c r="C18" s="16" t="s">
        <v>261</v>
      </c>
      <c r="D18" s="14">
        <v>75.188317276613901</v>
      </c>
      <c r="E18" s="14">
        <v>2.29942824642221</v>
      </c>
      <c r="F18" s="14">
        <v>70.334850049650399</v>
      </c>
      <c r="G18" s="14">
        <v>79.479390601020398</v>
      </c>
      <c r="H18" s="14">
        <v>3.0582254394159798</v>
      </c>
      <c r="I18" s="15">
        <v>485</v>
      </c>
      <c r="J18" s="15">
        <v>630</v>
      </c>
      <c r="K18" s="14">
        <v>1.78272266086353</v>
      </c>
      <c r="L18" s="15">
        <v>353.39204119099202</v>
      </c>
      <c r="M18" s="15">
        <v>78</v>
      </c>
      <c r="ZA18" s="9"/>
    </row>
    <row r="19" spans="2:677" x14ac:dyDescent="0.3">
      <c r="B19" s="19"/>
      <c r="C19" s="16" t="s">
        <v>262</v>
      </c>
      <c r="D19" s="14">
        <v>70.464990862573401</v>
      </c>
      <c r="E19" s="14">
        <v>2.95440528864959</v>
      </c>
      <c r="F19" s="14">
        <v>64.2472470369555</v>
      </c>
      <c r="G19" s="14">
        <v>76.005257699619094</v>
      </c>
      <c r="H19" s="14">
        <v>4.1927278390080396</v>
      </c>
      <c r="I19" s="15">
        <v>396</v>
      </c>
      <c r="J19" s="15">
        <v>533</v>
      </c>
      <c r="K19" s="14">
        <v>2.2312142088287601</v>
      </c>
      <c r="L19" s="15">
        <v>238.883383715896</v>
      </c>
      <c r="M19" s="15">
        <v>66</v>
      </c>
      <c r="ZA19" s="9"/>
    </row>
    <row r="20" spans="2:677" x14ac:dyDescent="0.3">
      <c r="B20" s="19"/>
      <c r="C20" s="16" t="s">
        <v>263</v>
      </c>
      <c r="D20" s="14">
        <v>78.078935205990206</v>
      </c>
      <c r="E20" s="14">
        <v>1.54712455968254</v>
      </c>
      <c r="F20" s="14">
        <v>74.856225608503706</v>
      </c>
      <c r="G20" s="14">
        <v>80.993464614689998</v>
      </c>
      <c r="H20" s="14">
        <v>1.9814877797716699</v>
      </c>
      <c r="I20" s="15">
        <v>599</v>
      </c>
      <c r="J20" s="15">
        <v>754</v>
      </c>
      <c r="K20" s="14">
        <v>1.0530524650867901</v>
      </c>
      <c r="L20" s="15">
        <v>716.01370776702402</v>
      </c>
      <c r="M20" s="15">
        <v>101</v>
      </c>
      <c r="ZA20" s="9"/>
    </row>
    <row r="21" spans="2:677" x14ac:dyDescent="0.3">
      <c r="B21" s="19"/>
      <c r="C21" s="16" t="s">
        <v>264</v>
      </c>
      <c r="D21" s="14">
        <v>86.267262238383793</v>
      </c>
      <c r="E21" s="14">
        <v>1.1553556991576499</v>
      </c>
      <c r="F21" s="14">
        <v>83.824626965566495</v>
      </c>
      <c r="G21" s="14">
        <v>88.392115573493797</v>
      </c>
      <c r="H21" s="14">
        <v>1.33927479460868</v>
      </c>
      <c r="I21" s="15">
        <v>1193</v>
      </c>
      <c r="J21" s="15">
        <v>1390</v>
      </c>
      <c r="K21" s="14">
        <v>1.5650583184795099</v>
      </c>
      <c r="L21" s="15">
        <v>888.14581769094696</v>
      </c>
      <c r="M21" s="15">
        <v>181</v>
      </c>
      <c r="ZA21" s="9"/>
    </row>
    <row r="22" spans="2:677" x14ac:dyDescent="0.3">
      <c r="B22" s="19"/>
      <c r="C22" s="16" t="s">
        <v>265</v>
      </c>
      <c r="D22" s="14">
        <v>82.763066506637003</v>
      </c>
      <c r="E22" s="14">
        <v>1.59286441990659</v>
      </c>
      <c r="F22" s="14">
        <v>79.381984815551704</v>
      </c>
      <c r="G22" s="14">
        <v>85.689647846959801</v>
      </c>
      <c r="H22" s="14">
        <v>1.9246077835683499</v>
      </c>
      <c r="I22" s="15">
        <v>946</v>
      </c>
      <c r="J22" s="15">
        <v>1145</v>
      </c>
      <c r="K22" s="14">
        <v>2.0346376086076798</v>
      </c>
      <c r="L22" s="15">
        <v>562.75377745697494</v>
      </c>
      <c r="M22" s="15">
        <v>135</v>
      </c>
      <c r="ZA22" s="9"/>
    </row>
    <row r="23" spans="2:677" x14ac:dyDescent="0.3">
      <c r="B23" s="19"/>
      <c r="C23" s="16" t="s">
        <v>266</v>
      </c>
      <c r="D23" s="14">
        <v>82.617233982806795</v>
      </c>
      <c r="E23" s="14">
        <v>1.34255078231369</v>
      </c>
      <c r="F23" s="14">
        <v>79.802081619728398</v>
      </c>
      <c r="G23" s="14">
        <v>85.113210518482106</v>
      </c>
      <c r="H23" s="14">
        <v>1.62502509172976</v>
      </c>
      <c r="I23" s="15">
        <v>936</v>
      </c>
      <c r="J23" s="15">
        <v>1138</v>
      </c>
      <c r="K23" s="14">
        <v>1.4270276023670101</v>
      </c>
      <c r="L23" s="15">
        <v>797.46179969637797</v>
      </c>
      <c r="M23" s="15">
        <v>145</v>
      </c>
      <c r="ZA23" s="9"/>
    </row>
    <row r="24" spans="2:677" x14ac:dyDescent="0.3">
      <c r="B24" s="19"/>
      <c r="C24" s="16" t="s">
        <v>267</v>
      </c>
      <c r="D24" s="14">
        <v>72.994923734511303</v>
      </c>
      <c r="E24" s="14">
        <v>1.8656122149854599</v>
      </c>
      <c r="F24" s="14">
        <v>69.124528114787907</v>
      </c>
      <c r="G24" s="14">
        <v>76.544774129159094</v>
      </c>
      <c r="H24" s="14">
        <v>2.5558108968931101</v>
      </c>
      <c r="I24" s="15">
        <v>474</v>
      </c>
      <c r="J24" s="15">
        <v>636</v>
      </c>
      <c r="K24" s="14">
        <v>1.1211879234603199</v>
      </c>
      <c r="L24" s="15">
        <v>567.25548562556105</v>
      </c>
      <c r="M24" s="15">
        <v>78</v>
      </c>
      <c r="ZA24" s="9"/>
    </row>
    <row r="25" spans="2:677" x14ac:dyDescent="0.3">
      <c r="B25" s="19"/>
      <c r="C25" s="16" t="s">
        <v>268</v>
      </c>
      <c r="D25" s="14">
        <v>82.327275138273095</v>
      </c>
      <c r="E25" s="14">
        <v>2.0932167190653299</v>
      </c>
      <c r="F25" s="14">
        <v>77.778686268362904</v>
      </c>
      <c r="G25" s="14">
        <v>86.111052965469995</v>
      </c>
      <c r="H25" s="14">
        <v>2.5425555692808501</v>
      </c>
      <c r="I25" s="15">
        <v>572</v>
      </c>
      <c r="J25" s="15">
        <v>699</v>
      </c>
      <c r="K25" s="14">
        <v>2.10201860106572</v>
      </c>
      <c r="L25" s="15">
        <v>332.53749498011598</v>
      </c>
      <c r="M25" s="15">
        <v>89</v>
      </c>
      <c r="ZA25" s="9"/>
    </row>
    <row r="26" spans="2:677" x14ac:dyDescent="0.3">
      <c r="B26" s="19"/>
      <c r="C26" s="16" t="s">
        <v>269</v>
      </c>
      <c r="D26" s="14">
        <v>81.637792539231697</v>
      </c>
      <c r="E26" s="14">
        <v>1.6566960306024501</v>
      </c>
      <c r="F26" s="14">
        <v>78.121080079254398</v>
      </c>
      <c r="G26" s="14">
        <v>84.699951852466398</v>
      </c>
      <c r="H26" s="14">
        <v>2.0293248740236498</v>
      </c>
      <c r="I26" s="15">
        <v>660</v>
      </c>
      <c r="J26" s="15">
        <v>804</v>
      </c>
      <c r="K26" s="14">
        <v>1.4702292739256899</v>
      </c>
      <c r="L26" s="15">
        <v>546.85348350684296</v>
      </c>
      <c r="M26" s="15">
        <v>100</v>
      </c>
      <c r="ZA26" s="9"/>
    </row>
    <row r="27" spans="2:677" x14ac:dyDescent="0.3">
      <c r="B27" s="19"/>
      <c r="C27" s="16" t="s">
        <v>270</v>
      </c>
      <c r="D27" s="14">
        <v>82.665573041224903</v>
      </c>
      <c r="E27" s="14">
        <v>1.5793831734211401</v>
      </c>
      <c r="F27" s="14">
        <v>79.319484321080395</v>
      </c>
      <c r="G27" s="14">
        <v>85.568767825579201</v>
      </c>
      <c r="H27" s="14">
        <v>1.9105694369692501</v>
      </c>
      <c r="I27" s="15">
        <v>928</v>
      </c>
      <c r="J27" s="15">
        <v>1110</v>
      </c>
      <c r="K27" s="14">
        <v>1.93051148525975</v>
      </c>
      <c r="L27" s="15">
        <v>574.97715422845397</v>
      </c>
      <c r="M27" s="15">
        <v>147</v>
      </c>
      <c r="ZA27" s="9"/>
    </row>
    <row r="28" spans="2:677" x14ac:dyDescent="0.3">
      <c r="B28" s="19"/>
      <c r="C28" s="16" t="s">
        <v>271</v>
      </c>
      <c r="D28" s="14">
        <v>72.807072099029</v>
      </c>
      <c r="E28" s="14">
        <v>3.69423876133231</v>
      </c>
      <c r="F28" s="14">
        <v>64.851442142915602</v>
      </c>
      <c r="G28" s="14">
        <v>79.530371973102305</v>
      </c>
      <c r="H28" s="14">
        <v>5.0740108822224999</v>
      </c>
      <c r="I28" s="15">
        <v>365</v>
      </c>
      <c r="J28" s="15">
        <v>491</v>
      </c>
      <c r="K28" s="14">
        <v>3.3776641467741002</v>
      </c>
      <c r="L28" s="15">
        <v>145.366732352279</v>
      </c>
      <c r="M28" s="15">
        <v>68</v>
      </c>
      <c r="ZA28" s="9"/>
    </row>
    <row r="29" spans="2:677" x14ac:dyDescent="0.3">
      <c r="B29" s="19"/>
      <c r="C29" s="16" t="s">
        <v>272</v>
      </c>
      <c r="D29" s="14">
        <v>77.521652701898901</v>
      </c>
      <c r="E29" s="14">
        <v>1.75315320693501</v>
      </c>
      <c r="F29" s="14">
        <v>73.850035023773003</v>
      </c>
      <c r="G29" s="14">
        <v>80.811698389955893</v>
      </c>
      <c r="H29" s="14">
        <v>2.2615013300562201</v>
      </c>
      <c r="I29" s="15">
        <v>629</v>
      </c>
      <c r="J29" s="15">
        <v>791</v>
      </c>
      <c r="K29" s="14">
        <v>1.39341163423945</v>
      </c>
      <c r="L29" s="15">
        <v>567.67144795065701</v>
      </c>
      <c r="M29" s="15">
        <v>92</v>
      </c>
      <c r="ZA29" s="9"/>
    </row>
    <row r="30" spans="2:677" x14ac:dyDescent="0.3">
      <c r="B30" s="19"/>
      <c r="C30" s="16" t="s">
        <v>273</v>
      </c>
      <c r="D30" s="14">
        <v>74.605836516014605</v>
      </c>
      <c r="E30" s="14">
        <v>2.87533178038509</v>
      </c>
      <c r="F30" s="14">
        <v>68.463489744748998</v>
      </c>
      <c r="G30" s="14">
        <v>79.903019767862702</v>
      </c>
      <c r="H30" s="14">
        <v>3.8540306156447701</v>
      </c>
      <c r="I30" s="15">
        <v>500</v>
      </c>
      <c r="J30" s="15">
        <v>644</v>
      </c>
      <c r="K30" s="14">
        <v>2.80595167118374</v>
      </c>
      <c r="L30" s="15">
        <v>229.51214969726001</v>
      </c>
      <c r="M30" s="15">
        <v>72</v>
      </c>
      <c r="ZA30" s="9"/>
    </row>
    <row r="31" spans="2:677" x14ac:dyDescent="0.3">
      <c r="B31" s="19"/>
      <c r="C31" s="16" t="s">
        <v>274</v>
      </c>
      <c r="D31" s="14">
        <v>71.148573600518702</v>
      </c>
      <c r="E31" s="14">
        <v>1.3211911487738399</v>
      </c>
      <c r="F31" s="14">
        <v>68.480625746278903</v>
      </c>
      <c r="G31" s="14">
        <v>73.677497181768004</v>
      </c>
      <c r="H31" s="14">
        <v>1.85694678320889</v>
      </c>
      <c r="I31" s="15">
        <v>1607</v>
      </c>
      <c r="J31" s="15">
        <v>2263</v>
      </c>
      <c r="K31" s="14">
        <v>1.92349217813618</v>
      </c>
      <c r="L31" s="15">
        <v>1176.5059539741901</v>
      </c>
      <c r="M31" s="15">
        <v>298</v>
      </c>
      <c r="ZA31" s="9"/>
    </row>
    <row r="32" spans="2:677" x14ac:dyDescent="0.3">
      <c r="B32" s="19"/>
      <c r="C32" s="16" t="s">
        <v>275</v>
      </c>
      <c r="D32" s="14">
        <v>73.420811343315293</v>
      </c>
      <c r="E32" s="14">
        <v>1.6479600257582301</v>
      </c>
      <c r="F32" s="14">
        <v>70.043675606601099</v>
      </c>
      <c r="G32" s="14">
        <v>76.544715831670501</v>
      </c>
      <c r="H32" s="14">
        <v>2.2445407447928898</v>
      </c>
      <c r="I32" s="15">
        <v>992</v>
      </c>
      <c r="J32" s="15">
        <v>1358</v>
      </c>
      <c r="K32" s="14">
        <v>1.8884795847918101</v>
      </c>
      <c r="L32" s="15">
        <v>719.09699788981595</v>
      </c>
      <c r="M32" s="15">
        <v>170</v>
      </c>
      <c r="ZA32" s="9"/>
    </row>
    <row r="33" spans="2:677" x14ac:dyDescent="0.3">
      <c r="B33" s="19"/>
      <c r="C33" s="16" t="s">
        <v>276</v>
      </c>
      <c r="D33" s="14">
        <v>85.179791558391202</v>
      </c>
      <c r="E33" s="14">
        <v>1.4300781498160999</v>
      </c>
      <c r="F33" s="14">
        <v>82.113762853613494</v>
      </c>
      <c r="G33" s="14">
        <v>87.798344121061504</v>
      </c>
      <c r="H33" s="14">
        <v>1.6788936949156299</v>
      </c>
      <c r="I33" s="15">
        <v>692</v>
      </c>
      <c r="J33" s="15">
        <v>810</v>
      </c>
      <c r="K33" s="14">
        <v>1.31062117081693</v>
      </c>
      <c r="L33" s="15">
        <v>618.02755673107004</v>
      </c>
      <c r="M33" s="15">
        <v>102</v>
      </c>
      <c r="ZA33" s="9"/>
    </row>
    <row r="34" spans="2:677" x14ac:dyDescent="0.3">
      <c r="B34" s="19"/>
      <c r="C34" s="16" t="s">
        <v>277</v>
      </c>
      <c r="D34" s="14">
        <v>65.946320589863802</v>
      </c>
      <c r="E34" s="14">
        <v>2.11161304961175</v>
      </c>
      <c r="F34" s="14">
        <v>61.646700748386202</v>
      </c>
      <c r="G34" s="14">
        <v>69.998508626821206</v>
      </c>
      <c r="H34" s="14">
        <v>3.20201799088137</v>
      </c>
      <c r="I34" s="15">
        <v>593</v>
      </c>
      <c r="J34" s="15">
        <v>883</v>
      </c>
      <c r="K34" s="14">
        <v>1.75122781647354</v>
      </c>
      <c r="L34" s="15">
        <v>504.21766471143798</v>
      </c>
      <c r="M34" s="15">
        <v>111</v>
      </c>
      <c r="ZA34" s="9"/>
    </row>
    <row r="35" spans="2:677" x14ac:dyDescent="0.3">
      <c r="B35" s="19"/>
      <c r="C35" s="16" t="s">
        <v>278</v>
      </c>
      <c r="D35" s="14">
        <v>76.510440709205596</v>
      </c>
      <c r="E35" s="14">
        <v>2.2553658048920502</v>
      </c>
      <c r="F35" s="14">
        <v>71.710956659241504</v>
      </c>
      <c r="G35" s="14">
        <v>80.714634651331494</v>
      </c>
      <c r="H35" s="14">
        <v>2.9477882809014901</v>
      </c>
      <c r="I35" s="15">
        <v>444</v>
      </c>
      <c r="J35" s="15">
        <v>573</v>
      </c>
      <c r="K35" s="14">
        <v>1.61895374084954</v>
      </c>
      <c r="L35" s="15">
        <v>353.93228697153597</v>
      </c>
      <c r="M35" s="15">
        <v>64</v>
      </c>
      <c r="ZA35" s="9"/>
    </row>
    <row r="36" spans="2:677" x14ac:dyDescent="0.3">
      <c r="B36" s="19"/>
      <c r="C36" s="16" t="s">
        <v>279</v>
      </c>
      <c r="D36" s="14">
        <v>81.892856339716204</v>
      </c>
      <c r="E36" s="14">
        <v>1.29857652427721</v>
      </c>
      <c r="F36" s="14">
        <v>79.185853952196695</v>
      </c>
      <c r="G36" s="14">
        <v>84.317521667944604</v>
      </c>
      <c r="H36" s="14">
        <v>1.5857018332470001</v>
      </c>
      <c r="I36" s="15">
        <v>930</v>
      </c>
      <c r="J36" s="15">
        <v>1149</v>
      </c>
      <c r="K36" s="14">
        <v>1.3055124460443901</v>
      </c>
      <c r="L36" s="15">
        <v>880.11416779777596</v>
      </c>
      <c r="M36" s="15">
        <v>161</v>
      </c>
      <c r="ZA36" s="9"/>
    </row>
    <row r="37" spans="2:677" x14ac:dyDescent="0.3">
      <c r="B37" s="19"/>
      <c r="C37" s="16" t="s">
        <v>280</v>
      </c>
      <c r="D37" s="14">
        <v>86.661017795196699</v>
      </c>
      <c r="E37" s="14">
        <v>1.23700923885115</v>
      </c>
      <c r="F37" s="14">
        <v>84.0017152251326</v>
      </c>
      <c r="G37" s="14">
        <v>88.936499079390501</v>
      </c>
      <c r="H37" s="14">
        <v>1.4274113901760701</v>
      </c>
      <c r="I37" s="15">
        <v>600</v>
      </c>
      <c r="J37" s="15">
        <v>701</v>
      </c>
      <c r="K37" s="14">
        <v>0.92661099259686996</v>
      </c>
      <c r="L37" s="15">
        <v>701</v>
      </c>
      <c r="M37" s="15">
        <v>80</v>
      </c>
      <c r="ZA37" s="9"/>
    </row>
    <row r="38" spans="2:677" x14ac:dyDescent="0.3">
      <c r="B38" s="19" t="s">
        <v>296</v>
      </c>
      <c r="C38" s="16" t="s">
        <v>281</v>
      </c>
      <c r="D38" s="14">
        <v>80.134623933101295</v>
      </c>
      <c r="E38" s="14">
        <v>0.71856561639073402</v>
      </c>
      <c r="F38" s="14">
        <v>78.687249047911905</v>
      </c>
      <c r="G38" s="14">
        <v>81.5068067901164</v>
      </c>
      <c r="H38" s="14">
        <v>0.89669805774668998</v>
      </c>
      <c r="I38" s="15">
        <v>8351</v>
      </c>
      <c r="J38" s="15">
        <v>10582</v>
      </c>
      <c r="K38" s="14">
        <v>3.4319629022260298</v>
      </c>
      <c r="L38" s="15">
        <v>3083.3666625989299</v>
      </c>
      <c r="M38" s="15">
        <v>1279</v>
      </c>
      <c r="ZA38" s="9"/>
    </row>
    <row r="39" spans="2:677" x14ac:dyDescent="0.3">
      <c r="B39" s="19"/>
      <c r="C39" s="16" t="s">
        <v>282</v>
      </c>
      <c r="D39" s="14">
        <v>78.243460141541306</v>
      </c>
      <c r="E39" s="14">
        <v>0.69094766413660902</v>
      </c>
      <c r="F39" s="14">
        <v>76.857523949757194</v>
      </c>
      <c r="G39" s="14">
        <v>79.568460969537995</v>
      </c>
      <c r="H39" s="14">
        <v>0.88307401396448204</v>
      </c>
      <c r="I39" s="15">
        <v>8237</v>
      </c>
      <c r="J39" s="15">
        <v>10482</v>
      </c>
      <c r="K39" s="14">
        <v>2.9393760577007702</v>
      </c>
      <c r="L39" s="15">
        <v>3566.06293112396</v>
      </c>
      <c r="M39" s="15">
        <v>1295</v>
      </c>
      <c r="ZA39" s="9"/>
    </row>
    <row r="40" spans="2:677" x14ac:dyDescent="0.3">
      <c r="B40" s="19" t="s">
        <v>321</v>
      </c>
      <c r="C40" s="16" t="s">
        <v>314</v>
      </c>
      <c r="D40" s="14">
        <v>79.286963916024803</v>
      </c>
      <c r="E40" s="14">
        <v>0.68119966911219798</v>
      </c>
      <c r="F40" s="14">
        <v>77.919404260583505</v>
      </c>
      <c r="G40" s="14">
        <v>80.590921879498595</v>
      </c>
      <c r="H40" s="14">
        <v>0.85915721256987099</v>
      </c>
      <c r="I40" s="15">
        <v>8571</v>
      </c>
      <c r="J40" s="15">
        <v>10815</v>
      </c>
      <c r="K40" s="14">
        <v>3.0555519517999201</v>
      </c>
      <c r="L40" s="15">
        <v>3539.4587199308598</v>
      </c>
      <c r="M40" s="15">
        <v>2636</v>
      </c>
      <c r="ZA40" s="9"/>
    </row>
    <row r="41" spans="2:677" x14ac:dyDescent="0.3">
      <c r="B41" s="19"/>
      <c r="C41" s="16" t="s">
        <v>315</v>
      </c>
      <c r="D41" s="14">
        <v>78.924486945993806</v>
      </c>
      <c r="E41" s="14">
        <v>0.72035168525386395</v>
      </c>
      <c r="F41" s="14">
        <v>77.477300697564502</v>
      </c>
      <c r="G41" s="14">
        <v>80.302326036669697</v>
      </c>
      <c r="H41" s="14">
        <v>0.91271000056900498</v>
      </c>
      <c r="I41" s="15">
        <v>8017</v>
      </c>
      <c r="J41" s="15">
        <v>10249</v>
      </c>
      <c r="K41" s="14">
        <v>3.1969684230372901</v>
      </c>
      <c r="L41" s="15">
        <v>3205.8496187031201</v>
      </c>
      <c r="M41" s="15">
        <v>2633</v>
      </c>
      <c r="ZA41" s="9"/>
    </row>
    <row r="42" spans="2:677" x14ac:dyDescent="0.3">
      <c r="B42" s="19" t="s">
        <v>322</v>
      </c>
      <c r="C42" s="16" t="s">
        <v>316</v>
      </c>
      <c r="D42" s="14">
        <v>71.090248444253305</v>
      </c>
      <c r="E42" s="14">
        <v>1.44285044741827</v>
      </c>
      <c r="F42" s="14">
        <v>68.176843773803398</v>
      </c>
      <c r="G42" s="14">
        <v>73.839277481323506</v>
      </c>
      <c r="H42" s="14">
        <v>2.02960388941348</v>
      </c>
      <c r="I42" s="15">
        <v>1795</v>
      </c>
      <c r="J42" s="15">
        <v>2444</v>
      </c>
      <c r="K42" s="14">
        <v>2.4746381988702599</v>
      </c>
      <c r="L42" s="15">
        <v>987.61911988417398</v>
      </c>
      <c r="M42" s="15">
        <v>616</v>
      </c>
      <c r="ZA42" s="9"/>
    </row>
    <row r="43" spans="2:677" x14ac:dyDescent="0.3">
      <c r="B43" s="19"/>
      <c r="C43" s="16" t="s">
        <v>317</v>
      </c>
      <c r="D43" s="14">
        <v>78.780923582866393</v>
      </c>
      <c r="E43" s="14">
        <v>3.1976985135834801</v>
      </c>
      <c r="F43" s="14">
        <v>71.817417547385105</v>
      </c>
      <c r="G43" s="14">
        <v>84.397645325505707</v>
      </c>
      <c r="H43" s="14">
        <v>4.0589756608018899</v>
      </c>
      <c r="I43" s="15">
        <v>687</v>
      </c>
      <c r="J43" s="15">
        <v>837</v>
      </c>
      <c r="K43" s="14">
        <v>5.1136825374535704</v>
      </c>
      <c r="L43" s="15">
        <v>163.67852205717799</v>
      </c>
      <c r="M43" s="15">
        <v>313</v>
      </c>
      <c r="ZA43" s="9"/>
    </row>
    <row r="44" spans="2:677" x14ac:dyDescent="0.3">
      <c r="B44" s="19"/>
      <c r="C44" s="16" t="s">
        <v>318</v>
      </c>
      <c r="D44" s="14">
        <v>87.020719065027905</v>
      </c>
      <c r="E44" s="14">
        <v>1.63481707362894</v>
      </c>
      <c r="F44" s="14">
        <v>83.447190112591002</v>
      </c>
      <c r="G44" s="14">
        <v>89.9159986994202</v>
      </c>
      <c r="H44" s="14">
        <v>1.8786526831699699</v>
      </c>
      <c r="I44" s="15">
        <v>547</v>
      </c>
      <c r="J44" s="15">
        <v>637</v>
      </c>
      <c r="K44" s="14">
        <v>1.50495025437278</v>
      </c>
      <c r="L44" s="15">
        <v>423.26980453282999</v>
      </c>
      <c r="M44" s="15">
        <v>235</v>
      </c>
      <c r="ZA44" s="9"/>
    </row>
    <row r="45" spans="2:677" x14ac:dyDescent="0.3">
      <c r="B45" s="19"/>
      <c r="C45" s="16" t="s">
        <v>319</v>
      </c>
      <c r="D45" s="14">
        <v>79.100882884995301</v>
      </c>
      <c r="E45" s="14">
        <v>0.58289472537078801</v>
      </c>
      <c r="F45" s="14">
        <v>77.934895869879298</v>
      </c>
      <c r="G45" s="14">
        <v>80.220892708910696</v>
      </c>
      <c r="H45" s="14">
        <v>0.73690040377710897</v>
      </c>
      <c r="I45" s="15">
        <v>13333</v>
      </c>
      <c r="J45" s="15">
        <v>16875</v>
      </c>
      <c r="K45" s="14">
        <v>3.4680793450407501</v>
      </c>
      <c r="L45" s="15">
        <v>4865.8056293120098</v>
      </c>
      <c r="M45" s="15">
        <v>2566</v>
      </c>
      <c r="ZA45" s="9"/>
    </row>
    <row r="46" spans="2:677" x14ac:dyDescent="0.3">
      <c r="B46" s="19"/>
      <c r="C46" s="16" t="s">
        <v>320</v>
      </c>
      <c r="D46" s="14">
        <v>85.848623769424293</v>
      </c>
      <c r="E46" s="14">
        <v>3.40882622729979</v>
      </c>
      <c r="F46" s="14">
        <v>77.701989731674104</v>
      </c>
      <c r="G46" s="14">
        <v>91.350197354717395</v>
      </c>
      <c r="H46" s="14">
        <v>3.9707406800781699</v>
      </c>
      <c r="I46" s="15">
        <v>226</v>
      </c>
      <c r="J46" s="15">
        <v>271</v>
      </c>
      <c r="K46" s="14">
        <v>2.5825068056344298</v>
      </c>
      <c r="L46" s="15">
        <v>104.936799937464</v>
      </c>
      <c r="M46" s="15">
        <v>144</v>
      </c>
      <c r="ZA46" s="9"/>
    </row>
    <row r="47" spans="2:677" x14ac:dyDescent="0.3">
      <c r="B47" s="19" t="s">
        <v>298</v>
      </c>
      <c r="C47" s="16" t="s">
        <v>283</v>
      </c>
      <c r="D47" s="14">
        <v>80.063071339910906</v>
      </c>
      <c r="E47" s="14">
        <v>1.2562438896954999</v>
      </c>
      <c r="F47" s="14">
        <v>77.484364760321299</v>
      </c>
      <c r="G47" s="14">
        <v>82.413472240166797</v>
      </c>
      <c r="H47" s="14">
        <v>1.56906782199507</v>
      </c>
      <c r="I47" s="15">
        <v>3140</v>
      </c>
      <c r="J47" s="15">
        <v>3979</v>
      </c>
      <c r="K47" s="14">
        <v>3.9329842066489502</v>
      </c>
      <c r="L47" s="15">
        <v>1011.6999690141801</v>
      </c>
      <c r="M47" s="15">
        <v>1496</v>
      </c>
      <c r="ZA47" s="9"/>
    </row>
    <row r="48" spans="2:677" x14ac:dyDescent="0.3">
      <c r="B48" s="19"/>
      <c r="C48" s="16" t="s">
        <v>284</v>
      </c>
      <c r="D48" s="14">
        <v>80.660948962981195</v>
      </c>
      <c r="E48" s="14">
        <v>1.1081197687384301</v>
      </c>
      <c r="F48" s="14">
        <v>78.394440237085007</v>
      </c>
      <c r="G48" s="14">
        <v>82.742034350274693</v>
      </c>
      <c r="H48" s="14">
        <v>1.37379956842188</v>
      </c>
      <c r="I48" s="15">
        <v>3020</v>
      </c>
      <c r="J48" s="15">
        <v>3721</v>
      </c>
      <c r="K48" s="14">
        <v>2.9283154490659502</v>
      </c>
      <c r="L48" s="15">
        <v>1270.69643442509</v>
      </c>
      <c r="M48" s="15">
        <v>1742</v>
      </c>
      <c r="ZA48" s="9"/>
    </row>
    <row r="49" spans="2:677" x14ac:dyDescent="0.3">
      <c r="B49" s="19"/>
      <c r="C49" s="16" t="s">
        <v>285</v>
      </c>
      <c r="D49" s="14">
        <v>80.945655142477307</v>
      </c>
      <c r="E49" s="14">
        <v>0.95591364705650905</v>
      </c>
      <c r="F49" s="14">
        <v>79.000106599222505</v>
      </c>
      <c r="G49" s="14">
        <v>82.750313969311705</v>
      </c>
      <c r="H49" s="14">
        <v>1.1809326212431599</v>
      </c>
      <c r="I49" s="15">
        <v>3015</v>
      </c>
      <c r="J49" s="15">
        <v>3759</v>
      </c>
      <c r="K49" s="14">
        <v>2.2264171358663298</v>
      </c>
      <c r="L49" s="15">
        <v>1688.36285862367</v>
      </c>
      <c r="M49" s="15">
        <v>1821</v>
      </c>
      <c r="ZA49" s="9"/>
    </row>
    <row r="50" spans="2:677" x14ac:dyDescent="0.3">
      <c r="B50" s="19"/>
      <c r="C50" s="16" t="s">
        <v>286</v>
      </c>
      <c r="D50" s="14">
        <v>79.755358691476502</v>
      </c>
      <c r="E50" s="14">
        <v>1.1232578304891701</v>
      </c>
      <c r="F50" s="14">
        <v>77.462943061135903</v>
      </c>
      <c r="G50" s="14">
        <v>81.869172714789201</v>
      </c>
      <c r="H50" s="14">
        <v>1.4083791345411001</v>
      </c>
      <c r="I50" s="15">
        <v>3281</v>
      </c>
      <c r="J50" s="15">
        <v>4160</v>
      </c>
      <c r="K50" s="14">
        <v>3.2499589172443999</v>
      </c>
      <c r="L50" s="15">
        <v>1280.01618048982</v>
      </c>
      <c r="M50" s="15">
        <v>1917</v>
      </c>
      <c r="ZA50" s="9"/>
    </row>
    <row r="51" spans="2:677" x14ac:dyDescent="0.3">
      <c r="B51" s="19"/>
      <c r="C51" s="16" t="s">
        <v>287</v>
      </c>
      <c r="D51" s="14">
        <v>74.0664850368603</v>
      </c>
      <c r="E51" s="14">
        <v>0.99722017674967001</v>
      </c>
      <c r="F51" s="14">
        <v>72.063396085096699</v>
      </c>
      <c r="G51" s="14">
        <v>75.973834721320003</v>
      </c>
      <c r="H51" s="14">
        <v>1.34638517846957</v>
      </c>
      <c r="I51" s="15">
        <v>4028</v>
      </c>
      <c r="J51" s="15">
        <v>5313</v>
      </c>
      <c r="K51" s="14">
        <v>2.7501543036037601</v>
      </c>
      <c r="L51" s="15">
        <v>1931.89160078688</v>
      </c>
      <c r="M51" s="15">
        <v>1902</v>
      </c>
      <c r="ZA51" s="9"/>
    </row>
    <row r="52" spans="2:677" x14ac:dyDescent="0.3">
      <c r="B52" s="19" t="s">
        <v>297</v>
      </c>
      <c r="C52" s="16" t="s">
        <v>288</v>
      </c>
      <c r="D52" s="14">
        <v>78.335076926109593</v>
      </c>
      <c r="E52" s="14">
        <v>0.59463831373134601</v>
      </c>
      <c r="F52" s="14">
        <v>77.146395775956606</v>
      </c>
      <c r="G52" s="14">
        <v>79.478377825932</v>
      </c>
      <c r="H52" s="14">
        <v>0.75909584449919498</v>
      </c>
      <c r="I52" s="15">
        <v>11321</v>
      </c>
      <c r="J52" s="15">
        <v>14469</v>
      </c>
      <c r="K52" s="14">
        <v>3.01439979112669</v>
      </c>
      <c r="L52" s="15">
        <v>4799.9605236808802</v>
      </c>
      <c r="M52" s="15">
        <v>2611</v>
      </c>
      <c r="ZA52" s="9"/>
    </row>
    <row r="53" spans="2:677" x14ac:dyDescent="0.3">
      <c r="B53" s="19"/>
      <c r="C53" s="16" t="s">
        <v>289</v>
      </c>
      <c r="D53" s="14">
        <v>80.599952904313497</v>
      </c>
      <c r="E53" s="14">
        <v>0.92410878908549199</v>
      </c>
      <c r="F53" s="14">
        <v>78.723197148824497</v>
      </c>
      <c r="G53" s="14">
        <v>82.348285047929906</v>
      </c>
      <c r="H53" s="14">
        <v>1.14653762910082</v>
      </c>
      <c r="I53" s="15">
        <v>5165</v>
      </c>
      <c r="J53" s="15">
        <v>6465</v>
      </c>
      <c r="K53" s="14">
        <v>3.53028670450602</v>
      </c>
      <c r="L53" s="15">
        <v>1831.2960224301701</v>
      </c>
      <c r="M53" s="15">
        <v>2008</v>
      </c>
      <c r="ZA53" s="9"/>
    </row>
    <row r="54" spans="2:677" x14ac:dyDescent="0.3">
      <c r="B54" s="19" t="s">
        <v>291</v>
      </c>
      <c r="C54" s="16" t="s">
        <v>290</v>
      </c>
      <c r="D54" s="14">
        <v>77.926412065937797</v>
      </c>
      <c r="E54" s="14">
        <v>0.58927842559827603</v>
      </c>
      <c r="F54" s="14">
        <v>76.749245360892303</v>
      </c>
      <c r="G54" s="14">
        <v>79.060240378968601</v>
      </c>
      <c r="H54" s="14">
        <v>0.75619858527511297</v>
      </c>
      <c r="I54" s="15">
        <v>10981</v>
      </c>
      <c r="J54" s="15">
        <v>14016</v>
      </c>
      <c r="K54" s="14">
        <v>2.8292841909788402</v>
      </c>
      <c r="L54" s="15">
        <v>4953.9031973846804</v>
      </c>
      <c r="M54" s="15">
        <v>2489</v>
      </c>
      <c r="ZA54" s="9"/>
    </row>
    <row r="55" spans="2:677" x14ac:dyDescent="0.3">
      <c r="B55" s="19"/>
      <c r="C55" s="16" t="s">
        <v>291</v>
      </c>
      <c r="D55" s="14">
        <v>80.886827828036502</v>
      </c>
      <c r="E55" s="14">
        <v>0.83509484217152496</v>
      </c>
      <c r="F55" s="14">
        <v>79.195305465389296</v>
      </c>
      <c r="G55" s="14">
        <v>82.471261286253593</v>
      </c>
      <c r="H55" s="14">
        <v>1.0324237760280499</v>
      </c>
      <c r="I55" s="15">
        <v>5607</v>
      </c>
      <c r="J55" s="15">
        <v>7048</v>
      </c>
      <c r="K55" s="14">
        <v>3.17881532742443</v>
      </c>
      <c r="L55" s="15">
        <v>2217.1781855948502</v>
      </c>
      <c r="M55" s="15">
        <v>1948</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19" priority="1">
      <formula>ZA9 = 3</formula>
    </cfRule>
    <cfRule type="expression" dxfId="218" priority="48">
      <formula>I9 = J9</formula>
    </cfRule>
    <cfRule type="expression" dxfId="217" priority="95">
      <formula>ZA9 = 2</formula>
    </cfRule>
    <cfRule type="expression" dxfId="216" priority="142">
      <formula>ZA9 = 1</formula>
    </cfRule>
  </conditionalFormatting>
  <pageMargins left="0.7" right="0.7" top="0.75" bottom="0.75" header="0.3" footer="0.3"/>
  <pageSetup paperSize="9" orientation="portrait" horizontalDpi="300" verticalDpi="30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125</v>
      </c>
      <c r="M2" s="12" t="str">
        <f>HYPERLINK("#'INDICE'!A1", "Índice")</f>
        <v>Índice</v>
      </c>
    </row>
    <row r="3" spans="2:677" x14ac:dyDescent="0.3">
      <c r="B3" s="10" t="s">
        <v>7</v>
      </c>
      <c r="C3" s="11" t="s">
        <v>124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95.186954763479605</v>
      </c>
      <c r="E9" s="14">
        <v>0.234749882246891</v>
      </c>
      <c r="F9" s="14">
        <v>94.705177200802893</v>
      </c>
      <c r="G9" s="14">
        <v>95.626919446387703</v>
      </c>
      <c r="H9" s="14">
        <v>0.246619805024961</v>
      </c>
      <c r="I9" s="15">
        <v>20478</v>
      </c>
      <c r="J9" s="15">
        <v>21645</v>
      </c>
      <c r="K9" s="14">
        <v>2.6034600346999701</v>
      </c>
      <c r="L9" s="15">
        <v>8313.9359588803709</v>
      </c>
      <c r="M9" s="15">
        <v>2675</v>
      </c>
      <c r="ZA9" s="9"/>
    </row>
    <row r="10" spans="2:677" x14ac:dyDescent="0.3">
      <c r="B10" s="19" t="s">
        <v>293</v>
      </c>
      <c r="C10" s="16" t="s">
        <v>253</v>
      </c>
      <c r="D10" s="14">
        <v>95.685814555559602</v>
      </c>
      <c r="E10" s="14">
        <v>0.28590667453633201</v>
      </c>
      <c r="F10" s="14">
        <v>95.088919637397893</v>
      </c>
      <c r="G10" s="14">
        <v>96.213051800429298</v>
      </c>
      <c r="H10" s="14">
        <v>0.29879734615241399</v>
      </c>
      <c r="I10" s="15">
        <v>12746</v>
      </c>
      <c r="J10" s="15">
        <v>13356</v>
      </c>
      <c r="K10" s="14">
        <v>2.64451549039482</v>
      </c>
      <c r="L10" s="15">
        <v>5050.4525492516595</v>
      </c>
      <c r="M10" s="15">
        <v>1689</v>
      </c>
      <c r="ZA10" s="9"/>
    </row>
    <row r="11" spans="2:677" x14ac:dyDescent="0.3">
      <c r="B11" s="19"/>
      <c r="C11" s="16" t="s">
        <v>254</v>
      </c>
      <c r="D11" s="14">
        <v>94.280624557618694</v>
      </c>
      <c r="E11" s="14">
        <v>0.40867619981634401</v>
      </c>
      <c r="F11" s="14">
        <v>93.423800200907806</v>
      </c>
      <c r="G11" s="14">
        <v>95.031748628927303</v>
      </c>
      <c r="H11" s="14">
        <v>0.43346785379702901</v>
      </c>
      <c r="I11" s="15">
        <v>7732</v>
      </c>
      <c r="J11" s="15">
        <v>8289</v>
      </c>
      <c r="K11" s="14">
        <v>2.5670680292425199</v>
      </c>
      <c r="L11" s="15">
        <v>3228.9755883274602</v>
      </c>
      <c r="M11" s="15">
        <v>986</v>
      </c>
      <c r="ZA11" s="9"/>
    </row>
    <row r="12" spans="2:677" x14ac:dyDescent="0.3">
      <c r="B12" s="19" t="s">
        <v>294</v>
      </c>
      <c r="C12" s="16" t="s">
        <v>255</v>
      </c>
      <c r="D12" s="14">
        <v>94.019767927968303</v>
      </c>
      <c r="E12" s="14">
        <v>0.30347535807506498</v>
      </c>
      <c r="F12" s="14">
        <v>93.395951903941096</v>
      </c>
      <c r="G12" s="14">
        <v>94.588073009940402</v>
      </c>
      <c r="H12" s="14">
        <v>0.32277824628068402</v>
      </c>
      <c r="I12" s="15">
        <v>10216</v>
      </c>
      <c r="J12" s="15">
        <v>10876</v>
      </c>
      <c r="K12" s="14">
        <v>1.78130758850835</v>
      </c>
      <c r="L12" s="15">
        <v>6105.6271640921204</v>
      </c>
      <c r="M12" s="15">
        <v>1378</v>
      </c>
      <c r="ZA12" s="9"/>
    </row>
    <row r="13" spans="2:677" x14ac:dyDescent="0.3">
      <c r="B13" s="19"/>
      <c r="C13" s="16" t="s">
        <v>256</v>
      </c>
      <c r="D13" s="14">
        <v>96.442730071164604</v>
      </c>
      <c r="E13" s="14">
        <v>0.35804468285438601</v>
      </c>
      <c r="F13" s="14">
        <v>95.668982157954204</v>
      </c>
      <c r="G13" s="14">
        <v>97.082461403785103</v>
      </c>
      <c r="H13" s="14">
        <v>0.371251086100721</v>
      </c>
      <c r="I13" s="15">
        <v>6234</v>
      </c>
      <c r="J13" s="15">
        <v>6469</v>
      </c>
      <c r="K13" s="14">
        <v>2.41689705000833</v>
      </c>
      <c r="L13" s="15">
        <v>2676.57242577945</v>
      </c>
      <c r="M13" s="15">
        <v>788</v>
      </c>
      <c r="ZA13" s="9"/>
    </row>
    <row r="14" spans="2:677" x14ac:dyDescent="0.3">
      <c r="B14" s="19"/>
      <c r="C14" s="16" t="s">
        <v>257</v>
      </c>
      <c r="D14" s="14">
        <v>91.969031107235807</v>
      </c>
      <c r="E14" s="14">
        <v>0.70240482537278703</v>
      </c>
      <c r="F14" s="14">
        <v>90.476355875209705</v>
      </c>
      <c r="G14" s="14">
        <v>93.245220351862699</v>
      </c>
      <c r="H14" s="14">
        <v>0.76374059497678504</v>
      </c>
      <c r="I14" s="15">
        <v>4028</v>
      </c>
      <c r="J14" s="15">
        <v>4300</v>
      </c>
      <c r="K14" s="14">
        <v>2.8716589697554502</v>
      </c>
      <c r="L14" s="15">
        <v>1497.3922897140501</v>
      </c>
      <c r="M14" s="15">
        <v>509</v>
      </c>
      <c r="ZA14" s="9"/>
    </row>
    <row r="15" spans="2:677" x14ac:dyDescent="0.3">
      <c r="B15" s="19" t="s">
        <v>295</v>
      </c>
      <c r="C15" s="16" t="s">
        <v>258</v>
      </c>
      <c r="D15" s="14">
        <v>94.870275727115697</v>
      </c>
      <c r="E15" s="14">
        <v>0.83234298255779704</v>
      </c>
      <c r="F15" s="14">
        <v>92.950998235170303</v>
      </c>
      <c r="G15" s="14">
        <v>96.287848929642095</v>
      </c>
      <c r="H15" s="14">
        <v>0.87734854376511295</v>
      </c>
      <c r="I15" s="15">
        <v>1003</v>
      </c>
      <c r="J15" s="15">
        <v>1053</v>
      </c>
      <c r="K15" s="14">
        <v>1.4976012723999499</v>
      </c>
      <c r="L15" s="15">
        <v>703.12440260720098</v>
      </c>
      <c r="M15" s="15">
        <v>134</v>
      </c>
      <c r="ZA15" s="9"/>
    </row>
    <row r="16" spans="2:677" x14ac:dyDescent="0.3">
      <c r="B16" s="19"/>
      <c r="C16" s="16" t="s">
        <v>259</v>
      </c>
      <c r="D16" s="14">
        <v>92.456762376626102</v>
      </c>
      <c r="E16" s="14">
        <v>1.23338203597254</v>
      </c>
      <c r="F16" s="14">
        <v>89.616020828892601</v>
      </c>
      <c r="G16" s="14">
        <v>94.567473549146897</v>
      </c>
      <c r="H16" s="14">
        <v>1.3340095459413901</v>
      </c>
      <c r="I16" s="15">
        <v>758</v>
      </c>
      <c r="J16" s="15">
        <v>818</v>
      </c>
      <c r="K16" s="14">
        <v>1.7820538512870301</v>
      </c>
      <c r="L16" s="15">
        <v>459.02092094984999</v>
      </c>
      <c r="M16" s="15">
        <v>101</v>
      </c>
      <c r="ZA16" s="9"/>
    </row>
    <row r="17" spans="2:677" x14ac:dyDescent="0.3">
      <c r="B17" s="19"/>
      <c r="C17" s="16" t="s">
        <v>260</v>
      </c>
      <c r="D17" s="14">
        <v>92.141670003232306</v>
      </c>
      <c r="E17" s="14">
        <v>1.4796001101791201</v>
      </c>
      <c r="F17" s="14">
        <v>88.659687323668393</v>
      </c>
      <c r="G17" s="14">
        <v>94.619411550031003</v>
      </c>
      <c r="H17" s="14">
        <v>1.6057882499060601</v>
      </c>
      <c r="I17" s="15">
        <v>730</v>
      </c>
      <c r="J17" s="15">
        <v>788</v>
      </c>
      <c r="K17" s="14">
        <v>2.3794528351802899</v>
      </c>
      <c r="L17" s="15">
        <v>331.16857302208001</v>
      </c>
      <c r="M17" s="15">
        <v>102</v>
      </c>
      <c r="ZA17" s="9"/>
    </row>
    <row r="18" spans="2:677" x14ac:dyDescent="0.3">
      <c r="B18" s="19"/>
      <c r="C18" s="16" t="s">
        <v>261</v>
      </c>
      <c r="D18" s="14">
        <v>93.427568042485404</v>
      </c>
      <c r="E18" s="14">
        <v>1.1042273938198599</v>
      </c>
      <c r="F18" s="14">
        <v>90.856951477343301</v>
      </c>
      <c r="G18" s="14">
        <v>95.312728112041597</v>
      </c>
      <c r="H18" s="14">
        <v>1.1819074572482999</v>
      </c>
      <c r="I18" s="15">
        <v>604</v>
      </c>
      <c r="J18" s="15">
        <v>646</v>
      </c>
      <c r="K18" s="14">
        <v>1.2807831512130601</v>
      </c>
      <c r="L18" s="15">
        <v>504.37890238340401</v>
      </c>
      <c r="M18" s="15">
        <v>78</v>
      </c>
      <c r="ZA18" s="9"/>
    </row>
    <row r="19" spans="2:677" x14ac:dyDescent="0.3">
      <c r="B19" s="19"/>
      <c r="C19" s="16" t="s">
        <v>262</v>
      </c>
      <c r="D19" s="14">
        <v>96.128439420216793</v>
      </c>
      <c r="E19" s="14">
        <v>1.09099420824464</v>
      </c>
      <c r="F19" s="14">
        <v>93.256294182260504</v>
      </c>
      <c r="G19" s="14">
        <v>97.806114895873804</v>
      </c>
      <c r="H19" s="14">
        <v>1.13493386018206</v>
      </c>
      <c r="I19" s="15">
        <v>519</v>
      </c>
      <c r="J19" s="15">
        <v>542</v>
      </c>
      <c r="K19" s="14">
        <v>1.7302314591016399</v>
      </c>
      <c r="L19" s="15">
        <v>313.25288714922198</v>
      </c>
      <c r="M19" s="15">
        <v>66</v>
      </c>
      <c r="ZA19" s="9"/>
    </row>
    <row r="20" spans="2:677" x14ac:dyDescent="0.3">
      <c r="B20" s="19"/>
      <c r="C20" s="16" t="s">
        <v>263</v>
      </c>
      <c r="D20" s="14">
        <v>93.829712848809194</v>
      </c>
      <c r="E20" s="14">
        <v>1.02011363893726</v>
      </c>
      <c r="F20" s="14">
        <v>91.468311501448696</v>
      </c>
      <c r="G20" s="14">
        <v>95.569185843907803</v>
      </c>
      <c r="H20" s="14">
        <v>1.08719680361913</v>
      </c>
      <c r="I20" s="15">
        <v>716</v>
      </c>
      <c r="J20" s="15">
        <v>763</v>
      </c>
      <c r="K20" s="14">
        <v>1.36963963986851</v>
      </c>
      <c r="L20" s="15">
        <v>557.08083921494097</v>
      </c>
      <c r="M20" s="15">
        <v>101</v>
      </c>
      <c r="ZA20" s="9"/>
    </row>
    <row r="21" spans="2:677" x14ac:dyDescent="0.3">
      <c r="B21" s="19"/>
      <c r="C21" s="16" t="s">
        <v>264</v>
      </c>
      <c r="D21" s="14">
        <v>97.085600147884605</v>
      </c>
      <c r="E21" s="14">
        <v>0.47935783541688298</v>
      </c>
      <c r="F21" s="14">
        <v>95.975312229006605</v>
      </c>
      <c r="G21" s="14">
        <v>97.896307380193804</v>
      </c>
      <c r="H21" s="14">
        <v>0.49374761518361798</v>
      </c>
      <c r="I21" s="15">
        <v>1400</v>
      </c>
      <c r="J21" s="15">
        <v>1445</v>
      </c>
      <c r="K21" s="14">
        <v>1.17268912743001</v>
      </c>
      <c r="L21" s="15">
        <v>1232.21062274771</v>
      </c>
      <c r="M21" s="15">
        <v>181</v>
      </c>
      <c r="ZA21" s="9"/>
    </row>
    <row r="22" spans="2:677" x14ac:dyDescent="0.3">
      <c r="B22" s="19"/>
      <c r="C22" s="16" t="s">
        <v>265</v>
      </c>
      <c r="D22" s="14">
        <v>96.145001482935697</v>
      </c>
      <c r="E22" s="14">
        <v>0.64741727716526598</v>
      </c>
      <c r="F22" s="14">
        <v>94.639569537877307</v>
      </c>
      <c r="G22" s="14">
        <v>97.239975481478794</v>
      </c>
      <c r="H22" s="14">
        <v>0.67337590845029305</v>
      </c>
      <c r="I22" s="15">
        <v>1118</v>
      </c>
      <c r="J22" s="15">
        <v>1167</v>
      </c>
      <c r="K22" s="14">
        <v>1.3186094823010299</v>
      </c>
      <c r="L22" s="15">
        <v>885.02321245524297</v>
      </c>
      <c r="M22" s="15">
        <v>135</v>
      </c>
      <c r="ZA22" s="9"/>
    </row>
    <row r="23" spans="2:677" x14ac:dyDescent="0.3">
      <c r="B23" s="19"/>
      <c r="C23" s="16" t="s">
        <v>266</v>
      </c>
      <c r="D23" s="14">
        <v>97.251766959762705</v>
      </c>
      <c r="E23" s="14">
        <v>0.54420865268259699</v>
      </c>
      <c r="F23" s="14">
        <v>95.945309142360102</v>
      </c>
      <c r="G23" s="14">
        <v>98.145409202789196</v>
      </c>
      <c r="H23" s="14">
        <v>0.55958741902114695</v>
      </c>
      <c r="I23" s="15">
        <v>1132</v>
      </c>
      <c r="J23" s="15">
        <v>1169</v>
      </c>
      <c r="K23" s="14">
        <v>1.2942634017644301</v>
      </c>
      <c r="L23" s="15">
        <v>903.21645378083997</v>
      </c>
      <c r="M23" s="15">
        <v>145</v>
      </c>
      <c r="ZA23" s="9"/>
    </row>
    <row r="24" spans="2:677" x14ac:dyDescent="0.3">
      <c r="B24" s="19"/>
      <c r="C24" s="16" t="s">
        <v>267</v>
      </c>
      <c r="D24" s="14">
        <v>92.639160926494</v>
      </c>
      <c r="E24" s="14">
        <v>1.2003517504335599</v>
      </c>
      <c r="F24" s="14">
        <v>89.862955369204798</v>
      </c>
      <c r="G24" s="14">
        <v>94.699897504451798</v>
      </c>
      <c r="H24" s="14">
        <v>1.29572821950104</v>
      </c>
      <c r="I24" s="15">
        <v>609</v>
      </c>
      <c r="J24" s="15">
        <v>657</v>
      </c>
      <c r="K24" s="14">
        <v>1.38611404388346</v>
      </c>
      <c r="L24" s="15">
        <v>473.98697307711399</v>
      </c>
      <c r="M24" s="15">
        <v>78</v>
      </c>
      <c r="ZA24" s="9"/>
    </row>
    <row r="25" spans="2:677" x14ac:dyDescent="0.3">
      <c r="B25" s="19"/>
      <c r="C25" s="16" t="s">
        <v>268</v>
      </c>
      <c r="D25" s="14">
        <v>94.125741871961594</v>
      </c>
      <c r="E25" s="14">
        <v>1.19976661347174</v>
      </c>
      <c r="F25" s="14">
        <v>91.236835569195506</v>
      </c>
      <c r="G25" s="14">
        <v>96.102956702075005</v>
      </c>
      <c r="H25" s="14">
        <v>1.2746423981484001</v>
      </c>
      <c r="I25" s="15">
        <v>688</v>
      </c>
      <c r="J25" s="15">
        <v>730</v>
      </c>
      <c r="K25" s="14">
        <v>1.8978401690804101</v>
      </c>
      <c r="L25" s="15">
        <v>384.647775873412</v>
      </c>
      <c r="M25" s="15">
        <v>89</v>
      </c>
      <c r="ZA25" s="9"/>
    </row>
    <row r="26" spans="2:677" x14ac:dyDescent="0.3">
      <c r="B26" s="19"/>
      <c r="C26" s="16" t="s">
        <v>269</v>
      </c>
      <c r="D26" s="14">
        <v>96.368163945941205</v>
      </c>
      <c r="E26" s="14">
        <v>0.88638496931740696</v>
      </c>
      <c r="F26" s="14">
        <v>94.136403198163904</v>
      </c>
      <c r="G26" s="14">
        <v>97.770604583008094</v>
      </c>
      <c r="H26" s="14">
        <v>0.91979024298380796</v>
      </c>
      <c r="I26" s="15">
        <v>800</v>
      </c>
      <c r="J26" s="15">
        <v>828</v>
      </c>
      <c r="K26" s="14">
        <v>1.8564807707696001</v>
      </c>
      <c r="L26" s="15">
        <v>446.00515827414398</v>
      </c>
      <c r="M26" s="15">
        <v>100</v>
      </c>
      <c r="ZA26" s="9"/>
    </row>
    <row r="27" spans="2:677" x14ac:dyDescent="0.3">
      <c r="B27" s="19"/>
      <c r="C27" s="16" t="s">
        <v>270</v>
      </c>
      <c r="D27" s="14">
        <v>94.203624251752103</v>
      </c>
      <c r="E27" s="14">
        <v>1.0397792264996399</v>
      </c>
      <c r="F27" s="14">
        <v>91.773082347773496</v>
      </c>
      <c r="G27" s="14">
        <v>95.947798607336594</v>
      </c>
      <c r="H27" s="14">
        <v>1.1037571375395401</v>
      </c>
      <c r="I27" s="15">
        <v>1080</v>
      </c>
      <c r="J27" s="15">
        <v>1134</v>
      </c>
      <c r="K27" s="14">
        <v>2.2433035349293799</v>
      </c>
      <c r="L27" s="15">
        <v>505.504485836642</v>
      </c>
      <c r="M27" s="15">
        <v>147</v>
      </c>
      <c r="ZA27" s="9"/>
    </row>
    <row r="28" spans="2:677" x14ac:dyDescent="0.3">
      <c r="B28" s="19"/>
      <c r="C28" s="16" t="s">
        <v>271</v>
      </c>
      <c r="D28" s="14">
        <v>88.873454052618698</v>
      </c>
      <c r="E28" s="14">
        <v>2.3958040797387499</v>
      </c>
      <c r="F28" s="14">
        <v>83.123650245708404</v>
      </c>
      <c r="G28" s="14">
        <v>92.833188696811902</v>
      </c>
      <c r="H28" s="14">
        <v>2.6957476844776198</v>
      </c>
      <c r="I28" s="15">
        <v>475</v>
      </c>
      <c r="J28" s="15">
        <v>520</v>
      </c>
      <c r="K28" s="14">
        <v>3.0125726787208298</v>
      </c>
      <c r="L28" s="15">
        <v>172.60994354526201</v>
      </c>
      <c r="M28" s="15">
        <v>68</v>
      </c>
      <c r="ZA28" s="9"/>
    </row>
    <row r="29" spans="2:677" x14ac:dyDescent="0.3">
      <c r="B29" s="19"/>
      <c r="C29" s="16" t="s">
        <v>272</v>
      </c>
      <c r="D29" s="14">
        <v>91.580902771286006</v>
      </c>
      <c r="E29" s="14">
        <v>1.3512557432380099</v>
      </c>
      <c r="F29" s="14">
        <v>88.479585881759505</v>
      </c>
      <c r="G29" s="14">
        <v>93.904852301922901</v>
      </c>
      <c r="H29" s="14">
        <v>1.4754776403685801</v>
      </c>
      <c r="I29" s="15">
        <v>745</v>
      </c>
      <c r="J29" s="15">
        <v>800</v>
      </c>
      <c r="K29" s="14">
        <v>1.8921320392704499</v>
      </c>
      <c r="L29" s="15">
        <v>422.80347427997498</v>
      </c>
      <c r="M29" s="15">
        <v>92</v>
      </c>
      <c r="ZA29" s="9"/>
    </row>
    <row r="30" spans="2:677" x14ac:dyDescent="0.3">
      <c r="B30" s="19"/>
      <c r="C30" s="16" t="s">
        <v>273</v>
      </c>
      <c r="D30" s="14">
        <v>91.941558407574206</v>
      </c>
      <c r="E30" s="14">
        <v>1.4504093742645301</v>
      </c>
      <c r="F30" s="14">
        <v>88.535915005556205</v>
      </c>
      <c r="G30" s="14">
        <v>94.399483216862606</v>
      </c>
      <c r="H30" s="14">
        <v>1.57753403290698</v>
      </c>
      <c r="I30" s="15">
        <v>609</v>
      </c>
      <c r="J30" s="15">
        <v>654</v>
      </c>
      <c r="K30" s="14">
        <v>1.85409274301896</v>
      </c>
      <c r="L30" s="15">
        <v>352.73316421869498</v>
      </c>
      <c r="M30" s="15">
        <v>72</v>
      </c>
      <c r="ZA30" s="9"/>
    </row>
    <row r="31" spans="2:677" x14ac:dyDescent="0.3">
      <c r="B31" s="19"/>
      <c r="C31" s="16" t="s">
        <v>274</v>
      </c>
      <c r="D31" s="14">
        <v>93.964359930519294</v>
      </c>
      <c r="E31" s="14">
        <v>0.55982802248795305</v>
      </c>
      <c r="F31" s="14">
        <v>92.763889066271702</v>
      </c>
      <c r="G31" s="14">
        <v>94.976457891423493</v>
      </c>
      <c r="H31" s="14">
        <v>0.59578761873321995</v>
      </c>
      <c r="I31" s="15">
        <v>2169</v>
      </c>
      <c r="J31" s="15">
        <v>2302</v>
      </c>
      <c r="K31" s="14">
        <v>1.27156742277164</v>
      </c>
      <c r="L31" s="15">
        <v>1810.3640898430001</v>
      </c>
      <c r="M31" s="15">
        <v>298</v>
      </c>
      <c r="ZA31" s="9"/>
    </row>
    <row r="32" spans="2:677" x14ac:dyDescent="0.3">
      <c r="B32" s="19"/>
      <c r="C32" s="16" t="s">
        <v>275</v>
      </c>
      <c r="D32" s="14">
        <v>91.740877801755403</v>
      </c>
      <c r="E32" s="14">
        <v>0.87056580397309202</v>
      </c>
      <c r="F32" s="14">
        <v>89.851598236727796</v>
      </c>
      <c r="G32" s="14">
        <v>93.304647714804602</v>
      </c>
      <c r="H32" s="14">
        <v>0.94893991079343498</v>
      </c>
      <c r="I32" s="15">
        <v>1271</v>
      </c>
      <c r="J32" s="15">
        <v>1382</v>
      </c>
      <c r="K32" s="14">
        <v>1.3813384587752899</v>
      </c>
      <c r="L32" s="15">
        <v>1000.47891320227</v>
      </c>
      <c r="M32" s="15">
        <v>170</v>
      </c>
      <c r="ZA32" s="9"/>
    </row>
    <row r="33" spans="2:677" x14ac:dyDescent="0.3">
      <c r="B33" s="19"/>
      <c r="C33" s="16" t="s">
        <v>276</v>
      </c>
      <c r="D33" s="14">
        <v>97.629981292985605</v>
      </c>
      <c r="E33" s="14">
        <v>0.59468830823664898</v>
      </c>
      <c r="F33" s="14">
        <v>96.115302808295596</v>
      </c>
      <c r="G33" s="14">
        <v>98.562903305594801</v>
      </c>
      <c r="H33" s="14">
        <v>0.609124677031332</v>
      </c>
      <c r="I33" s="15">
        <v>815</v>
      </c>
      <c r="J33" s="15">
        <v>834</v>
      </c>
      <c r="K33" s="14">
        <v>1.27317710955499</v>
      </c>
      <c r="L33" s="15">
        <v>655.054189822426</v>
      </c>
      <c r="M33" s="15">
        <v>102</v>
      </c>
      <c r="ZA33" s="9"/>
    </row>
    <row r="34" spans="2:677" x14ac:dyDescent="0.3">
      <c r="B34" s="19"/>
      <c r="C34" s="16" t="s">
        <v>277</v>
      </c>
      <c r="D34" s="14">
        <v>91.564972278152595</v>
      </c>
      <c r="E34" s="14">
        <v>1.07644739906043</v>
      </c>
      <c r="F34" s="14">
        <v>89.172466054957397</v>
      </c>
      <c r="G34" s="14">
        <v>93.467546064904397</v>
      </c>
      <c r="H34" s="14">
        <v>1.1756104679313799</v>
      </c>
      <c r="I34" s="15">
        <v>835</v>
      </c>
      <c r="J34" s="15">
        <v>908</v>
      </c>
      <c r="K34" s="14">
        <v>1.3607458862315001</v>
      </c>
      <c r="L34" s="15">
        <v>667.28109133928695</v>
      </c>
      <c r="M34" s="15">
        <v>111</v>
      </c>
      <c r="ZA34" s="9"/>
    </row>
    <row r="35" spans="2:677" x14ac:dyDescent="0.3">
      <c r="B35" s="19"/>
      <c r="C35" s="16" t="s">
        <v>278</v>
      </c>
      <c r="D35" s="14">
        <v>92.853691736964805</v>
      </c>
      <c r="E35" s="14">
        <v>1.75032189577995</v>
      </c>
      <c r="F35" s="14">
        <v>88.467579605216997</v>
      </c>
      <c r="G35" s="14">
        <v>95.653595702334201</v>
      </c>
      <c r="H35" s="14">
        <v>1.88503210054184</v>
      </c>
      <c r="I35" s="15">
        <v>549</v>
      </c>
      <c r="J35" s="15">
        <v>584</v>
      </c>
      <c r="K35" s="14">
        <v>2.6916803540783798</v>
      </c>
      <c r="L35" s="15">
        <v>216.96484098311899</v>
      </c>
      <c r="M35" s="15">
        <v>64</v>
      </c>
      <c r="ZA35" s="9"/>
    </row>
    <row r="36" spans="2:677" x14ac:dyDescent="0.3">
      <c r="B36" s="19"/>
      <c r="C36" s="16" t="s">
        <v>279</v>
      </c>
      <c r="D36" s="14">
        <v>96.515202507248802</v>
      </c>
      <c r="E36" s="14">
        <v>0.62445486305421904</v>
      </c>
      <c r="F36" s="14">
        <v>95.048231916017698</v>
      </c>
      <c r="G36" s="14">
        <v>97.558742564734501</v>
      </c>
      <c r="H36" s="14">
        <v>0.64700155709388796</v>
      </c>
      <c r="I36" s="15">
        <v>1149</v>
      </c>
      <c r="J36" s="15">
        <v>1195</v>
      </c>
      <c r="K36" s="14">
        <v>1.3843093719742401</v>
      </c>
      <c r="L36" s="15">
        <v>863.24634087808204</v>
      </c>
      <c r="M36" s="15">
        <v>161</v>
      </c>
      <c r="ZA36" s="9"/>
    </row>
    <row r="37" spans="2:677" x14ac:dyDescent="0.3">
      <c r="B37" s="19"/>
      <c r="C37" s="16" t="s">
        <v>280</v>
      </c>
      <c r="D37" s="14">
        <v>97.497605853701501</v>
      </c>
      <c r="E37" s="14">
        <v>0.61737099370529203</v>
      </c>
      <c r="F37" s="14">
        <v>95.926210822367807</v>
      </c>
      <c r="G37" s="14">
        <v>98.472513809249307</v>
      </c>
      <c r="H37" s="14">
        <v>0.63321656803724802</v>
      </c>
      <c r="I37" s="15">
        <v>704</v>
      </c>
      <c r="J37" s="15">
        <v>726</v>
      </c>
      <c r="K37" s="14">
        <v>1.1326110168583801</v>
      </c>
      <c r="L37" s="15">
        <v>640.99676693395395</v>
      </c>
      <c r="M37" s="15">
        <v>80</v>
      </c>
      <c r="ZA37" s="9"/>
    </row>
    <row r="38" spans="2:677" x14ac:dyDescent="0.3">
      <c r="B38" s="19" t="s">
        <v>296</v>
      </c>
      <c r="C38" s="16" t="s">
        <v>281</v>
      </c>
      <c r="D38" s="14">
        <v>94.758895230354895</v>
      </c>
      <c r="E38" s="14">
        <v>0.370215321503784</v>
      </c>
      <c r="F38" s="14">
        <v>93.983207686415597</v>
      </c>
      <c r="G38" s="14">
        <v>95.439433420457803</v>
      </c>
      <c r="H38" s="14">
        <v>0.39069189293924</v>
      </c>
      <c r="I38" s="15">
        <v>10233</v>
      </c>
      <c r="J38" s="15">
        <v>10893</v>
      </c>
      <c r="K38" s="14">
        <v>3.0058934296707198</v>
      </c>
      <c r="L38" s="15">
        <v>3623.88097078787</v>
      </c>
      <c r="M38" s="15">
        <v>1279</v>
      </c>
      <c r="ZA38" s="9"/>
    </row>
    <row r="39" spans="2:677" x14ac:dyDescent="0.3">
      <c r="B39" s="19"/>
      <c r="C39" s="16" t="s">
        <v>282</v>
      </c>
      <c r="D39" s="14">
        <v>95.548700448003203</v>
      </c>
      <c r="E39" s="14">
        <v>0.30616596346849301</v>
      </c>
      <c r="F39" s="14">
        <v>94.907911051698605</v>
      </c>
      <c r="G39" s="14">
        <v>96.112156037628097</v>
      </c>
      <c r="H39" s="14">
        <v>0.32042922827098602</v>
      </c>
      <c r="I39" s="15">
        <v>10245</v>
      </c>
      <c r="J39" s="15">
        <v>10752</v>
      </c>
      <c r="K39" s="14">
        <v>2.3694692348522901</v>
      </c>
      <c r="L39" s="15">
        <v>4537.7250912777799</v>
      </c>
      <c r="M39" s="15">
        <v>1295</v>
      </c>
      <c r="ZA39" s="9"/>
    </row>
    <row r="40" spans="2:677" x14ac:dyDescent="0.3">
      <c r="B40" s="19" t="s">
        <v>321</v>
      </c>
      <c r="C40" s="16" t="s">
        <v>314</v>
      </c>
      <c r="D40" s="14">
        <v>95.193709324118501</v>
      </c>
      <c r="E40" s="14">
        <v>0.31402171895800102</v>
      </c>
      <c r="F40" s="14">
        <v>94.539130946980407</v>
      </c>
      <c r="G40" s="14">
        <v>95.773333214656802</v>
      </c>
      <c r="H40" s="14">
        <v>0.329876544561165</v>
      </c>
      <c r="I40" s="15">
        <v>10536</v>
      </c>
      <c r="J40" s="15">
        <v>11129</v>
      </c>
      <c r="K40" s="14">
        <v>2.39838118221182</v>
      </c>
      <c r="L40" s="15">
        <v>4640.2131915230802</v>
      </c>
      <c r="M40" s="15">
        <v>2642</v>
      </c>
      <c r="ZA40" s="9"/>
    </row>
    <row r="41" spans="2:677" x14ac:dyDescent="0.3">
      <c r="B41" s="19"/>
      <c r="C41" s="16" t="s">
        <v>315</v>
      </c>
      <c r="D41" s="14">
        <v>95.180016911186996</v>
      </c>
      <c r="E41" s="14">
        <v>0.31813037911454001</v>
      </c>
      <c r="F41" s="14">
        <v>94.516464948021095</v>
      </c>
      <c r="G41" s="14">
        <v>95.766869931954901</v>
      </c>
      <c r="H41" s="14">
        <v>0.334240725562582</v>
      </c>
      <c r="I41" s="15">
        <v>9942</v>
      </c>
      <c r="J41" s="15">
        <v>10516</v>
      </c>
      <c r="K41" s="14">
        <v>2.3196810322388899</v>
      </c>
      <c r="L41" s="15">
        <v>4533.3818977043902</v>
      </c>
      <c r="M41" s="15">
        <v>2638</v>
      </c>
      <c r="ZA41" s="9"/>
    </row>
    <row r="42" spans="2:677" x14ac:dyDescent="0.3">
      <c r="B42" s="19" t="s">
        <v>322</v>
      </c>
      <c r="C42" s="16" t="s">
        <v>316</v>
      </c>
      <c r="D42" s="14">
        <v>87.927596287841197</v>
      </c>
      <c r="E42" s="14">
        <v>0.98387448319072801</v>
      </c>
      <c r="F42" s="14">
        <v>85.858444392430201</v>
      </c>
      <c r="G42" s="14">
        <v>89.730208944287</v>
      </c>
      <c r="H42" s="14">
        <v>1.1189598314161799</v>
      </c>
      <c r="I42" s="15">
        <v>2216</v>
      </c>
      <c r="J42" s="15">
        <v>2519</v>
      </c>
      <c r="K42" s="14">
        <v>2.2962341379356501</v>
      </c>
      <c r="L42" s="15">
        <v>1097.01356598793</v>
      </c>
      <c r="M42" s="15">
        <v>624</v>
      </c>
      <c r="ZA42" s="9"/>
    </row>
    <row r="43" spans="2:677" x14ac:dyDescent="0.3">
      <c r="B43" s="19"/>
      <c r="C43" s="16" t="s">
        <v>317</v>
      </c>
      <c r="D43" s="14">
        <v>94.940015862024296</v>
      </c>
      <c r="E43" s="14">
        <v>1.6870832848153701</v>
      </c>
      <c r="F43" s="14">
        <v>90.3866796794442</v>
      </c>
      <c r="G43" s="14">
        <v>97.398738212427602</v>
      </c>
      <c r="H43" s="14">
        <v>1.7769991604669499</v>
      </c>
      <c r="I43" s="15">
        <v>822</v>
      </c>
      <c r="J43" s="15">
        <v>852</v>
      </c>
      <c r="K43" s="14">
        <v>5.0420151930225297</v>
      </c>
      <c r="L43" s="15">
        <v>168.98005408215599</v>
      </c>
      <c r="M43" s="15">
        <v>315</v>
      </c>
      <c r="ZA43" s="9"/>
    </row>
    <row r="44" spans="2:677" x14ac:dyDescent="0.3">
      <c r="B44" s="19"/>
      <c r="C44" s="16" t="s">
        <v>318</v>
      </c>
      <c r="D44" s="14">
        <v>96.550407890516098</v>
      </c>
      <c r="E44" s="14">
        <v>0.87444921858374203</v>
      </c>
      <c r="F44" s="14">
        <v>94.345974301606503</v>
      </c>
      <c r="G44" s="14">
        <v>97.914360453279201</v>
      </c>
      <c r="H44" s="14">
        <v>0.90569189472024703</v>
      </c>
      <c r="I44" s="15">
        <v>630</v>
      </c>
      <c r="J44" s="15">
        <v>652</v>
      </c>
      <c r="K44" s="14">
        <v>1.49461149450799</v>
      </c>
      <c r="L44" s="15">
        <v>436.23376536029502</v>
      </c>
      <c r="M44" s="15">
        <v>238</v>
      </c>
      <c r="ZA44" s="9"/>
    </row>
    <row r="45" spans="2:677" x14ac:dyDescent="0.3">
      <c r="B45" s="19"/>
      <c r="C45" s="16" t="s">
        <v>319</v>
      </c>
      <c r="D45" s="14">
        <v>95.809052947958904</v>
      </c>
      <c r="E45" s="14">
        <v>0.23663333184239599</v>
      </c>
      <c r="F45" s="14">
        <v>95.319679952407597</v>
      </c>
      <c r="G45" s="14">
        <v>96.249270670670697</v>
      </c>
      <c r="H45" s="14">
        <v>0.24698431365450299</v>
      </c>
      <c r="I45" s="15">
        <v>16553</v>
      </c>
      <c r="J45" s="15">
        <v>17347</v>
      </c>
      <c r="K45" s="14">
        <v>2.4189810273219399</v>
      </c>
      <c r="L45" s="15">
        <v>7171.2013463805097</v>
      </c>
      <c r="M45" s="15">
        <v>2566</v>
      </c>
      <c r="ZA45" s="9"/>
    </row>
    <row r="46" spans="2:677" x14ac:dyDescent="0.3">
      <c r="B46" s="19"/>
      <c r="C46" s="16" t="s">
        <v>320</v>
      </c>
      <c r="D46" s="14">
        <v>96.003808206773897</v>
      </c>
      <c r="E46" s="14">
        <v>1.3208624853025399</v>
      </c>
      <c r="F46" s="14">
        <v>92.405770020059094</v>
      </c>
      <c r="G46" s="14">
        <v>97.935237741472207</v>
      </c>
      <c r="H46" s="14">
        <v>1.37584384408758</v>
      </c>
      <c r="I46" s="15">
        <v>257</v>
      </c>
      <c r="J46" s="15">
        <v>275</v>
      </c>
      <c r="K46" s="14">
        <v>1.24603717406582</v>
      </c>
      <c r="L46" s="15">
        <v>220.69967551824701</v>
      </c>
      <c r="M46" s="15">
        <v>147</v>
      </c>
      <c r="ZA46" s="9"/>
    </row>
    <row r="47" spans="2:677" x14ac:dyDescent="0.3">
      <c r="B47" s="19" t="s">
        <v>298</v>
      </c>
      <c r="C47" s="16" t="s">
        <v>283</v>
      </c>
      <c r="D47" s="14">
        <v>94.157895131697501</v>
      </c>
      <c r="E47" s="14">
        <v>0.64123483749071497</v>
      </c>
      <c r="F47" s="14">
        <v>92.765578509295196</v>
      </c>
      <c r="G47" s="14">
        <v>95.295838748459005</v>
      </c>
      <c r="H47" s="14">
        <v>0.68102078598276605</v>
      </c>
      <c r="I47" s="15">
        <v>3779</v>
      </c>
      <c r="J47" s="15">
        <v>4080</v>
      </c>
      <c r="K47" s="14">
        <v>3.04903095422867</v>
      </c>
      <c r="L47" s="15">
        <v>1338.1300686178599</v>
      </c>
      <c r="M47" s="15">
        <v>1509</v>
      </c>
      <c r="ZA47" s="9"/>
    </row>
    <row r="48" spans="2:677" x14ac:dyDescent="0.3">
      <c r="B48" s="19"/>
      <c r="C48" s="16" t="s">
        <v>284</v>
      </c>
      <c r="D48" s="14">
        <v>94.859803339860704</v>
      </c>
      <c r="E48" s="14">
        <v>0.53176335737895597</v>
      </c>
      <c r="F48" s="14">
        <v>93.711003664824901</v>
      </c>
      <c r="G48" s="14">
        <v>95.808140765184703</v>
      </c>
      <c r="H48" s="14">
        <v>0.56057817817075895</v>
      </c>
      <c r="I48" s="15">
        <v>3623</v>
      </c>
      <c r="J48" s="15">
        <v>3832</v>
      </c>
      <c r="K48" s="14">
        <v>2.2217081724216099</v>
      </c>
      <c r="L48" s="15">
        <v>1724.79898465837</v>
      </c>
      <c r="M48" s="15">
        <v>1764</v>
      </c>
      <c r="ZA48" s="9"/>
    </row>
    <row r="49" spans="2:677" x14ac:dyDescent="0.3">
      <c r="B49" s="19"/>
      <c r="C49" s="16" t="s">
        <v>285</v>
      </c>
      <c r="D49" s="14">
        <v>95.666958617567005</v>
      </c>
      <c r="E49" s="14">
        <v>0.50447892631790203</v>
      </c>
      <c r="F49" s="14">
        <v>94.562406758338398</v>
      </c>
      <c r="G49" s="14">
        <v>96.555313392549806</v>
      </c>
      <c r="H49" s="14">
        <v>0.52732827886227696</v>
      </c>
      <c r="I49" s="15">
        <v>3656</v>
      </c>
      <c r="J49" s="15">
        <v>3858</v>
      </c>
      <c r="K49" s="14">
        <v>2.3679956224257999</v>
      </c>
      <c r="L49" s="15">
        <v>1629.2259848216399</v>
      </c>
      <c r="M49" s="15">
        <v>1855</v>
      </c>
      <c r="ZA49" s="9"/>
    </row>
    <row r="50" spans="2:677" x14ac:dyDescent="0.3">
      <c r="B50" s="19"/>
      <c r="C50" s="16" t="s">
        <v>286</v>
      </c>
      <c r="D50" s="14">
        <v>96.0221666260246</v>
      </c>
      <c r="E50" s="14">
        <v>0.427633753855023</v>
      </c>
      <c r="F50" s="14">
        <v>95.093375582216197</v>
      </c>
      <c r="G50" s="14">
        <v>96.781095054013306</v>
      </c>
      <c r="H50" s="14">
        <v>0.44534899480087697</v>
      </c>
      <c r="I50" s="15">
        <v>4083</v>
      </c>
      <c r="J50" s="15">
        <v>4278</v>
      </c>
      <c r="K50" s="14">
        <v>2.0476943268479801</v>
      </c>
      <c r="L50" s="15">
        <v>2089.1790068027999</v>
      </c>
      <c r="M50" s="15">
        <v>1946</v>
      </c>
      <c r="ZA50" s="9"/>
    </row>
    <row r="51" spans="2:677" x14ac:dyDescent="0.3">
      <c r="B51" s="19"/>
      <c r="C51" s="16" t="s">
        <v>287</v>
      </c>
      <c r="D51" s="14">
        <v>95.213405661331905</v>
      </c>
      <c r="E51" s="14">
        <v>0.44582216282218601</v>
      </c>
      <c r="F51" s="14">
        <v>94.259223380988203</v>
      </c>
      <c r="G51" s="14">
        <v>96.015695802930196</v>
      </c>
      <c r="H51" s="14">
        <v>0.46823465637596001</v>
      </c>
      <c r="I51" s="15">
        <v>5209</v>
      </c>
      <c r="J51" s="15">
        <v>5460</v>
      </c>
      <c r="K51" s="14">
        <v>2.3807384231114601</v>
      </c>
      <c r="L51" s="15">
        <v>2293.4060907305202</v>
      </c>
      <c r="M51" s="15">
        <v>1932</v>
      </c>
      <c r="ZA51" s="9"/>
    </row>
    <row r="52" spans="2:677" x14ac:dyDescent="0.3">
      <c r="B52" s="19" t="s">
        <v>297</v>
      </c>
      <c r="C52" s="16" t="s">
        <v>288</v>
      </c>
      <c r="D52" s="14">
        <v>95.600420469611805</v>
      </c>
      <c r="E52" s="14">
        <v>0.26130955550601898</v>
      </c>
      <c r="F52" s="14">
        <v>95.058597042550602</v>
      </c>
      <c r="G52" s="14">
        <v>96.085279777797794</v>
      </c>
      <c r="H52" s="14">
        <v>0.27333515294431199</v>
      </c>
      <c r="I52" s="15">
        <v>14162</v>
      </c>
      <c r="J52" s="15">
        <v>14865</v>
      </c>
      <c r="K52" s="14">
        <v>2.4130999221656899</v>
      </c>
      <c r="L52" s="15">
        <v>6160.1261777254103</v>
      </c>
      <c r="M52" s="15">
        <v>2616</v>
      </c>
      <c r="ZA52" s="9"/>
    </row>
    <row r="53" spans="2:677" x14ac:dyDescent="0.3">
      <c r="B53" s="19"/>
      <c r="C53" s="16" t="s">
        <v>289</v>
      </c>
      <c r="D53" s="14">
        <v>94.345809083524202</v>
      </c>
      <c r="E53" s="14">
        <v>0.46184049787289599</v>
      </c>
      <c r="F53" s="14">
        <v>93.368869571590196</v>
      </c>
      <c r="G53" s="14">
        <v>95.186240218042599</v>
      </c>
      <c r="H53" s="14">
        <v>0.48951882691898801</v>
      </c>
      <c r="I53" s="15">
        <v>6190</v>
      </c>
      <c r="J53" s="15">
        <v>6645</v>
      </c>
      <c r="K53" s="14">
        <v>2.65656573887708</v>
      </c>
      <c r="L53" s="15">
        <v>2501.34973238374</v>
      </c>
      <c r="M53" s="15">
        <v>2028</v>
      </c>
      <c r="ZA53" s="9"/>
    </row>
    <row r="54" spans="2:677" x14ac:dyDescent="0.3">
      <c r="B54" s="19" t="s">
        <v>291</v>
      </c>
      <c r="C54" s="16" t="s">
        <v>290</v>
      </c>
      <c r="D54" s="14">
        <v>95.511324537564903</v>
      </c>
      <c r="E54" s="14">
        <v>0.26911866316699901</v>
      </c>
      <c r="F54" s="14">
        <v>94.953034323783299</v>
      </c>
      <c r="G54" s="14">
        <v>96.010452059065699</v>
      </c>
      <c r="H54" s="14">
        <v>0.281766235019759</v>
      </c>
      <c r="I54" s="15">
        <v>13707</v>
      </c>
      <c r="J54" s="15">
        <v>14399</v>
      </c>
      <c r="K54" s="14">
        <v>2.4322977046282701</v>
      </c>
      <c r="L54" s="15">
        <v>5919.9167818154101</v>
      </c>
      <c r="M54" s="15">
        <v>2492</v>
      </c>
      <c r="ZA54" s="9"/>
    </row>
    <row r="55" spans="2:677" x14ac:dyDescent="0.3">
      <c r="B55" s="19"/>
      <c r="C55" s="16" t="s">
        <v>291</v>
      </c>
      <c r="D55" s="14">
        <v>94.697180128274496</v>
      </c>
      <c r="E55" s="14">
        <v>0.430639718273087</v>
      </c>
      <c r="F55" s="14">
        <v>93.786297187123793</v>
      </c>
      <c r="G55" s="14">
        <v>95.480968351581694</v>
      </c>
      <c r="H55" s="14">
        <v>0.454754531961515</v>
      </c>
      <c r="I55" s="15">
        <v>6771</v>
      </c>
      <c r="J55" s="15">
        <v>7246</v>
      </c>
      <c r="K55" s="14">
        <v>2.6756089085295498</v>
      </c>
      <c r="L55" s="15">
        <v>2708.1685880550499</v>
      </c>
      <c r="M55" s="15">
        <v>1963</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15" priority="1">
      <formula>ZA9 = 3</formula>
    </cfRule>
    <cfRule type="expression" dxfId="214" priority="48">
      <formula>I9 = J9</formula>
    </cfRule>
    <cfRule type="expression" dxfId="213" priority="95">
      <formula>ZA9 = 2</formula>
    </cfRule>
    <cfRule type="expression" dxfId="212" priority="142">
      <formula>ZA9 = 1</formula>
    </cfRule>
  </conditionalFormatting>
  <pageMargins left="0.7" right="0.7" top="0.75" bottom="0.75" header="0.3" footer="0.3"/>
  <pageSetup paperSize="9" orientation="portrait" horizontalDpi="300" verticalDpi="30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127</v>
      </c>
      <c r="M2" s="12" t="str">
        <f>HYPERLINK("#'INDICE'!A1", "Índice")</f>
        <v>Índice</v>
      </c>
    </row>
    <row r="3" spans="2:677" x14ac:dyDescent="0.3">
      <c r="B3" s="10" t="s">
        <v>7</v>
      </c>
      <c r="C3" s="11" t="s">
        <v>126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86.662625105627797</v>
      </c>
      <c r="E9" s="14">
        <v>0.44022188846167398</v>
      </c>
      <c r="F9" s="14">
        <v>85.775539095008597</v>
      </c>
      <c r="G9" s="14">
        <v>87.502449808961401</v>
      </c>
      <c r="H9" s="14">
        <v>0.50797202130112495</v>
      </c>
      <c r="I9" s="15">
        <v>18816</v>
      </c>
      <c r="J9" s="15">
        <v>21716</v>
      </c>
      <c r="K9" s="14">
        <v>3.6408341812441898</v>
      </c>
      <c r="L9" s="15">
        <v>5964.5671620724397</v>
      </c>
      <c r="M9" s="15">
        <v>2675</v>
      </c>
      <c r="ZA9" s="9"/>
    </row>
    <row r="10" spans="2:677" x14ac:dyDescent="0.3">
      <c r="B10" s="19" t="s">
        <v>293</v>
      </c>
      <c r="C10" s="16" t="s">
        <v>253</v>
      </c>
      <c r="D10" s="14">
        <v>87.218591942705501</v>
      </c>
      <c r="E10" s="14">
        <v>0.60808665356535596</v>
      </c>
      <c r="F10" s="14">
        <v>85.977680139623303</v>
      </c>
      <c r="G10" s="14">
        <v>88.364550060714393</v>
      </c>
      <c r="H10" s="14">
        <v>0.697198429854053</v>
      </c>
      <c r="I10" s="15">
        <v>11840</v>
      </c>
      <c r="J10" s="15">
        <v>13367</v>
      </c>
      <c r="K10" s="14">
        <v>4.4334787213120697</v>
      </c>
      <c r="L10" s="15">
        <v>3015.01390674186</v>
      </c>
      <c r="M10" s="15">
        <v>1689</v>
      </c>
      <c r="ZA10" s="9"/>
    </row>
    <row r="11" spans="2:677" x14ac:dyDescent="0.3">
      <c r="B11" s="19"/>
      <c r="C11" s="16" t="s">
        <v>254</v>
      </c>
      <c r="D11" s="14">
        <v>85.659515389623806</v>
      </c>
      <c r="E11" s="14">
        <v>0.57152947785756703</v>
      </c>
      <c r="F11" s="14">
        <v>84.501048888240405</v>
      </c>
      <c r="G11" s="14">
        <v>86.744975112550193</v>
      </c>
      <c r="H11" s="14">
        <v>0.66721072989726304</v>
      </c>
      <c r="I11" s="15">
        <v>6976</v>
      </c>
      <c r="J11" s="15">
        <v>8349</v>
      </c>
      <c r="K11" s="14">
        <v>2.21983284584875</v>
      </c>
      <c r="L11" s="15">
        <v>3761.0940011151101</v>
      </c>
      <c r="M11" s="15">
        <v>986</v>
      </c>
      <c r="ZA11" s="9"/>
    </row>
    <row r="12" spans="2:677" x14ac:dyDescent="0.3">
      <c r="B12" s="19" t="s">
        <v>294</v>
      </c>
      <c r="C12" s="16" t="s">
        <v>255</v>
      </c>
      <c r="D12" s="14">
        <v>85.995006235189607</v>
      </c>
      <c r="E12" s="14">
        <v>0.48176133960163797</v>
      </c>
      <c r="F12" s="14">
        <v>85.022984866748303</v>
      </c>
      <c r="G12" s="14">
        <v>86.913652326779697</v>
      </c>
      <c r="H12" s="14">
        <v>0.56022013450881003</v>
      </c>
      <c r="I12" s="15">
        <v>9394</v>
      </c>
      <c r="J12" s="15">
        <v>10923</v>
      </c>
      <c r="K12" s="14">
        <v>2.10479552891975</v>
      </c>
      <c r="L12" s="15">
        <v>5189.57772853405</v>
      </c>
      <c r="M12" s="15">
        <v>1378</v>
      </c>
      <c r="ZA12" s="9"/>
    </row>
    <row r="13" spans="2:677" x14ac:dyDescent="0.3">
      <c r="B13" s="19"/>
      <c r="C13" s="16" t="s">
        <v>256</v>
      </c>
      <c r="D13" s="14">
        <v>87.502450469429704</v>
      </c>
      <c r="E13" s="14">
        <v>0.730792423215753</v>
      </c>
      <c r="F13" s="14">
        <v>85.9959679677997</v>
      </c>
      <c r="G13" s="14">
        <v>88.867851824408007</v>
      </c>
      <c r="H13" s="14">
        <v>0.83516795163475499</v>
      </c>
      <c r="I13" s="15">
        <v>5730</v>
      </c>
      <c r="J13" s="15">
        <v>6491</v>
      </c>
      <c r="K13" s="14">
        <v>3.1694775994199902</v>
      </c>
      <c r="L13" s="15">
        <v>2047.97156515252</v>
      </c>
      <c r="M13" s="15">
        <v>788</v>
      </c>
      <c r="ZA13" s="9"/>
    </row>
    <row r="14" spans="2:677" x14ac:dyDescent="0.3">
      <c r="B14" s="19"/>
      <c r="C14" s="16" t="s">
        <v>257</v>
      </c>
      <c r="D14" s="14">
        <v>83.904596584158597</v>
      </c>
      <c r="E14" s="14">
        <v>0.77794331256695803</v>
      </c>
      <c r="F14" s="14">
        <v>82.316998217867706</v>
      </c>
      <c r="G14" s="14">
        <v>85.374982702717006</v>
      </c>
      <c r="H14" s="14">
        <v>0.92717603592391895</v>
      </c>
      <c r="I14" s="15">
        <v>3692</v>
      </c>
      <c r="J14" s="15">
        <v>4302</v>
      </c>
      <c r="K14" s="14">
        <v>1.9274260583240701</v>
      </c>
      <c r="L14" s="15">
        <v>2231.9922372226602</v>
      </c>
      <c r="M14" s="15">
        <v>509</v>
      </c>
      <c r="ZA14" s="9"/>
    </row>
    <row r="15" spans="2:677" x14ac:dyDescent="0.3">
      <c r="B15" s="19" t="s">
        <v>295</v>
      </c>
      <c r="C15" s="16" t="s">
        <v>258</v>
      </c>
      <c r="D15" s="14">
        <v>88.979992467759004</v>
      </c>
      <c r="E15" s="14">
        <v>1.23345754473752</v>
      </c>
      <c r="F15" s="14">
        <v>86.293760825793299</v>
      </c>
      <c r="G15" s="14">
        <v>91.193487261103101</v>
      </c>
      <c r="H15" s="14">
        <v>1.3862189808393699</v>
      </c>
      <c r="I15" s="15">
        <v>953</v>
      </c>
      <c r="J15" s="15">
        <v>1065</v>
      </c>
      <c r="K15" s="14">
        <v>1.65088105464462</v>
      </c>
      <c r="L15" s="15">
        <v>645.110074407669</v>
      </c>
      <c r="M15" s="15">
        <v>134</v>
      </c>
      <c r="ZA15" s="9"/>
    </row>
    <row r="16" spans="2:677" x14ac:dyDescent="0.3">
      <c r="B16" s="19"/>
      <c r="C16" s="16" t="s">
        <v>259</v>
      </c>
      <c r="D16" s="14">
        <v>83.270658166055298</v>
      </c>
      <c r="E16" s="14">
        <v>1.75660369034746</v>
      </c>
      <c r="F16" s="14">
        <v>79.491172722625194</v>
      </c>
      <c r="G16" s="14">
        <v>86.472169644898401</v>
      </c>
      <c r="H16" s="14">
        <v>2.10951099587145</v>
      </c>
      <c r="I16" s="15">
        <v>675</v>
      </c>
      <c r="J16" s="15">
        <v>817</v>
      </c>
      <c r="K16" s="14">
        <v>1.8074524789783</v>
      </c>
      <c r="L16" s="15">
        <v>452.01741650315699</v>
      </c>
      <c r="M16" s="15">
        <v>101</v>
      </c>
      <c r="ZA16" s="9"/>
    </row>
    <row r="17" spans="2:677" x14ac:dyDescent="0.3">
      <c r="B17" s="19"/>
      <c r="C17" s="16" t="s">
        <v>260</v>
      </c>
      <c r="D17" s="14">
        <v>81.262180157069494</v>
      </c>
      <c r="E17" s="14">
        <v>1.9653543400703499</v>
      </c>
      <c r="F17" s="14">
        <v>77.049747109542494</v>
      </c>
      <c r="G17" s="14">
        <v>84.853429201526097</v>
      </c>
      <c r="H17" s="14">
        <v>2.4185350876281801</v>
      </c>
      <c r="I17" s="15">
        <v>662</v>
      </c>
      <c r="J17" s="15">
        <v>799</v>
      </c>
      <c r="K17" s="14">
        <v>2.02431030920543</v>
      </c>
      <c r="L17" s="15">
        <v>394.70233213089699</v>
      </c>
      <c r="M17" s="15">
        <v>102</v>
      </c>
      <c r="ZA17" s="9"/>
    </row>
    <row r="18" spans="2:677" x14ac:dyDescent="0.3">
      <c r="B18" s="19"/>
      <c r="C18" s="16" t="s">
        <v>261</v>
      </c>
      <c r="D18" s="14">
        <v>85.305713231514801</v>
      </c>
      <c r="E18" s="14">
        <v>1.83475849598286</v>
      </c>
      <c r="F18" s="14">
        <v>81.265917394953803</v>
      </c>
      <c r="G18" s="14">
        <v>88.596611767431298</v>
      </c>
      <c r="H18" s="14">
        <v>2.1508037697351301</v>
      </c>
      <c r="I18" s="15">
        <v>556</v>
      </c>
      <c r="J18" s="15">
        <v>646</v>
      </c>
      <c r="K18" s="14">
        <v>1.73217154467455</v>
      </c>
      <c r="L18" s="15">
        <v>372.94227698525998</v>
      </c>
      <c r="M18" s="15">
        <v>78</v>
      </c>
      <c r="ZA18" s="9"/>
    </row>
    <row r="19" spans="2:677" x14ac:dyDescent="0.3">
      <c r="B19" s="19"/>
      <c r="C19" s="16" t="s">
        <v>262</v>
      </c>
      <c r="D19" s="14">
        <v>86.620827564692206</v>
      </c>
      <c r="E19" s="14">
        <v>1.9591059523971499</v>
      </c>
      <c r="F19" s="14">
        <v>82.205440706422394</v>
      </c>
      <c r="G19" s="14">
        <v>90.072922252321206</v>
      </c>
      <c r="H19" s="14">
        <v>2.2617031116840902</v>
      </c>
      <c r="I19" s="15">
        <v>463</v>
      </c>
      <c r="J19" s="15">
        <v>543</v>
      </c>
      <c r="K19" s="14">
        <v>1.7949962893024001</v>
      </c>
      <c r="L19" s="15">
        <v>302.507589144392</v>
      </c>
      <c r="M19" s="15">
        <v>66</v>
      </c>
      <c r="ZA19" s="9"/>
    </row>
    <row r="20" spans="2:677" x14ac:dyDescent="0.3">
      <c r="B20" s="19"/>
      <c r="C20" s="16" t="s">
        <v>263</v>
      </c>
      <c r="D20" s="14">
        <v>81.482265124568798</v>
      </c>
      <c r="E20" s="14">
        <v>2.0932237771089599</v>
      </c>
      <c r="F20" s="14">
        <v>76.967146897351498</v>
      </c>
      <c r="G20" s="14">
        <v>85.281544356795294</v>
      </c>
      <c r="H20" s="14">
        <v>2.5689317471831101</v>
      </c>
      <c r="I20" s="15">
        <v>630</v>
      </c>
      <c r="J20" s="15">
        <v>768</v>
      </c>
      <c r="K20" s="14">
        <v>2.2272846664191799</v>
      </c>
      <c r="L20" s="15">
        <v>344.81447817566902</v>
      </c>
      <c r="M20" s="15">
        <v>101</v>
      </c>
      <c r="ZA20" s="9"/>
    </row>
    <row r="21" spans="2:677" x14ac:dyDescent="0.3">
      <c r="B21" s="19"/>
      <c r="C21" s="16" t="s">
        <v>264</v>
      </c>
      <c r="D21" s="14">
        <v>89.903562848100506</v>
      </c>
      <c r="E21" s="14">
        <v>1.03244725213622</v>
      </c>
      <c r="F21" s="14">
        <v>87.676253961674007</v>
      </c>
      <c r="G21" s="14">
        <v>91.766127506285898</v>
      </c>
      <c r="H21" s="14">
        <v>1.1483941452694399</v>
      </c>
      <c r="I21" s="15">
        <v>1300</v>
      </c>
      <c r="J21" s="15">
        <v>1445</v>
      </c>
      <c r="K21" s="14">
        <v>1.6957346359904999</v>
      </c>
      <c r="L21" s="15">
        <v>852.13804644378001</v>
      </c>
      <c r="M21" s="15">
        <v>181</v>
      </c>
      <c r="ZA21" s="9"/>
    </row>
    <row r="22" spans="2:677" x14ac:dyDescent="0.3">
      <c r="B22" s="19"/>
      <c r="C22" s="16" t="s">
        <v>265</v>
      </c>
      <c r="D22" s="14">
        <v>87.757062760374595</v>
      </c>
      <c r="E22" s="14">
        <v>1.1181978400047901</v>
      </c>
      <c r="F22" s="14">
        <v>85.368402780286502</v>
      </c>
      <c r="G22" s="14">
        <v>89.802347750364106</v>
      </c>
      <c r="H22" s="14">
        <v>1.2741969760976199</v>
      </c>
      <c r="I22" s="15">
        <v>1020</v>
      </c>
      <c r="J22" s="15">
        <v>1161</v>
      </c>
      <c r="K22" s="14">
        <v>1.3499807791963101</v>
      </c>
      <c r="L22" s="15">
        <v>860.01224453816599</v>
      </c>
      <c r="M22" s="15">
        <v>135</v>
      </c>
      <c r="ZA22" s="9"/>
    </row>
    <row r="23" spans="2:677" x14ac:dyDescent="0.3">
      <c r="B23" s="19"/>
      <c r="C23" s="16" t="s">
        <v>266</v>
      </c>
      <c r="D23" s="14">
        <v>85.986622900183207</v>
      </c>
      <c r="E23" s="14">
        <v>1.41777655772259</v>
      </c>
      <c r="F23" s="14">
        <v>82.943472053014901</v>
      </c>
      <c r="G23" s="14">
        <v>88.561702899526907</v>
      </c>
      <c r="H23" s="14">
        <v>1.64883386497037</v>
      </c>
      <c r="I23" s="15">
        <v>1007</v>
      </c>
      <c r="J23" s="15">
        <v>1171</v>
      </c>
      <c r="K23" s="14">
        <v>1.95176597545476</v>
      </c>
      <c r="L23" s="15">
        <v>599.96947109765802</v>
      </c>
      <c r="M23" s="15">
        <v>145</v>
      </c>
      <c r="ZA23" s="9"/>
    </row>
    <row r="24" spans="2:677" x14ac:dyDescent="0.3">
      <c r="B24" s="19"/>
      <c r="C24" s="16" t="s">
        <v>267</v>
      </c>
      <c r="D24" s="14">
        <v>87.604343189436506</v>
      </c>
      <c r="E24" s="14">
        <v>1.50319188548404</v>
      </c>
      <c r="F24" s="14">
        <v>84.289108095684398</v>
      </c>
      <c r="G24" s="14">
        <v>90.300515382965301</v>
      </c>
      <c r="H24" s="14">
        <v>1.71588739868014</v>
      </c>
      <c r="I24" s="15">
        <v>584</v>
      </c>
      <c r="J24" s="15">
        <v>664</v>
      </c>
      <c r="K24" s="14">
        <v>1.37958096088365</v>
      </c>
      <c r="L24" s="15">
        <v>481.30556946414703</v>
      </c>
      <c r="M24" s="15">
        <v>78</v>
      </c>
      <c r="ZA24" s="9"/>
    </row>
    <row r="25" spans="2:677" x14ac:dyDescent="0.3">
      <c r="B25" s="19"/>
      <c r="C25" s="16" t="s">
        <v>268</v>
      </c>
      <c r="D25" s="14">
        <v>86.062149112531898</v>
      </c>
      <c r="E25" s="14">
        <v>1.8354564191223099</v>
      </c>
      <c r="F25" s="14">
        <v>82.001106837765207</v>
      </c>
      <c r="G25" s="14">
        <v>89.326178755926804</v>
      </c>
      <c r="H25" s="14">
        <v>2.13271041688993</v>
      </c>
      <c r="I25" s="15">
        <v>621</v>
      </c>
      <c r="J25" s="15">
        <v>729</v>
      </c>
      <c r="K25" s="14">
        <v>2.04461496105883</v>
      </c>
      <c r="L25" s="15">
        <v>356.54634925613499</v>
      </c>
      <c r="M25" s="15">
        <v>89</v>
      </c>
      <c r="ZA25" s="9"/>
    </row>
    <row r="26" spans="2:677" x14ac:dyDescent="0.3">
      <c r="B26" s="19"/>
      <c r="C26" s="16" t="s">
        <v>269</v>
      </c>
      <c r="D26" s="14">
        <v>88.221260765165496</v>
      </c>
      <c r="E26" s="14">
        <v>1.32530437502719</v>
      </c>
      <c r="F26" s="14">
        <v>85.327449551360701</v>
      </c>
      <c r="G26" s="14">
        <v>90.607163110117995</v>
      </c>
      <c r="H26" s="14">
        <v>1.50225054996096</v>
      </c>
      <c r="I26" s="15">
        <v>750</v>
      </c>
      <c r="J26" s="15">
        <v>836</v>
      </c>
      <c r="K26" s="14">
        <v>1.41138556579227</v>
      </c>
      <c r="L26" s="15">
        <v>592.32574022444203</v>
      </c>
      <c r="M26" s="15">
        <v>100</v>
      </c>
      <c r="ZA26" s="9"/>
    </row>
    <row r="27" spans="2:677" x14ac:dyDescent="0.3">
      <c r="B27" s="19"/>
      <c r="C27" s="16" t="s">
        <v>270</v>
      </c>
      <c r="D27" s="14">
        <v>90.386787844256702</v>
      </c>
      <c r="E27" s="14">
        <v>1.02531290260875</v>
      </c>
      <c r="F27" s="14">
        <v>88.160980490679606</v>
      </c>
      <c r="G27" s="14">
        <v>92.231006274439295</v>
      </c>
      <c r="H27" s="14">
        <v>1.13436147811275</v>
      </c>
      <c r="I27" s="15">
        <v>1019</v>
      </c>
      <c r="J27" s="15">
        <v>1135</v>
      </c>
      <c r="K27" s="14">
        <v>1.37199467104183</v>
      </c>
      <c r="L27" s="15">
        <v>827.26268837336704</v>
      </c>
      <c r="M27" s="15">
        <v>147</v>
      </c>
      <c r="ZA27" s="9"/>
    </row>
    <row r="28" spans="2:677" x14ac:dyDescent="0.3">
      <c r="B28" s="19"/>
      <c r="C28" s="16" t="s">
        <v>271</v>
      </c>
      <c r="D28" s="14">
        <v>80.523096738806203</v>
      </c>
      <c r="E28" s="14">
        <v>1.92195907074038</v>
      </c>
      <c r="F28" s="14">
        <v>76.400710808917793</v>
      </c>
      <c r="G28" s="14">
        <v>84.075468931657298</v>
      </c>
      <c r="H28" s="14">
        <v>2.38684197277541</v>
      </c>
      <c r="I28" s="15">
        <v>448</v>
      </c>
      <c r="J28" s="15">
        <v>533</v>
      </c>
      <c r="K28" s="14">
        <v>1.25302439506184</v>
      </c>
      <c r="L28" s="15">
        <v>425.37080850185203</v>
      </c>
      <c r="M28" s="15">
        <v>68</v>
      </c>
      <c r="ZA28" s="9"/>
    </row>
    <row r="29" spans="2:677" x14ac:dyDescent="0.3">
      <c r="B29" s="19"/>
      <c r="C29" s="16" t="s">
        <v>272</v>
      </c>
      <c r="D29" s="14">
        <v>85.970801829514102</v>
      </c>
      <c r="E29" s="14">
        <v>1.4670109280352199</v>
      </c>
      <c r="F29" s="14">
        <v>82.796805715636694</v>
      </c>
      <c r="G29" s="14">
        <v>88.639544406521395</v>
      </c>
      <c r="H29" s="14">
        <v>1.70640600857068</v>
      </c>
      <c r="I29" s="15">
        <v>698</v>
      </c>
      <c r="J29" s="15">
        <v>803</v>
      </c>
      <c r="K29" s="14">
        <v>1.4310580188051101</v>
      </c>
      <c r="L29" s="15">
        <v>561.12330139520202</v>
      </c>
      <c r="M29" s="15">
        <v>92</v>
      </c>
      <c r="ZA29" s="9"/>
    </row>
    <row r="30" spans="2:677" x14ac:dyDescent="0.3">
      <c r="B30" s="19"/>
      <c r="C30" s="16" t="s">
        <v>273</v>
      </c>
      <c r="D30" s="14">
        <v>79.504463146245996</v>
      </c>
      <c r="E30" s="14">
        <v>2.7729439102037698</v>
      </c>
      <c r="F30" s="14">
        <v>73.426543021085095</v>
      </c>
      <c r="G30" s="14">
        <v>84.485952740399</v>
      </c>
      <c r="H30" s="14">
        <v>3.48778395635855</v>
      </c>
      <c r="I30" s="15">
        <v>542</v>
      </c>
      <c r="J30" s="15">
        <v>650</v>
      </c>
      <c r="K30" s="14">
        <v>3.0624997283722402</v>
      </c>
      <c r="L30" s="15">
        <v>212.2449167842</v>
      </c>
      <c r="M30" s="15">
        <v>72</v>
      </c>
      <c r="ZA30" s="9"/>
    </row>
    <row r="31" spans="2:677" x14ac:dyDescent="0.3">
      <c r="B31" s="19"/>
      <c r="C31" s="16" t="s">
        <v>274</v>
      </c>
      <c r="D31" s="14">
        <v>85.850169736100895</v>
      </c>
      <c r="E31" s="14">
        <v>0.92666742753321096</v>
      </c>
      <c r="F31" s="14">
        <v>83.926615374809501</v>
      </c>
      <c r="G31" s="14">
        <v>87.577598842584393</v>
      </c>
      <c r="H31" s="14">
        <v>1.07940081001789</v>
      </c>
      <c r="I31" s="15">
        <v>1995</v>
      </c>
      <c r="J31" s="15">
        <v>2293</v>
      </c>
      <c r="K31" s="14">
        <v>1.6202052170232499</v>
      </c>
      <c r="L31" s="15">
        <v>1415.25281853668</v>
      </c>
      <c r="M31" s="15">
        <v>298</v>
      </c>
      <c r="ZA31" s="9"/>
    </row>
    <row r="32" spans="2:677" x14ac:dyDescent="0.3">
      <c r="B32" s="19"/>
      <c r="C32" s="16" t="s">
        <v>275</v>
      </c>
      <c r="D32" s="14">
        <v>85.848201323282595</v>
      </c>
      <c r="E32" s="14">
        <v>1.0251601963852399</v>
      </c>
      <c r="F32" s="14">
        <v>83.701281189985494</v>
      </c>
      <c r="G32" s="14">
        <v>87.753698422179099</v>
      </c>
      <c r="H32" s="14">
        <v>1.1941545432323499</v>
      </c>
      <c r="I32" s="15">
        <v>1191</v>
      </c>
      <c r="J32" s="15">
        <v>1387</v>
      </c>
      <c r="K32" s="14">
        <v>1.19895770300038</v>
      </c>
      <c r="L32" s="15">
        <v>1156.83814076931</v>
      </c>
      <c r="M32" s="15">
        <v>170</v>
      </c>
      <c r="ZA32" s="9"/>
    </row>
    <row r="33" spans="2:677" x14ac:dyDescent="0.3">
      <c r="B33" s="19"/>
      <c r="C33" s="16" t="s">
        <v>276</v>
      </c>
      <c r="D33" s="14">
        <v>88.201445253376093</v>
      </c>
      <c r="E33" s="14">
        <v>1.11491856147761</v>
      </c>
      <c r="F33" s="14">
        <v>85.804433596460001</v>
      </c>
      <c r="G33" s="14">
        <v>90.239746632586701</v>
      </c>
      <c r="H33" s="14">
        <v>1.2640592886826101</v>
      </c>
      <c r="I33" s="15">
        <v>719</v>
      </c>
      <c r="J33" s="15">
        <v>825</v>
      </c>
      <c r="K33" s="14">
        <v>0.98425808238519297</v>
      </c>
      <c r="L33" s="15">
        <v>825</v>
      </c>
      <c r="M33" s="15">
        <v>102</v>
      </c>
      <c r="ZA33" s="9"/>
    </row>
    <row r="34" spans="2:677" x14ac:dyDescent="0.3">
      <c r="B34" s="19"/>
      <c r="C34" s="16" t="s">
        <v>277</v>
      </c>
      <c r="D34" s="14">
        <v>85.823390378692096</v>
      </c>
      <c r="E34" s="14">
        <v>1.34076275381938</v>
      </c>
      <c r="F34" s="14">
        <v>82.953473126461503</v>
      </c>
      <c r="G34" s="14">
        <v>88.2784083479972</v>
      </c>
      <c r="H34" s="14">
        <v>1.5622346634213899</v>
      </c>
      <c r="I34" s="15">
        <v>787</v>
      </c>
      <c r="J34" s="15">
        <v>911</v>
      </c>
      <c r="K34" s="14">
        <v>1.34451985058996</v>
      </c>
      <c r="L34" s="15">
        <v>677.56530303384102</v>
      </c>
      <c r="M34" s="15">
        <v>111</v>
      </c>
      <c r="ZA34" s="9"/>
    </row>
    <row r="35" spans="2:677" x14ac:dyDescent="0.3">
      <c r="B35" s="19"/>
      <c r="C35" s="16" t="s">
        <v>278</v>
      </c>
      <c r="D35" s="14">
        <v>84.394471746006602</v>
      </c>
      <c r="E35" s="14">
        <v>1.9527961044869599</v>
      </c>
      <c r="F35" s="14">
        <v>80.085802935579395</v>
      </c>
      <c r="G35" s="14">
        <v>87.911623339256195</v>
      </c>
      <c r="H35" s="14">
        <v>2.3138910216348001</v>
      </c>
      <c r="I35" s="15">
        <v>498</v>
      </c>
      <c r="J35" s="15">
        <v>580</v>
      </c>
      <c r="K35" s="14">
        <v>1.67648584305093</v>
      </c>
      <c r="L35" s="15">
        <v>345.961764248777</v>
      </c>
      <c r="M35" s="15">
        <v>64</v>
      </c>
      <c r="ZA35" s="9"/>
    </row>
    <row r="36" spans="2:677" x14ac:dyDescent="0.3">
      <c r="B36" s="19"/>
      <c r="C36" s="16" t="s">
        <v>279</v>
      </c>
      <c r="D36" s="14">
        <v>87.602788582769307</v>
      </c>
      <c r="E36" s="14">
        <v>0.99673093582146399</v>
      </c>
      <c r="F36" s="14">
        <v>85.496660864481598</v>
      </c>
      <c r="G36" s="14">
        <v>89.440844283925003</v>
      </c>
      <c r="H36" s="14">
        <v>1.13778448374361</v>
      </c>
      <c r="I36" s="15">
        <v>1064</v>
      </c>
      <c r="J36" s="15">
        <v>1212</v>
      </c>
      <c r="K36" s="14">
        <v>1.10779163200704</v>
      </c>
      <c r="L36" s="15">
        <v>1094.06856396285</v>
      </c>
      <c r="M36" s="15">
        <v>161</v>
      </c>
      <c r="ZA36" s="9"/>
    </row>
    <row r="37" spans="2:677" x14ac:dyDescent="0.3">
      <c r="B37" s="19"/>
      <c r="C37" s="16" t="s">
        <v>280</v>
      </c>
      <c r="D37" s="14">
        <v>85.017633292380594</v>
      </c>
      <c r="E37" s="14">
        <v>1.87553301179774</v>
      </c>
      <c r="F37" s="14">
        <v>80.891282247840707</v>
      </c>
      <c r="G37" s="14">
        <v>88.380925357313203</v>
      </c>
      <c r="H37" s="14">
        <v>2.2060517791029</v>
      </c>
      <c r="I37" s="15">
        <v>634</v>
      </c>
      <c r="J37" s="15">
        <v>743</v>
      </c>
      <c r="K37" s="14">
        <v>2.0491035105342101</v>
      </c>
      <c r="L37" s="15">
        <v>362.59759264493903</v>
      </c>
      <c r="M37" s="15">
        <v>80</v>
      </c>
      <c r="ZA37" s="9"/>
    </row>
    <row r="38" spans="2:677" x14ac:dyDescent="0.3">
      <c r="B38" s="19" t="s">
        <v>296</v>
      </c>
      <c r="C38" s="16" t="s">
        <v>281</v>
      </c>
      <c r="D38" s="14">
        <v>85.7949513598913</v>
      </c>
      <c r="E38" s="14">
        <v>0.72108709217206202</v>
      </c>
      <c r="F38" s="14">
        <v>84.320709013645597</v>
      </c>
      <c r="G38" s="14">
        <v>87.151699753915295</v>
      </c>
      <c r="H38" s="14">
        <v>0.840477301685571</v>
      </c>
      <c r="I38" s="15">
        <v>9310</v>
      </c>
      <c r="J38" s="15">
        <v>10949</v>
      </c>
      <c r="K38" s="14">
        <v>4.6709559786530797</v>
      </c>
      <c r="L38" s="15">
        <v>2344.0597706419098</v>
      </c>
      <c r="M38" s="15">
        <v>1279</v>
      </c>
      <c r="ZA38" s="9"/>
    </row>
    <row r="39" spans="2:677" x14ac:dyDescent="0.3">
      <c r="B39" s="19"/>
      <c r="C39" s="16" t="s">
        <v>282</v>
      </c>
      <c r="D39" s="14">
        <v>87.399750345865897</v>
      </c>
      <c r="E39" s="14">
        <v>0.53556643642756796</v>
      </c>
      <c r="F39" s="14">
        <v>86.311056548310901</v>
      </c>
      <c r="G39" s="14">
        <v>88.413482624069104</v>
      </c>
      <c r="H39" s="14">
        <v>0.61277799342466999</v>
      </c>
      <c r="I39" s="15">
        <v>9506</v>
      </c>
      <c r="J39" s="15">
        <v>10767</v>
      </c>
      <c r="K39" s="14">
        <v>2.80408864498754</v>
      </c>
      <c r="L39" s="15">
        <v>3839.75022303471</v>
      </c>
      <c r="M39" s="15">
        <v>1295</v>
      </c>
      <c r="ZA39" s="9"/>
    </row>
    <row r="40" spans="2:677" x14ac:dyDescent="0.3">
      <c r="B40" s="19" t="s">
        <v>321</v>
      </c>
      <c r="C40" s="16" t="s">
        <v>314</v>
      </c>
      <c r="D40" s="14">
        <v>86.307592245963207</v>
      </c>
      <c r="E40" s="14">
        <v>0.54292927326226303</v>
      </c>
      <c r="F40" s="14">
        <v>85.207753439511706</v>
      </c>
      <c r="G40" s="14">
        <v>87.337807581565201</v>
      </c>
      <c r="H40" s="14">
        <v>0.62906316713713895</v>
      </c>
      <c r="I40" s="15">
        <v>9596</v>
      </c>
      <c r="J40" s="15">
        <v>11159</v>
      </c>
      <c r="K40" s="14">
        <v>2.7831976479340499</v>
      </c>
      <c r="L40" s="15">
        <v>4009.4170129395102</v>
      </c>
      <c r="M40" s="15">
        <v>2642</v>
      </c>
      <c r="ZA40" s="9"/>
    </row>
    <row r="41" spans="2:677" x14ac:dyDescent="0.3">
      <c r="B41" s="19"/>
      <c r="C41" s="16" t="s">
        <v>315</v>
      </c>
      <c r="D41" s="14">
        <v>87.026534901942497</v>
      </c>
      <c r="E41" s="14">
        <v>0.63138245633114898</v>
      </c>
      <c r="F41" s="14">
        <v>85.7374331688507</v>
      </c>
      <c r="G41" s="14">
        <v>88.215138154923693</v>
      </c>
      <c r="H41" s="14">
        <v>0.72550568288460704</v>
      </c>
      <c r="I41" s="15">
        <v>9220</v>
      </c>
      <c r="J41" s="15">
        <v>10557</v>
      </c>
      <c r="K41" s="14">
        <v>3.7271487811208299</v>
      </c>
      <c r="L41" s="15">
        <v>2832.46004384759</v>
      </c>
      <c r="M41" s="15">
        <v>2642</v>
      </c>
      <c r="ZA41" s="9"/>
    </row>
    <row r="42" spans="2:677" x14ac:dyDescent="0.3">
      <c r="B42" s="19" t="s">
        <v>322</v>
      </c>
      <c r="C42" s="16" t="s">
        <v>316</v>
      </c>
      <c r="D42" s="14">
        <v>74.952402503665496</v>
      </c>
      <c r="E42" s="14">
        <v>1.39549955174887</v>
      </c>
      <c r="F42" s="14">
        <v>72.113723119878799</v>
      </c>
      <c r="G42" s="14">
        <v>77.591909175471301</v>
      </c>
      <c r="H42" s="14">
        <v>1.8618476594938</v>
      </c>
      <c r="I42" s="15">
        <v>1909</v>
      </c>
      <c r="J42" s="15">
        <v>2544</v>
      </c>
      <c r="K42" s="14">
        <v>2.6378744958246698</v>
      </c>
      <c r="L42" s="15">
        <v>964.41282707980895</v>
      </c>
      <c r="M42" s="15">
        <v>626</v>
      </c>
      <c r="ZA42" s="9"/>
    </row>
    <row r="43" spans="2:677" x14ac:dyDescent="0.3">
      <c r="B43" s="19"/>
      <c r="C43" s="16" t="s">
        <v>317</v>
      </c>
      <c r="D43" s="14">
        <v>88.945472226112201</v>
      </c>
      <c r="E43" s="14">
        <v>1.41964602514</v>
      </c>
      <c r="F43" s="14">
        <v>85.828524409404594</v>
      </c>
      <c r="G43" s="14">
        <v>91.445194123116806</v>
      </c>
      <c r="H43" s="14">
        <v>1.5960857698647699</v>
      </c>
      <c r="I43" s="15">
        <v>736</v>
      </c>
      <c r="J43" s="15">
        <v>851</v>
      </c>
      <c r="K43" s="14">
        <v>1.74226826882694</v>
      </c>
      <c r="L43" s="15">
        <v>488.44372317758598</v>
      </c>
      <c r="M43" s="15">
        <v>317</v>
      </c>
      <c r="ZA43" s="9"/>
    </row>
    <row r="44" spans="2:677" x14ac:dyDescent="0.3">
      <c r="B44" s="19"/>
      <c r="C44" s="16" t="s">
        <v>318</v>
      </c>
      <c r="D44" s="14">
        <v>88.308356418859503</v>
      </c>
      <c r="E44" s="14">
        <v>1.5857989289885399</v>
      </c>
      <c r="F44" s="14">
        <v>84.805049807922501</v>
      </c>
      <c r="G44" s="14">
        <v>91.088823292077294</v>
      </c>
      <c r="H44" s="14">
        <v>1.7957518328920801</v>
      </c>
      <c r="I44" s="15">
        <v>586</v>
      </c>
      <c r="J44" s="15">
        <v>656</v>
      </c>
      <c r="K44" s="14">
        <v>1.5953654081111199</v>
      </c>
      <c r="L44" s="15">
        <v>411.19106423191897</v>
      </c>
      <c r="M44" s="15">
        <v>239</v>
      </c>
      <c r="ZA44" s="9"/>
    </row>
    <row r="45" spans="2:677" x14ac:dyDescent="0.3">
      <c r="B45" s="19"/>
      <c r="C45" s="16" t="s">
        <v>319</v>
      </c>
      <c r="D45" s="14">
        <v>87.504195803387404</v>
      </c>
      <c r="E45" s="14">
        <v>0.52106287320241296</v>
      </c>
      <c r="F45" s="14">
        <v>86.446139852419904</v>
      </c>
      <c r="G45" s="14">
        <v>88.490653280230106</v>
      </c>
      <c r="H45" s="14">
        <v>0.59547187242676403</v>
      </c>
      <c r="I45" s="15">
        <v>15344</v>
      </c>
      <c r="J45" s="15">
        <v>17391</v>
      </c>
      <c r="K45" s="14">
        <v>4.3180409118728003</v>
      </c>
      <c r="L45" s="15">
        <v>4027.5208954556301</v>
      </c>
      <c r="M45" s="15">
        <v>2566</v>
      </c>
      <c r="ZA45" s="9"/>
    </row>
    <row r="46" spans="2:677" x14ac:dyDescent="0.3">
      <c r="B46" s="19"/>
      <c r="C46" s="16" t="s">
        <v>320</v>
      </c>
      <c r="D46" s="14">
        <v>89.740265184165295</v>
      </c>
      <c r="E46" s="14">
        <v>2.9128299721811999</v>
      </c>
      <c r="F46" s="14">
        <v>82.398952423767696</v>
      </c>
      <c r="G46" s="14">
        <v>94.2338281449384</v>
      </c>
      <c r="H46" s="14">
        <v>3.2458450687698299</v>
      </c>
      <c r="I46" s="15">
        <v>241</v>
      </c>
      <c r="J46" s="15">
        <v>274</v>
      </c>
      <c r="K46" s="14">
        <v>2.51576130150496</v>
      </c>
      <c r="L46" s="15">
        <v>108.91335351890901</v>
      </c>
      <c r="M46" s="15">
        <v>146</v>
      </c>
      <c r="ZA46" s="9"/>
    </row>
    <row r="47" spans="2:677" x14ac:dyDescent="0.3">
      <c r="B47" s="19" t="s">
        <v>298</v>
      </c>
      <c r="C47" s="16" t="s">
        <v>283</v>
      </c>
      <c r="D47" s="14">
        <v>82.399508846983693</v>
      </c>
      <c r="E47" s="14">
        <v>1.17207740284698</v>
      </c>
      <c r="F47" s="14">
        <v>79.981314482766905</v>
      </c>
      <c r="G47" s="14">
        <v>84.581903383963507</v>
      </c>
      <c r="H47" s="14">
        <v>1.4224325111252001</v>
      </c>
      <c r="I47" s="15">
        <v>3321</v>
      </c>
      <c r="J47" s="15">
        <v>4104</v>
      </c>
      <c r="K47" s="14">
        <v>3.88655387945236</v>
      </c>
      <c r="L47" s="15">
        <v>1055.9483098117501</v>
      </c>
      <c r="M47" s="15">
        <v>1514</v>
      </c>
      <c r="ZA47" s="9"/>
    </row>
    <row r="48" spans="2:677" x14ac:dyDescent="0.3">
      <c r="B48" s="19"/>
      <c r="C48" s="16" t="s">
        <v>284</v>
      </c>
      <c r="D48" s="14">
        <v>85.2560755114107</v>
      </c>
      <c r="E48" s="14">
        <v>1.1622280688872799</v>
      </c>
      <c r="F48" s="14">
        <v>82.828016477260803</v>
      </c>
      <c r="G48" s="14">
        <v>87.393070669923404</v>
      </c>
      <c r="H48" s="14">
        <v>1.3632202302482599</v>
      </c>
      <c r="I48" s="15">
        <v>3213</v>
      </c>
      <c r="J48" s="15">
        <v>3845</v>
      </c>
      <c r="K48" s="14">
        <v>4.1307381275232302</v>
      </c>
      <c r="L48" s="15">
        <v>930.82637564958497</v>
      </c>
      <c r="M48" s="15">
        <v>1762</v>
      </c>
      <c r="ZA48" s="9"/>
    </row>
    <row r="49" spans="2:677" x14ac:dyDescent="0.3">
      <c r="B49" s="19"/>
      <c r="C49" s="16" t="s">
        <v>285</v>
      </c>
      <c r="D49" s="14">
        <v>85.830811049608201</v>
      </c>
      <c r="E49" s="14">
        <v>0.92637592330659901</v>
      </c>
      <c r="F49" s="14">
        <v>83.914990369028104</v>
      </c>
      <c r="G49" s="14">
        <v>87.552294449092997</v>
      </c>
      <c r="H49" s="14">
        <v>1.07930463661956</v>
      </c>
      <c r="I49" s="15">
        <v>3330</v>
      </c>
      <c r="J49" s="15">
        <v>3871</v>
      </c>
      <c r="K49" s="14">
        <v>2.7308464110767199</v>
      </c>
      <c r="L49" s="15">
        <v>1417.50923241184</v>
      </c>
      <c r="M49" s="15">
        <v>1854</v>
      </c>
      <c r="ZA49" s="9"/>
    </row>
    <row r="50" spans="2:677" x14ac:dyDescent="0.3">
      <c r="B50" s="19"/>
      <c r="C50" s="16" t="s">
        <v>286</v>
      </c>
      <c r="D50" s="14">
        <v>87.762766470373606</v>
      </c>
      <c r="E50" s="14">
        <v>0.79650228777771903</v>
      </c>
      <c r="F50" s="14">
        <v>86.112977586874806</v>
      </c>
      <c r="G50" s="14">
        <v>89.241046930271807</v>
      </c>
      <c r="H50" s="14">
        <v>0.90756287638972399</v>
      </c>
      <c r="I50" s="15">
        <v>3762</v>
      </c>
      <c r="J50" s="15">
        <v>4300</v>
      </c>
      <c r="K50" s="14">
        <v>2.53949842352782</v>
      </c>
      <c r="L50" s="15">
        <v>1693.24775324197</v>
      </c>
      <c r="M50" s="15">
        <v>1937</v>
      </c>
      <c r="ZA50" s="9"/>
    </row>
    <row r="51" spans="2:677" x14ac:dyDescent="0.3">
      <c r="B51" s="19"/>
      <c r="C51" s="16" t="s">
        <v>287</v>
      </c>
      <c r="D51" s="14">
        <v>91.561634288737096</v>
      </c>
      <c r="E51" s="14">
        <v>0.63360575883904602</v>
      </c>
      <c r="F51" s="14">
        <v>90.233071763625901</v>
      </c>
      <c r="G51" s="14">
        <v>92.724049268611495</v>
      </c>
      <c r="H51" s="14">
        <v>0.69199918040015196</v>
      </c>
      <c r="I51" s="15">
        <v>5066</v>
      </c>
      <c r="J51" s="15">
        <v>5459</v>
      </c>
      <c r="K51" s="14">
        <v>2.8359586049074998</v>
      </c>
      <c r="L51" s="15">
        <v>1924.9223139411999</v>
      </c>
      <c r="M51" s="15">
        <v>1937</v>
      </c>
      <c r="ZA51" s="9"/>
    </row>
    <row r="52" spans="2:677" x14ac:dyDescent="0.3">
      <c r="B52" s="19" t="s">
        <v>297</v>
      </c>
      <c r="C52" s="16" t="s">
        <v>288</v>
      </c>
      <c r="D52" s="14">
        <v>88.112428319970903</v>
      </c>
      <c r="E52" s="14">
        <v>0.46323186045893</v>
      </c>
      <c r="F52" s="14">
        <v>87.173652098908903</v>
      </c>
      <c r="G52" s="14">
        <v>88.991171499776499</v>
      </c>
      <c r="H52" s="14">
        <v>0.52572817398330296</v>
      </c>
      <c r="I52" s="15">
        <v>13231</v>
      </c>
      <c r="J52" s="15">
        <v>14903</v>
      </c>
      <c r="K52" s="14">
        <v>3.0528895386527499</v>
      </c>
      <c r="L52" s="15">
        <v>4881.6047260513496</v>
      </c>
      <c r="M52" s="15">
        <v>2616</v>
      </c>
      <c r="ZA52" s="9"/>
    </row>
    <row r="53" spans="2:677" x14ac:dyDescent="0.3">
      <c r="B53" s="19"/>
      <c r="C53" s="16" t="s">
        <v>289</v>
      </c>
      <c r="D53" s="14">
        <v>83.489626467021907</v>
      </c>
      <c r="E53" s="14">
        <v>0.81923290758615597</v>
      </c>
      <c r="F53" s="14">
        <v>81.819714237284302</v>
      </c>
      <c r="G53" s="14">
        <v>85.034208557432905</v>
      </c>
      <c r="H53" s="14">
        <v>0.98123915778896198</v>
      </c>
      <c r="I53" s="15">
        <v>5462</v>
      </c>
      <c r="J53" s="15">
        <v>6678</v>
      </c>
      <c r="K53" s="14">
        <v>3.25092340663908</v>
      </c>
      <c r="L53" s="15">
        <v>2054.1855850439601</v>
      </c>
      <c r="M53" s="15">
        <v>2029</v>
      </c>
      <c r="ZA53" s="9"/>
    </row>
    <row r="54" spans="2:677" x14ac:dyDescent="0.3">
      <c r="B54" s="19" t="s">
        <v>291</v>
      </c>
      <c r="C54" s="16" t="s">
        <v>290</v>
      </c>
      <c r="D54" s="14">
        <v>88.625897734703798</v>
      </c>
      <c r="E54" s="14">
        <v>0.45690891645625098</v>
      </c>
      <c r="F54" s="14">
        <v>87.698716762166697</v>
      </c>
      <c r="G54" s="14">
        <v>89.491568383988707</v>
      </c>
      <c r="H54" s="14">
        <v>0.51554785693001404</v>
      </c>
      <c r="I54" s="15">
        <v>12790</v>
      </c>
      <c r="J54" s="15">
        <v>14414</v>
      </c>
      <c r="K54" s="14">
        <v>2.9849418643597101</v>
      </c>
      <c r="L54" s="15">
        <v>4828.9047676618302</v>
      </c>
      <c r="M54" s="15">
        <v>2491</v>
      </c>
      <c r="ZA54" s="9"/>
    </row>
    <row r="55" spans="2:677" x14ac:dyDescent="0.3">
      <c r="B55" s="19"/>
      <c r="C55" s="16" t="s">
        <v>291</v>
      </c>
      <c r="D55" s="14">
        <v>83.7157743211785</v>
      </c>
      <c r="E55" s="14">
        <v>0.74889673023576897</v>
      </c>
      <c r="F55" s="14">
        <v>82.193232952902804</v>
      </c>
      <c r="G55" s="14">
        <v>85.131682382338695</v>
      </c>
      <c r="H55" s="14">
        <v>0.89457063057507102</v>
      </c>
      <c r="I55" s="15">
        <v>6026</v>
      </c>
      <c r="J55" s="15">
        <v>7302</v>
      </c>
      <c r="K55" s="14">
        <v>3.00366715925542</v>
      </c>
      <c r="L55" s="15">
        <v>2431.0283439694099</v>
      </c>
      <c r="M55" s="15">
        <v>1963</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11" priority="1">
      <formula>ZA9 = 3</formula>
    </cfRule>
    <cfRule type="expression" dxfId="210" priority="48">
      <formula>I9 = J9</formula>
    </cfRule>
    <cfRule type="expression" dxfId="209" priority="95">
      <formula>ZA9 = 2</formula>
    </cfRule>
    <cfRule type="expression" dxfId="208" priority="142">
      <formula>ZA9 = 1</formula>
    </cfRule>
  </conditionalFormatting>
  <pageMargins left="0.7" right="0.7" top="0.75" bottom="0.75" header="0.3" footer="0.3"/>
  <pageSetup paperSize="9" orientation="portrait" horizontalDpi="300" verticalDpi="30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129</v>
      </c>
      <c r="M2" s="12" t="str">
        <f>HYPERLINK("#'INDICE'!A1", "Índice")</f>
        <v>Índice</v>
      </c>
    </row>
    <row r="3" spans="2:677" x14ac:dyDescent="0.3">
      <c r="B3" s="10" t="s">
        <v>7</v>
      </c>
      <c r="C3" s="11" t="s">
        <v>128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86.206014511698598</v>
      </c>
      <c r="E9" s="14">
        <v>0.42816146245108</v>
      </c>
      <c r="F9" s="14">
        <v>85.344796306269998</v>
      </c>
      <c r="G9" s="14">
        <v>87.024317555422897</v>
      </c>
      <c r="H9" s="14">
        <v>0.49667237822829202</v>
      </c>
      <c r="I9" s="15">
        <v>18516</v>
      </c>
      <c r="J9" s="15">
        <v>21582</v>
      </c>
      <c r="K9" s="14">
        <v>3.3270504248154098</v>
      </c>
      <c r="L9" s="15">
        <v>6486.8268418857497</v>
      </c>
      <c r="M9" s="15">
        <v>2675</v>
      </c>
      <c r="ZA9" s="9"/>
    </row>
    <row r="10" spans="2:677" x14ac:dyDescent="0.3">
      <c r="B10" s="19" t="s">
        <v>293</v>
      </c>
      <c r="C10" s="16" t="s">
        <v>253</v>
      </c>
      <c r="D10" s="14">
        <v>87.381860857345998</v>
      </c>
      <c r="E10" s="14">
        <v>0.56910960658559595</v>
      </c>
      <c r="F10" s="14">
        <v>86.222750796289205</v>
      </c>
      <c r="G10" s="14">
        <v>88.456508217891297</v>
      </c>
      <c r="H10" s="14">
        <v>0.65129032616355897</v>
      </c>
      <c r="I10" s="15">
        <v>11688</v>
      </c>
      <c r="J10" s="15">
        <v>13304</v>
      </c>
      <c r="K10" s="14">
        <v>3.9077324778458</v>
      </c>
      <c r="L10" s="15">
        <v>3404.53193135013</v>
      </c>
      <c r="M10" s="15">
        <v>1689</v>
      </c>
      <c r="ZA10" s="9"/>
    </row>
    <row r="11" spans="2:677" x14ac:dyDescent="0.3">
      <c r="B11" s="19"/>
      <c r="C11" s="16" t="s">
        <v>254</v>
      </c>
      <c r="D11" s="14">
        <v>84.081072990091599</v>
      </c>
      <c r="E11" s="14">
        <v>0.63113907236334899</v>
      </c>
      <c r="F11" s="14">
        <v>82.803153940055907</v>
      </c>
      <c r="G11" s="14">
        <v>85.280909043794793</v>
      </c>
      <c r="H11" s="14">
        <v>0.750631562988884</v>
      </c>
      <c r="I11" s="15">
        <v>6828</v>
      </c>
      <c r="J11" s="15">
        <v>8278</v>
      </c>
      <c r="K11" s="14">
        <v>2.4632645278068299</v>
      </c>
      <c r="L11" s="15">
        <v>3360.5810121295999</v>
      </c>
      <c r="M11" s="15">
        <v>986</v>
      </c>
      <c r="ZA11" s="9"/>
    </row>
    <row r="12" spans="2:677" x14ac:dyDescent="0.3">
      <c r="B12" s="19" t="s">
        <v>294</v>
      </c>
      <c r="C12" s="16" t="s">
        <v>255</v>
      </c>
      <c r="D12" s="14">
        <v>83.416659852689605</v>
      </c>
      <c r="E12" s="14">
        <v>0.546895490622342</v>
      </c>
      <c r="F12" s="14">
        <v>82.315844775393998</v>
      </c>
      <c r="G12" s="14">
        <v>84.461885447122896</v>
      </c>
      <c r="H12" s="14">
        <v>0.65561902333195399</v>
      </c>
      <c r="I12" s="15">
        <v>9167</v>
      </c>
      <c r="J12" s="15">
        <v>10866</v>
      </c>
      <c r="K12" s="14">
        <v>2.3491654819199099</v>
      </c>
      <c r="L12" s="15">
        <v>4625.4723575793096</v>
      </c>
      <c r="M12" s="15">
        <v>1378</v>
      </c>
      <c r="ZA12" s="9"/>
    </row>
    <row r="13" spans="2:677" x14ac:dyDescent="0.3">
      <c r="B13" s="19"/>
      <c r="C13" s="16" t="s">
        <v>256</v>
      </c>
      <c r="D13" s="14">
        <v>88.989473102634804</v>
      </c>
      <c r="E13" s="14">
        <v>0.664935050630171</v>
      </c>
      <c r="F13" s="14">
        <v>87.614855151723702</v>
      </c>
      <c r="G13" s="14">
        <v>90.228538736057303</v>
      </c>
      <c r="H13" s="14">
        <v>0.747206413800514</v>
      </c>
      <c r="I13" s="15">
        <v>5823</v>
      </c>
      <c r="J13" s="15">
        <v>6447</v>
      </c>
      <c r="K13" s="14">
        <v>2.90872066616953</v>
      </c>
      <c r="L13" s="15">
        <v>2216.4383383331201</v>
      </c>
      <c r="M13" s="15">
        <v>788</v>
      </c>
      <c r="ZA13" s="9"/>
    </row>
    <row r="14" spans="2:677" x14ac:dyDescent="0.3">
      <c r="B14" s="19"/>
      <c r="C14" s="16" t="s">
        <v>257</v>
      </c>
      <c r="D14" s="14">
        <v>80.204826117119595</v>
      </c>
      <c r="E14" s="14">
        <v>1.19152025918674</v>
      </c>
      <c r="F14" s="14">
        <v>77.759446958404197</v>
      </c>
      <c r="G14" s="14">
        <v>82.442043534918994</v>
      </c>
      <c r="H14" s="14">
        <v>1.4855967114083799</v>
      </c>
      <c r="I14" s="15">
        <v>3526</v>
      </c>
      <c r="J14" s="15">
        <v>4269</v>
      </c>
      <c r="K14" s="14">
        <v>3.81651918740527</v>
      </c>
      <c r="L14" s="15">
        <v>1118.5585058992899</v>
      </c>
      <c r="M14" s="15">
        <v>509</v>
      </c>
      <c r="ZA14" s="9"/>
    </row>
    <row r="15" spans="2:677" x14ac:dyDescent="0.3">
      <c r="B15" s="19" t="s">
        <v>295</v>
      </c>
      <c r="C15" s="16" t="s">
        <v>258</v>
      </c>
      <c r="D15" s="14">
        <v>89.155443449796195</v>
      </c>
      <c r="E15" s="14">
        <v>1.07481781787977</v>
      </c>
      <c r="F15" s="14">
        <v>86.8395899839756</v>
      </c>
      <c r="G15" s="14">
        <v>91.105513671729994</v>
      </c>
      <c r="H15" s="14">
        <v>1.20555490084574</v>
      </c>
      <c r="I15" s="15">
        <v>951</v>
      </c>
      <c r="J15" s="15">
        <v>1064</v>
      </c>
      <c r="K15" s="14">
        <v>1.27011579593054</v>
      </c>
      <c r="L15" s="15">
        <v>837.71889414261295</v>
      </c>
      <c r="M15" s="15">
        <v>134</v>
      </c>
      <c r="ZA15" s="9"/>
    </row>
    <row r="16" spans="2:677" x14ac:dyDescent="0.3">
      <c r="B16" s="19"/>
      <c r="C16" s="16" t="s">
        <v>259</v>
      </c>
      <c r="D16" s="14">
        <v>81.079136223958102</v>
      </c>
      <c r="E16" s="14">
        <v>1.69831340457237</v>
      </c>
      <c r="F16" s="14">
        <v>77.478869457289505</v>
      </c>
      <c r="G16" s="14">
        <v>84.221070503483105</v>
      </c>
      <c r="H16" s="14">
        <v>2.0946367754600499</v>
      </c>
      <c r="I16" s="15">
        <v>662</v>
      </c>
      <c r="J16" s="15">
        <v>814</v>
      </c>
      <c r="K16" s="14">
        <v>1.52853767739605</v>
      </c>
      <c r="L16" s="15">
        <v>532.53512297236603</v>
      </c>
      <c r="M16" s="15">
        <v>101</v>
      </c>
      <c r="ZA16" s="9"/>
    </row>
    <row r="17" spans="2:677" x14ac:dyDescent="0.3">
      <c r="B17" s="19"/>
      <c r="C17" s="16" t="s">
        <v>260</v>
      </c>
      <c r="D17" s="14">
        <v>84.288628944381898</v>
      </c>
      <c r="E17" s="14">
        <v>1.7627576564949801</v>
      </c>
      <c r="F17" s="14">
        <v>80.468541406673694</v>
      </c>
      <c r="G17" s="14">
        <v>87.477828747638</v>
      </c>
      <c r="H17" s="14">
        <v>2.0913350692394599</v>
      </c>
      <c r="I17" s="15">
        <v>659</v>
      </c>
      <c r="J17" s="15">
        <v>789</v>
      </c>
      <c r="K17" s="14">
        <v>1.8489636022635101</v>
      </c>
      <c r="L17" s="15">
        <v>426.725544534302</v>
      </c>
      <c r="M17" s="15">
        <v>102</v>
      </c>
      <c r="ZA17" s="9"/>
    </row>
    <row r="18" spans="2:677" x14ac:dyDescent="0.3">
      <c r="B18" s="19"/>
      <c r="C18" s="16" t="s">
        <v>261</v>
      </c>
      <c r="D18" s="14">
        <v>84.935499496925999</v>
      </c>
      <c r="E18" s="14">
        <v>2.3735225333280798</v>
      </c>
      <c r="F18" s="14">
        <v>79.579940742897193</v>
      </c>
      <c r="G18" s="14">
        <v>89.079212320361805</v>
      </c>
      <c r="H18" s="14">
        <v>2.7944999998663498</v>
      </c>
      <c r="I18" s="15">
        <v>550</v>
      </c>
      <c r="J18" s="15">
        <v>638</v>
      </c>
      <c r="K18" s="14">
        <v>2.80467258622497</v>
      </c>
      <c r="L18" s="15">
        <v>227.47753271932999</v>
      </c>
      <c r="M18" s="15">
        <v>78</v>
      </c>
      <c r="ZA18" s="9"/>
    </row>
    <row r="19" spans="2:677" x14ac:dyDescent="0.3">
      <c r="B19" s="19"/>
      <c r="C19" s="16" t="s">
        <v>262</v>
      </c>
      <c r="D19" s="14">
        <v>77.247463153309099</v>
      </c>
      <c r="E19" s="14">
        <v>2.33331506110189</v>
      </c>
      <c r="F19" s="14">
        <v>72.257655734517897</v>
      </c>
      <c r="G19" s="14">
        <v>81.568717843441803</v>
      </c>
      <c r="H19" s="14">
        <v>3.020571764889</v>
      </c>
      <c r="I19" s="15">
        <v>427</v>
      </c>
      <c r="J19" s="15">
        <v>542</v>
      </c>
      <c r="K19" s="14">
        <v>1.6758300805001201</v>
      </c>
      <c r="L19" s="15">
        <v>323.42181126039401</v>
      </c>
      <c r="M19" s="15">
        <v>66</v>
      </c>
      <c r="ZA19" s="9"/>
    </row>
    <row r="20" spans="2:677" x14ac:dyDescent="0.3">
      <c r="B20" s="19"/>
      <c r="C20" s="16" t="s">
        <v>263</v>
      </c>
      <c r="D20" s="14">
        <v>83.127195558541999</v>
      </c>
      <c r="E20" s="14">
        <v>1.63623864078922</v>
      </c>
      <c r="F20" s="14">
        <v>79.628736521554004</v>
      </c>
      <c r="G20" s="14">
        <v>86.129501207184205</v>
      </c>
      <c r="H20" s="14">
        <v>1.9683553977674</v>
      </c>
      <c r="I20" s="15">
        <v>633</v>
      </c>
      <c r="J20" s="15">
        <v>759</v>
      </c>
      <c r="K20" s="14">
        <v>1.4468785981786301</v>
      </c>
      <c r="L20" s="15">
        <v>524.57752914131902</v>
      </c>
      <c r="M20" s="15">
        <v>101</v>
      </c>
      <c r="ZA20" s="9"/>
    </row>
    <row r="21" spans="2:677" x14ac:dyDescent="0.3">
      <c r="B21" s="19"/>
      <c r="C21" s="16" t="s">
        <v>264</v>
      </c>
      <c r="D21" s="14">
        <v>92.934713386697197</v>
      </c>
      <c r="E21" s="14">
        <v>0.74143566434727104</v>
      </c>
      <c r="F21" s="14">
        <v>91.324351575662405</v>
      </c>
      <c r="G21" s="14">
        <v>94.264933482737803</v>
      </c>
      <c r="H21" s="14">
        <v>0.79780271260125402</v>
      </c>
      <c r="I21" s="15">
        <v>1336</v>
      </c>
      <c r="J21" s="15">
        <v>1434</v>
      </c>
      <c r="K21" s="14">
        <v>1.1997351615079801</v>
      </c>
      <c r="L21" s="15">
        <v>1195.2637932171299</v>
      </c>
      <c r="M21" s="15">
        <v>181</v>
      </c>
      <c r="ZA21" s="9"/>
    </row>
    <row r="22" spans="2:677" x14ac:dyDescent="0.3">
      <c r="B22" s="19"/>
      <c r="C22" s="16" t="s">
        <v>265</v>
      </c>
      <c r="D22" s="14">
        <v>87.132364122989401</v>
      </c>
      <c r="E22" s="14">
        <v>1.17613253276143</v>
      </c>
      <c r="F22" s="14">
        <v>84.621942645142298</v>
      </c>
      <c r="G22" s="14">
        <v>89.284859616281395</v>
      </c>
      <c r="H22" s="14">
        <v>1.3498228179615199</v>
      </c>
      <c r="I22" s="15">
        <v>1010</v>
      </c>
      <c r="J22" s="15">
        <v>1149</v>
      </c>
      <c r="K22" s="14">
        <v>1.41636815455389</v>
      </c>
      <c r="L22" s="15">
        <v>811.22976134824296</v>
      </c>
      <c r="M22" s="15">
        <v>135</v>
      </c>
      <c r="ZA22" s="9"/>
    </row>
    <row r="23" spans="2:677" x14ac:dyDescent="0.3">
      <c r="B23" s="19"/>
      <c r="C23" s="16" t="s">
        <v>266</v>
      </c>
      <c r="D23" s="14">
        <v>88.286138649851694</v>
      </c>
      <c r="E23" s="14">
        <v>1.26285444994319</v>
      </c>
      <c r="F23" s="14">
        <v>85.5506541882786</v>
      </c>
      <c r="G23" s="14">
        <v>90.5608920109498</v>
      </c>
      <c r="H23" s="14">
        <v>1.4304107861730699</v>
      </c>
      <c r="I23" s="15">
        <v>1038</v>
      </c>
      <c r="J23" s="15">
        <v>1168</v>
      </c>
      <c r="K23" s="14">
        <v>1.7996367450527</v>
      </c>
      <c r="L23" s="15">
        <v>649.01986648744298</v>
      </c>
      <c r="M23" s="15">
        <v>145</v>
      </c>
      <c r="ZA23" s="9"/>
    </row>
    <row r="24" spans="2:677" x14ac:dyDescent="0.3">
      <c r="B24" s="19"/>
      <c r="C24" s="16" t="s">
        <v>267</v>
      </c>
      <c r="D24" s="14">
        <v>76.125277968257606</v>
      </c>
      <c r="E24" s="14">
        <v>2.0790387692847401</v>
      </c>
      <c r="F24" s="14">
        <v>71.744504769859503</v>
      </c>
      <c r="G24" s="14">
        <v>80.016036831623495</v>
      </c>
      <c r="H24" s="14">
        <v>2.7310754387677201</v>
      </c>
      <c r="I24" s="15">
        <v>515</v>
      </c>
      <c r="J24" s="15">
        <v>658</v>
      </c>
      <c r="K24" s="14">
        <v>1.5625118879167801</v>
      </c>
      <c r="L24" s="15">
        <v>421.11679603108701</v>
      </c>
      <c r="M24" s="15">
        <v>78</v>
      </c>
      <c r="ZA24" s="9"/>
    </row>
    <row r="25" spans="2:677" x14ac:dyDescent="0.3">
      <c r="B25" s="19"/>
      <c r="C25" s="16" t="s">
        <v>268</v>
      </c>
      <c r="D25" s="14">
        <v>88.772348813674697</v>
      </c>
      <c r="E25" s="14">
        <v>1.8507217557559901</v>
      </c>
      <c r="F25" s="14">
        <v>84.537081232215897</v>
      </c>
      <c r="G25" s="14">
        <v>91.957938276232795</v>
      </c>
      <c r="H25" s="14">
        <v>2.0847952999874901</v>
      </c>
      <c r="I25" s="15">
        <v>648</v>
      </c>
      <c r="J25" s="15">
        <v>719</v>
      </c>
      <c r="K25" s="14">
        <v>2.46740296350294</v>
      </c>
      <c r="L25" s="15">
        <v>291.39950410825702</v>
      </c>
      <c r="M25" s="15">
        <v>89</v>
      </c>
      <c r="ZA25" s="9"/>
    </row>
    <row r="26" spans="2:677" x14ac:dyDescent="0.3">
      <c r="B26" s="19"/>
      <c r="C26" s="16" t="s">
        <v>269</v>
      </c>
      <c r="D26" s="14">
        <v>88.926164647526505</v>
      </c>
      <c r="E26" s="14">
        <v>1.3519103228693501</v>
      </c>
      <c r="F26" s="14">
        <v>85.946499676632399</v>
      </c>
      <c r="G26" s="14">
        <v>91.337744863374098</v>
      </c>
      <c r="H26" s="14">
        <v>1.5202615880577699</v>
      </c>
      <c r="I26" s="15">
        <v>745</v>
      </c>
      <c r="J26" s="15">
        <v>831</v>
      </c>
      <c r="K26" s="14">
        <v>1.54044514245759</v>
      </c>
      <c r="L26" s="15">
        <v>539.45445838742501</v>
      </c>
      <c r="M26" s="15">
        <v>100</v>
      </c>
      <c r="ZA26" s="9"/>
    </row>
    <row r="27" spans="2:677" x14ac:dyDescent="0.3">
      <c r="B27" s="19"/>
      <c r="C27" s="16" t="s">
        <v>270</v>
      </c>
      <c r="D27" s="14">
        <v>89.2986310567739</v>
      </c>
      <c r="E27" s="14">
        <v>1.18954276521096</v>
      </c>
      <c r="F27" s="14">
        <v>86.710664806225594</v>
      </c>
      <c r="G27" s="14">
        <v>91.432413173362704</v>
      </c>
      <c r="H27" s="14">
        <v>1.3320951857085801</v>
      </c>
      <c r="I27" s="15">
        <v>1018</v>
      </c>
      <c r="J27" s="15">
        <v>1129</v>
      </c>
      <c r="K27" s="14">
        <v>1.6702638484588399</v>
      </c>
      <c r="L27" s="15">
        <v>675.94111016755505</v>
      </c>
      <c r="M27" s="15">
        <v>147</v>
      </c>
      <c r="ZA27" s="9"/>
    </row>
    <row r="28" spans="2:677" x14ac:dyDescent="0.3">
      <c r="B28" s="19"/>
      <c r="C28" s="16" t="s">
        <v>271</v>
      </c>
      <c r="D28" s="14">
        <v>80.024980101974194</v>
      </c>
      <c r="E28" s="14">
        <v>2.36913163095076</v>
      </c>
      <c r="F28" s="14">
        <v>74.877858728259099</v>
      </c>
      <c r="G28" s="14">
        <v>84.338117620810195</v>
      </c>
      <c r="H28" s="14">
        <v>2.9604901218742201</v>
      </c>
      <c r="I28" s="15">
        <v>444</v>
      </c>
      <c r="J28" s="15">
        <v>526</v>
      </c>
      <c r="K28" s="14">
        <v>1.84342252686775</v>
      </c>
      <c r="L28" s="15">
        <v>285.338815346773</v>
      </c>
      <c r="M28" s="15">
        <v>68</v>
      </c>
      <c r="ZA28" s="9"/>
    </row>
    <row r="29" spans="2:677" x14ac:dyDescent="0.3">
      <c r="B29" s="19"/>
      <c r="C29" s="16" t="s">
        <v>272</v>
      </c>
      <c r="D29" s="14">
        <v>82.419373194311007</v>
      </c>
      <c r="E29" s="14">
        <v>1.7151429742228199</v>
      </c>
      <c r="F29" s="14">
        <v>78.750188287461697</v>
      </c>
      <c r="G29" s="14">
        <v>85.571085752876101</v>
      </c>
      <c r="H29" s="14">
        <v>2.0809949260099501</v>
      </c>
      <c r="I29" s="15">
        <v>665</v>
      </c>
      <c r="J29" s="15">
        <v>800</v>
      </c>
      <c r="K29" s="14">
        <v>1.6221229704064299</v>
      </c>
      <c r="L29" s="15">
        <v>493.18085903164001</v>
      </c>
      <c r="M29" s="15">
        <v>92</v>
      </c>
      <c r="ZA29" s="9"/>
    </row>
    <row r="30" spans="2:677" x14ac:dyDescent="0.3">
      <c r="B30" s="19"/>
      <c r="C30" s="16" t="s">
        <v>273</v>
      </c>
      <c r="D30" s="14">
        <v>73.8497440485732</v>
      </c>
      <c r="E30" s="14">
        <v>3.0121071326726301</v>
      </c>
      <c r="F30" s="14">
        <v>67.420149208586807</v>
      </c>
      <c r="G30" s="14">
        <v>79.398199719507005</v>
      </c>
      <c r="H30" s="14">
        <v>4.0786967801695804</v>
      </c>
      <c r="I30" s="15">
        <v>509</v>
      </c>
      <c r="J30" s="15">
        <v>650</v>
      </c>
      <c r="K30" s="14">
        <v>3.0490222069841701</v>
      </c>
      <c r="L30" s="15">
        <v>213.18309801453501</v>
      </c>
      <c r="M30" s="15">
        <v>72</v>
      </c>
      <c r="ZA30" s="9"/>
    </row>
    <row r="31" spans="2:677" x14ac:dyDescent="0.3">
      <c r="B31" s="19"/>
      <c r="C31" s="16" t="s">
        <v>274</v>
      </c>
      <c r="D31" s="14">
        <v>83.683864548236102</v>
      </c>
      <c r="E31" s="14">
        <v>1.03430907434293</v>
      </c>
      <c r="F31" s="14">
        <v>81.544944306562996</v>
      </c>
      <c r="G31" s="14">
        <v>85.618606093813995</v>
      </c>
      <c r="H31" s="14">
        <v>1.23597192831211</v>
      </c>
      <c r="I31" s="15">
        <v>1940</v>
      </c>
      <c r="J31" s="15">
        <v>2291</v>
      </c>
      <c r="K31" s="14">
        <v>1.79422590315124</v>
      </c>
      <c r="L31" s="15">
        <v>1276.87377379641</v>
      </c>
      <c r="M31" s="15">
        <v>298</v>
      </c>
      <c r="ZA31" s="9"/>
    </row>
    <row r="32" spans="2:677" x14ac:dyDescent="0.3">
      <c r="B32" s="19"/>
      <c r="C32" s="16" t="s">
        <v>275</v>
      </c>
      <c r="D32" s="14">
        <v>79.852233438965897</v>
      </c>
      <c r="E32" s="14">
        <v>1.6075367413956101</v>
      </c>
      <c r="F32" s="14">
        <v>76.491960047012796</v>
      </c>
      <c r="G32" s="14">
        <v>82.839939074887695</v>
      </c>
      <c r="H32" s="14">
        <v>2.0131393602463401</v>
      </c>
      <c r="I32" s="15">
        <v>1124</v>
      </c>
      <c r="J32" s="15">
        <v>1383</v>
      </c>
      <c r="K32" s="14">
        <v>2.21981039425363</v>
      </c>
      <c r="L32" s="15">
        <v>623.02618438950299</v>
      </c>
      <c r="M32" s="15">
        <v>170</v>
      </c>
      <c r="ZA32" s="9"/>
    </row>
    <row r="33" spans="2:677" x14ac:dyDescent="0.3">
      <c r="B33" s="19"/>
      <c r="C33" s="16" t="s">
        <v>276</v>
      </c>
      <c r="D33" s="14">
        <v>84.736989195803901</v>
      </c>
      <c r="E33" s="14">
        <v>1.74875094000033</v>
      </c>
      <c r="F33" s="14">
        <v>80.937093733632807</v>
      </c>
      <c r="G33" s="14">
        <v>87.892740160394993</v>
      </c>
      <c r="H33" s="14">
        <v>2.06373976299707</v>
      </c>
      <c r="I33" s="15">
        <v>684</v>
      </c>
      <c r="J33" s="15">
        <v>806</v>
      </c>
      <c r="K33" s="14">
        <v>1.9034372446385699</v>
      </c>
      <c r="L33" s="15">
        <v>423.44448301107298</v>
      </c>
      <c r="M33" s="15">
        <v>102</v>
      </c>
      <c r="ZA33" s="9"/>
    </row>
    <row r="34" spans="2:677" x14ac:dyDescent="0.3">
      <c r="B34" s="19"/>
      <c r="C34" s="16" t="s">
        <v>277</v>
      </c>
      <c r="D34" s="14">
        <v>82.039389363986899</v>
      </c>
      <c r="E34" s="14">
        <v>1.42087115777659</v>
      </c>
      <c r="F34" s="14">
        <v>79.049908281856105</v>
      </c>
      <c r="G34" s="14">
        <v>84.684931608543906</v>
      </c>
      <c r="H34" s="14">
        <v>1.7319377542811401</v>
      </c>
      <c r="I34" s="15">
        <v>760</v>
      </c>
      <c r="J34" s="15">
        <v>907</v>
      </c>
      <c r="K34" s="14">
        <v>1.24134951172494</v>
      </c>
      <c r="L34" s="15">
        <v>730.65642789004801</v>
      </c>
      <c r="M34" s="15">
        <v>111</v>
      </c>
      <c r="ZA34" s="9"/>
    </row>
    <row r="35" spans="2:677" x14ac:dyDescent="0.3">
      <c r="B35" s="19"/>
      <c r="C35" s="16" t="s">
        <v>278</v>
      </c>
      <c r="D35" s="14">
        <v>78.556522725256599</v>
      </c>
      <c r="E35" s="14">
        <v>4.4629093342248796</v>
      </c>
      <c r="F35" s="14">
        <v>68.333219856518696</v>
      </c>
      <c r="G35" s="14">
        <v>86.148367751409495</v>
      </c>
      <c r="H35" s="14">
        <v>5.6811441996146499</v>
      </c>
      <c r="I35" s="15">
        <v>464</v>
      </c>
      <c r="J35" s="15">
        <v>580</v>
      </c>
      <c r="K35" s="14">
        <v>6.8460052621417402</v>
      </c>
      <c r="L35" s="15">
        <v>84.720939846100805</v>
      </c>
      <c r="M35" s="15">
        <v>64</v>
      </c>
      <c r="ZA35" s="9"/>
    </row>
    <row r="36" spans="2:677" x14ac:dyDescent="0.3">
      <c r="B36" s="19"/>
      <c r="C36" s="16" t="s">
        <v>279</v>
      </c>
      <c r="D36" s="14">
        <v>87.264853043905603</v>
      </c>
      <c r="E36" s="14">
        <v>1.04037559109017</v>
      </c>
      <c r="F36" s="14">
        <v>85.065021144781099</v>
      </c>
      <c r="G36" s="14">
        <v>89.181870463516802</v>
      </c>
      <c r="H36" s="14">
        <v>1.19220459875951</v>
      </c>
      <c r="I36" s="15">
        <v>1058</v>
      </c>
      <c r="J36" s="15">
        <v>1209</v>
      </c>
      <c r="K36" s="14">
        <v>1.17653247869165</v>
      </c>
      <c r="L36" s="15">
        <v>1027.5959413754999</v>
      </c>
      <c r="M36" s="15">
        <v>161</v>
      </c>
      <c r="ZA36" s="9"/>
    </row>
    <row r="37" spans="2:677" x14ac:dyDescent="0.3">
      <c r="B37" s="19"/>
      <c r="C37" s="16" t="s">
        <v>280</v>
      </c>
      <c r="D37" s="14">
        <v>92.3653108688695</v>
      </c>
      <c r="E37" s="14">
        <v>1.0312393285717401</v>
      </c>
      <c r="F37" s="14">
        <v>90.043139354275397</v>
      </c>
      <c r="G37" s="14">
        <v>94.180898245919707</v>
      </c>
      <c r="H37" s="14">
        <v>1.1164790318691999</v>
      </c>
      <c r="I37" s="15">
        <v>676</v>
      </c>
      <c r="J37" s="15">
        <v>736</v>
      </c>
      <c r="K37" s="14">
        <v>1.1084242521855101</v>
      </c>
      <c r="L37" s="15">
        <v>664.00568063068499</v>
      </c>
      <c r="M37" s="15">
        <v>80</v>
      </c>
      <c r="ZA37" s="9"/>
    </row>
    <row r="38" spans="2:677" x14ac:dyDescent="0.3">
      <c r="B38" s="19" t="s">
        <v>296</v>
      </c>
      <c r="C38" s="16" t="s">
        <v>281</v>
      </c>
      <c r="D38" s="14">
        <v>85.318902967008697</v>
      </c>
      <c r="E38" s="14">
        <v>0.55547831601854603</v>
      </c>
      <c r="F38" s="14">
        <v>84.195338291903795</v>
      </c>
      <c r="G38" s="14">
        <v>86.375517995423905</v>
      </c>
      <c r="H38" s="14">
        <v>0.65106124985378599</v>
      </c>
      <c r="I38" s="15">
        <v>9134</v>
      </c>
      <c r="J38" s="15">
        <v>10859</v>
      </c>
      <c r="K38" s="14">
        <v>2.67473207693949</v>
      </c>
      <c r="L38" s="15">
        <v>4059.8458790030199</v>
      </c>
      <c r="M38" s="15">
        <v>1279</v>
      </c>
      <c r="ZA38" s="9"/>
    </row>
    <row r="39" spans="2:677" x14ac:dyDescent="0.3">
      <c r="B39" s="19"/>
      <c r="C39" s="16" t="s">
        <v>282</v>
      </c>
      <c r="D39" s="14">
        <v>86.956738380072096</v>
      </c>
      <c r="E39" s="14">
        <v>0.64232930127619303</v>
      </c>
      <c r="F39" s="14">
        <v>85.644070533852698</v>
      </c>
      <c r="G39" s="14">
        <v>88.165964326344394</v>
      </c>
      <c r="H39" s="14">
        <v>0.73867685614965095</v>
      </c>
      <c r="I39" s="15">
        <v>9382</v>
      </c>
      <c r="J39" s="15">
        <v>10723</v>
      </c>
      <c r="K39" s="14">
        <v>3.9003342749212799</v>
      </c>
      <c r="L39" s="15">
        <v>2749.2515369638199</v>
      </c>
      <c r="M39" s="15">
        <v>1295</v>
      </c>
      <c r="ZA39" s="9"/>
    </row>
    <row r="40" spans="2:677" x14ac:dyDescent="0.3">
      <c r="B40" s="19" t="s">
        <v>321</v>
      </c>
      <c r="C40" s="16" t="s">
        <v>314</v>
      </c>
      <c r="D40" s="14">
        <v>86.034429888276094</v>
      </c>
      <c r="E40" s="14">
        <v>0.58005285055308897</v>
      </c>
      <c r="F40" s="14">
        <v>84.857767950833605</v>
      </c>
      <c r="G40" s="14">
        <v>87.133520385547797</v>
      </c>
      <c r="H40" s="14">
        <v>0.67421014041278904</v>
      </c>
      <c r="I40" s="15">
        <v>9504</v>
      </c>
      <c r="J40" s="15">
        <v>11066</v>
      </c>
      <c r="K40" s="14">
        <v>3.0985292084611502</v>
      </c>
      <c r="L40" s="15">
        <v>3571.3718527429401</v>
      </c>
      <c r="M40" s="15">
        <v>2641</v>
      </c>
      <c r="ZA40" s="9"/>
    </row>
    <row r="41" spans="2:677" x14ac:dyDescent="0.3">
      <c r="B41" s="19"/>
      <c r="C41" s="16" t="s">
        <v>315</v>
      </c>
      <c r="D41" s="14">
        <v>86.381223846314299</v>
      </c>
      <c r="E41" s="14">
        <v>0.57483986660147901</v>
      </c>
      <c r="F41" s="14">
        <v>85.214256058576495</v>
      </c>
      <c r="G41" s="14">
        <v>87.469631819696104</v>
      </c>
      <c r="H41" s="14">
        <v>0.66546853703324405</v>
      </c>
      <c r="I41" s="15">
        <v>9012</v>
      </c>
      <c r="J41" s="15">
        <v>10516</v>
      </c>
      <c r="K41" s="14">
        <v>2.9535587110260901</v>
      </c>
      <c r="L41" s="15">
        <v>3560.4506390010602</v>
      </c>
      <c r="M41" s="15">
        <v>2640</v>
      </c>
      <c r="ZA41" s="9"/>
    </row>
    <row r="42" spans="2:677" x14ac:dyDescent="0.3">
      <c r="B42" s="19" t="s">
        <v>322</v>
      </c>
      <c r="C42" s="16" t="s">
        <v>316</v>
      </c>
      <c r="D42" s="14">
        <v>75.335664237144798</v>
      </c>
      <c r="E42" s="14">
        <v>1.44779273195324</v>
      </c>
      <c r="F42" s="14">
        <v>72.383983126406903</v>
      </c>
      <c r="G42" s="14">
        <v>78.067453619199497</v>
      </c>
      <c r="H42" s="14">
        <v>1.92178929676099</v>
      </c>
      <c r="I42" s="15">
        <v>1890</v>
      </c>
      <c r="J42" s="15">
        <v>2520</v>
      </c>
      <c r="K42" s="14">
        <v>2.84165209513887</v>
      </c>
      <c r="L42" s="15">
        <v>886.80806644518304</v>
      </c>
      <c r="M42" s="15">
        <v>624</v>
      </c>
      <c r="ZA42" s="9"/>
    </row>
    <row r="43" spans="2:677" x14ac:dyDescent="0.3">
      <c r="B43" s="19"/>
      <c r="C43" s="16" t="s">
        <v>317</v>
      </c>
      <c r="D43" s="14">
        <v>86.240234120887095</v>
      </c>
      <c r="E43" s="14">
        <v>1.99608206735884</v>
      </c>
      <c r="F43" s="14">
        <v>81.823613956060498</v>
      </c>
      <c r="G43" s="14">
        <v>89.718523814324897</v>
      </c>
      <c r="H43" s="14">
        <v>2.3145601211620401</v>
      </c>
      <c r="I43" s="15">
        <v>740</v>
      </c>
      <c r="J43" s="15">
        <v>842</v>
      </c>
      <c r="K43" s="14">
        <v>2.82378619338076</v>
      </c>
      <c r="L43" s="15">
        <v>298.18121569321801</v>
      </c>
      <c r="M43" s="15">
        <v>315</v>
      </c>
      <c r="ZA43" s="9"/>
    </row>
    <row r="44" spans="2:677" x14ac:dyDescent="0.3">
      <c r="B44" s="19"/>
      <c r="C44" s="16" t="s">
        <v>318</v>
      </c>
      <c r="D44" s="14">
        <v>89.620519129326198</v>
      </c>
      <c r="E44" s="14">
        <v>1.62084080027706</v>
      </c>
      <c r="F44" s="14">
        <v>85.966420396466106</v>
      </c>
      <c r="G44" s="14">
        <v>92.407190522434604</v>
      </c>
      <c r="H44" s="14">
        <v>1.8085599325062101</v>
      </c>
      <c r="I44" s="15">
        <v>580</v>
      </c>
      <c r="J44" s="15">
        <v>648</v>
      </c>
      <c r="K44" s="14">
        <v>1.82726658883959</v>
      </c>
      <c r="L44" s="15">
        <v>354.62805698839702</v>
      </c>
      <c r="M44" s="15">
        <v>238</v>
      </c>
      <c r="ZA44" s="9"/>
    </row>
    <row r="45" spans="2:677" x14ac:dyDescent="0.3">
      <c r="B45" s="19"/>
      <c r="C45" s="16" t="s">
        <v>319</v>
      </c>
      <c r="D45" s="14">
        <v>86.9510490445291</v>
      </c>
      <c r="E45" s="14">
        <v>0.474138973334088</v>
      </c>
      <c r="F45" s="14">
        <v>85.992838599720002</v>
      </c>
      <c r="G45" s="14">
        <v>87.852968973663906</v>
      </c>
      <c r="H45" s="14">
        <v>0.54529413795947801</v>
      </c>
      <c r="I45" s="15">
        <v>15068</v>
      </c>
      <c r="J45" s="15">
        <v>17301</v>
      </c>
      <c r="K45" s="14">
        <v>3.4277330385084301</v>
      </c>
      <c r="L45" s="15">
        <v>5047.3592329490402</v>
      </c>
      <c r="M45" s="15">
        <v>2566</v>
      </c>
      <c r="ZA45" s="9"/>
    </row>
    <row r="46" spans="2:677" x14ac:dyDescent="0.3">
      <c r="B46" s="19"/>
      <c r="C46" s="16" t="s">
        <v>320</v>
      </c>
      <c r="D46" s="14">
        <v>89.584002651407999</v>
      </c>
      <c r="E46" s="14">
        <v>2.7328730695669399</v>
      </c>
      <c r="F46" s="14">
        <v>82.823420031345606</v>
      </c>
      <c r="G46" s="14">
        <v>93.880278891892601</v>
      </c>
      <c r="H46" s="14">
        <v>3.0506262152643302</v>
      </c>
      <c r="I46" s="15">
        <v>238</v>
      </c>
      <c r="J46" s="15">
        <v>271</v>
      </c>
      <c r="K46" s="14">
        <v>2.1610825795587298</v>
      </c>
      <c r="L46" s="15">
        <v>125.400113148538</v>
      </c>
      <c r="M46" s="15">
        <v>144</v>
      </c>
      <c r="ZA46" s="9"/>
    </row>
    <row r="47" spans="2:677" x14ac:dyDescent="0.3">
      <c r="B47" s="19" t="s">
        <v>298</v>
      </c>
      <c r="C47" s="16" t="s">
        <v>283</v>
      </c>
      <c r="D47" s="14">
        <v>83.629595765268107</v>
      </c>
      <c r="E47" s="14">
        <v>1.0327538922135899</v>
      </c>
      <c r="F47" s="14">
        <v>81.501827805461303</v>
      </c>
      <c r="G47" s="14">
        <v>85.555990473336394</v>
      </c>
      <c r="H47" s="14">
        <v>1.23491436585718</v>
      </c>
      <c r="I47" s="15">
        <v>3340</v>
      </c>
      <c r="J47" s="15">
        <v>4063</v>
      </c>
      <c r="K47" s="14">
        <v>3.1645662987954002</v>
      </c>
      <c r="L47" s="15">
        <v>1283.9042119441699</v>
      </c>
      <c r="M47" s="15">
        <v>1502</v>
      </c>
      <c r="ZA47" s="9"/>
    </row>
    <row r="48" spans="2:677" x14ac:dyDescent="0.3">
      <c r="B48" s="19"/>
      <c r="C48" s="16" t="s">
        <v>284</v>
      </c>
      <c r="D48" s="14">
        <v>86.767687119322005</v>
      </c>
      <c r="E48" s="14">
        <v>0.79444726877062699</v>
      </c>
      <c r="F48" s="14">
        <v>85.130353090175305</v>
      </c>
      <c r="G48" s="14">
        <v>88.249615426129196</v>
      </c>
      <c r="H48" s="14">
        <v>0.915602680152246</v>
      </c>
      <c r="I48" s="15">
        <v>3248</v>
      </c>
      <c r="J48" s="15">
        <v>3825</v>
      </c>
      <c r="K48" s="14">
        <v>2.1021042763853499</v>
      </c>
      <c r="L48" s="15">
        <v>1819.6052607710001</v>
      </c>
      <c r="M48" s="15">
        <v>1759</v>
      </c>
      <c r="ZA48" s="9"/>
    </row>
    <row r="49" spans="2:677" x14ac:dyDescent="0.3">
      <c r="B49" s="19"/>
      <c r="C49" s="16" t="s">
        <v>285</v>
      </c>
      <c r="D49" s="14">
        <v>86.452553331847596</v>
      </c>
      <c r="E49" s="14">
        <v>1.0487538979440501</v>
      </c>
      <c r="F49" s="14">
        <v>84.261047014795906</v>
      </c>
      <c r="G49" s="14">
        <v>88.380989979931101</v>
      </c>
      <c r="H49" s="14">
        <v>1.2130976559112301</v>
      </c>
      <c r="I49" s="15">
        <v>3357</v>
      </c>
      <c r="J49" s="15">
        <v>3857</v>
      </c>
      <c r="K49" s="14">
        <v>3.62117010839783</v>
      </c>
      <c r="L49" s="15">
        <v>1065.1253281515999</v>
      </c>
      <c r="M49" s="15">
        <v>1847</v>
      </c>
      <c r="ZA49" s="9"/>
    </row>
    <row r="50" spans="2:677" x14ac:dyDescent="0.3">
      <c r="B50" s="19"/>
      <c r="C50" s="16" t="s">
        <v>286</v>
      </c>
      <c r="D50" s="14">
        <v>86.726587251605196</v>
      </c>
      <c r="E50" s="14">
        <v>0.85070276926270305</v>
      </c>
      <c r="F50" s="14">
        <v>84.967663436597405</v>
      </c>
      <c r="G50" s="14">
        <v>88.308021112869</v>
      </c>
      <c r="H50" s="14">
        <v>0.98090193125517899</v>
      </c>
      <c r="I50" s="15">
        <v>3689</v>
      </c>
      <c r="J50" s="15">
        <v>4276</v>
      </c>
      <c r="K50" s="14">
        <v>2.6875525169878198</v>
      </c>
      <c r="L50" s="15">
        <v>1591.03867662928</v>
      </c>
      <c r="M50" s="15">
        <v>1935</v>
      </c>
      <c r="ZA50" s="9"/>
    </row>
    <row r="51" spans="2:677" x14ac:dyDescent="0.3">
      <c r="B51" s="19"/>
      <c r="C51" s="16" t="s">
        <v>287</v>
      </c>
      <c r="D51" s="14">
        <v>87.544119075498202</v>
      </c>
      <c r="E51" s="14">
        <v>0.74414143745759898</v>
      </c>
      <c r="F51" s="14">
        <v>86.009918144108795</v>
      </c>
      <c r="G51" s="14">
        <v>88.931725091955201</v>
      </c>
      <c r="H51" s="14">
        <v>0.850018762329255</v>
      </c>
      <c r="I51" s="15">
        <v>4765</v>
      </c>
      <c r="J51" s="15">
        <v>5426</v>
      </c>
      <c r="K51" s="14">
        <v>2.75492192655368</v>
      </c>
      <c r="L51" s="15">
        <v>1969.5657970197899</v>
      </c>
      <c r="M51" s="15">
        <v>1928</v>
      </c>
      <c r="ZA51" s="9"/>
    </row>
    <row r="52" spans="2:677" x14ac:dyDescent="0.3">
      <c r="B52" s="19" t="s">
        <v>297</v>
      </c>
      <c r="C52" s="16" t="s">
        <v>288</v>
      </c>
      <c r="D52" s="14">
        <v>86.826207643346393</v>
      </c>
      <c r="E52" s="14">
        <v>0.47454717474546898</v>
      </c>
      <c r="F52" s="14">
        <v>85.867489432353594</v>
      </c>
      <c r="G52" s="14">
        <v>87.729182635078203</v>
      </c>
      <c r="H52" s="14">
        <v>0.54654831487602595</v>
      </c>
      <c r="I52" s="15">
        <v>12867</v>
      </c>
      <c r="J52" s="15">
        <v>14829</v>
      </c>
      <c r="K52" s="14">
        <v>2.9193066627810298</v>
      </c>
      <c r="L52" s="15">
        <v>5079.63078667226</v>
      </c>
      <c r="M52" s="15">
        <v>2611</v>
      </c>
      <c r="ZA52" s="9"/>
    </row>
    <row r="53" spans="2:677" x14ac:dyDescent="0.3">
      <c r="B53" s="19"/>
      <c r="C53" s="16" t="s">
        <v>289</v>
      </c>
      <c r="D53" s="14">
        <v>85.028231158865296</v>
      </c>
      <c r="E53" s="14">
        <v>0.74716391653524505</v>
      </c>
      <c r="F53" s="14">
        <v>83.503141605865906</v>
      </c>
      <c r="G53" s="14">
        <v>86.435233690010094</v>
      </c>
      <c r="H53" s="14">
        <v>0.87872452049397098</v>
      </c>
      <c r="I53" s="15">
        <v>5534</v>
      </c>
      <c r="J53" s="15">
        <v>6620</v>
      </c>
      <c r="K53" s="14">
        <v>2.9026047611632602</v>
      </c>
      <c r="L53" s="15">
        <v>2280.7101016904999</v>
      </c>
      <c r="M53" s="15">
        <v>2022</v>
      </c>
      <c r="ZA53" s="9"/>
    </row>
    <row r="54" spans="2:677" x14ac:dyDescent="0.3">
      <c r="B54" s="19" t="s">
        <v>291</v>
      </c>
      <c r="C54" s="16" t="s">
        <v>290</v>
      </c>
      <c r="D54" s="14">
        <v>86.861736054092006</v>
      </c>
      <c r="E54" s="14">
        <v>0.51257047862809002</v>
      </c>
      <c r="F54" s="14">
        <v>85.823595646829105</v>
      </c>
      <c r="G54" s="14">
        <v>87.834629447157198</v>
      </c>
      <c r="H54" s="14">
        <v>0.59009927951347196</v>
      </c>
      <c r="I54" s="15">
        <v>12454</v>
      </c>
      <c r="J54" s="15">
        <v>14335</v>
      </c>
      <c r="K54" s="14">
        <v>3.2999555637250002</v>
      </c>
      <c r="L54" s="15">
        <v>4343.9978882075002</v>
      </c>
      <c r="M54" s="15">
        <v>2492</v>
      </c>
      <c r="ZA54" s="9"/>
    </row>
    <row r="55" spans="2:677" x14ac:dyDescent="0.3">
      <c r="B55" s="19"/>
      <c r="C55" s="16" t="s">
        <v>291</v>
      </c>
      <c r="D55" s="14">
        <v>85.218612224218006</v>
      </c>
      <c r="E55" s="14">
        <v>0.71562141110669797</v>
      </c>
      <c r="F55" s="14">
        <v>83.759413110361294</v>
      </c>
      <c r="G55" s="14">
        <v>86.567729229373299</v>
      </c>
      <c r="H55" s="14">
        <v>0.83974778798771299</v>
      </c>
      <c r="I55" s="15">
        <v>6062</v>
      </c>
      <c r="J55" s="15">
        <v>7247</v>
      </c>
      <c r="K55" s="14">
        <v>2.94588177606362</v>
      </c>
      <c r="L55" s="15">
        <v>2460.04441145078</v>
      </c>
      <c r="M55" s="15">
        <v>1960</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07" priority="1">
      <formula>ZA9 = 3</formula>
    </cfRule>
    <cfRule type="expression" dxfId="206" priority="48">
      <formula>I9 = J9</formula>
    </cfRule>
    <cfRule type="expression" dxfId="205" priority="95">
      <formula>ZA9 = 2</formula>
    </cfRule>
    <cfRule type="expression" dxfId="204" priority="142">
      <formula>ZA9 = 1</formula>
    </cfRule>
  </conditionalFormatting>
  <pageMargins left="0.7" right="0.7" top="0.75" bottom="0.75" header="0.3" footer="0.3"/>
  <pageSetup paperSize="9" orientation="portrait" horizontalDpi="300" verticalDpi="30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131</v>
      </c>
      <c r="M2" s="12" t="str">
        <f>HYPERLINK("#'INDICE'!A1", "Índice")</f>
        <v>Índice</v>
      </c>
    </row>
    <row r="3" spans="2:677" x14ac:dyDescent="0.3">
      <c r="B3" s="10" t="s">
        <v>7</v>
      </c>
      <c r="C3" s="11" t="s">
        <v>130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97.897112028908595</v>
      </c>
      <c r="E9" s="14">
        <v>0.14898372810968699</v>
      </c>
      <c r="F9" s="14">
        <v>97.584236311733605</v>
      </c>
      <c r="G9" s="14">
        <v>98.170225709542095</v>
      </c>
      <c r="H9" s="14">
        <v>0.15218398686336501</v>
      </c>
      <c r="I9" s="15">
        <v>21232</v>
      </c>
      <c r="J9" s="15">
        <v>21794</v>
      </c>
      <c r="K9" s="14">
        <v>2.3496797678102701</v>
      </c>
      <c r="L9" s="15">
        <v>9275.3064900883892</v>
      </c>
      <c r="M9" s="15">
        <v>2675</v>
      </c>
      <c r="ZA9" s="9"/>
    </row>
    <row r="10" spans="2:677" x14ac:dyDescent="0.3">
      <c r="B10" s="19" t="s">
        <v>293</v>
      </c>
      <c r="C10" s="16" t="s">
        <v>253</v>
      </c>
      <c r="D10" s="14">
        <v>98.580353958317204</v>
      </c>
      <c r="E10" s="14">
        <v>0.14177902414538701</v>
      </c>
      <c r="F10" s="14">
        <v>98.273677863518699</v>
      </c>
      <c r="G10" s="14">
        <v>98.8331967812355</v>
      </c>
      <c r="H10" s="14">
        <v>0.143820770014008</v>
      </c>
      <c r="I10" s="15">
        <v>13174</v>
      </c>
      <c r="J10" s="15">
        <v>13410</v>
      </c>
      <c r="K10" s="14">
        <v>1.9259717265790499</v>
      </c>
      <c r="L10" s="15">
        <v>6962.7190342088197</v>
      </c>
      <c r="M10" s="15">
        <v>1689</v>
      </c>
      <c r="ZA10" s="9"/>
    </row>
    <row r="11" spans="2:677" x14ac:dyDescent="0.3">
      <c r="B11" s="19"/>
      <c r="C11" s="16" t="s">
        <v>254</v>
      </c>
      <c r="D11" s="14">
        <v>96.664520013690094</v>
      </c>
      <c r="E11" s="14">
        <v>0.33115432517717103</v>
      </c>
      <c r="F11" s="14">
        <v>95.949874745766195</v>
      </c>
      <c r="G11" s="14">
        <v>97.256671344695206</v>
      </c>
      <c r="H11" s="14">
        <v>0.342581047451817</v>
      </c>
      <c r="I11" s="15">
        <v>8058</v>
      </c>
      <c r="J11" s="15">
        <v>8384</v>
      </c>
      <c r="K11" s="14">
        <v>2.8512473302571499</v>
      </c>
      <c r="L11" s="15">
        <v>2940.4674617420401</v>
      </c>
      <c r="M11" s="15">
        <v>986</v>
      </c>
      <c r="ZA11" s="9"/>
    </row>
    <row r="12" spans="2:677" x14ac:dyDescent="0.3">
      <c r="B12" s="19" t="s">
        <v>294</v>
      </c>
      <c r="C12" s="16" t="s">
        <v>255</v>
      </c>
      <c r="D12" s="14">
        <v>97.316593566698799</v>
      </c>
      <c r="E12" s="14">
        <v>0.202493110577844</v>
      </c>
      <c r="F12" s="14">
        <v>96.889444858092901</v>
      </c>
      <c r="G12" s="14">
        <v>97.686485821430296</v>
      </c>
      <c r="H12" s="14">
        <v>0.20807665286707699</v>
      </c>
      <c r="I12" s="15">
        <v>10669</v>
      </c>
      <c r="J12" s="15">
        <v>10972</v>
      </c>
      <c r="K12" s="14">
        <v>1.72263538296125</v>
      </c>
      <c r="L12" s="15">
        <v>6369.3107134133697</v>
      </c>
      <c r="M12" s="15">
        <v>1378</v>
      </c>
      <c r="ZA12" s="9"/>
    </row>
    <row r="13" spans="2:677" x14ac:dyDescent="0.3">
      <c r="B13" s="19"/>
      <c r="C13" s="16" t="s">
        <v>256</v>
      </c>
      <c r="D13" s="14">
        <v>98.753551685308594</v>
      </c>
      <c r="E13" s="14">
        <v>0.208699783164323</v>
      </c>
      <c r="F13" s="14">
        <v>98.269848473089695</v>
      </c>
      <c r="G13" s="14">
        <v>99.103258678299895</v>
      </c>
      <c r="H13" s="14">
        <v>0.21133395164294799</v>
      </c>
      <c r="I13" s="15">
        <v>6422</v>
      </c>
      <c r="J13" s="15">
        <v>6504</v>
      </c>
      <c r="K13" s="14">
        <v>2.3010748773895902</v>
      </c>
      <c r="L13" s="15">
        <v>2826.5051537037898</v>
      </c>
      <c r="M13" s="15">
        <v>788</v>
      </c>
      <c r="ZA13" s="9"/>
    </row>
    <row r="14" spans="2:677" x14ac:dyDescent="0.3">
      <c r="B14" s="19"/>
      <c r="C14" s="16" t="s">
        <v>257</v>
      </c>
      <c r="D14" s="14">
        <v>94.552205661801807</v>
      </c>
      <c r="E14" s="14">
        <v>0.69852144942805805</v>
      </c>
      <c r="F14" s="14">
        <v>93.005403940299303</v>
      </c>
      <c r="G14" s="14">
        <v>95.772492245744203</v>
      </c>
      <c r="H14" s="14">
        <v>0.73876801132123604</v>
      </c>
      <c r="I14" s="15">
        <v>4141</v>
      </c>
      <c r="J14" s="15">
        <v>4318</v>
      </c>
      <c r="K14" s="14">
        <v>4.0893018917244799</v>
      </c>
      <c r="L14" s="15">
        <v>1055.9259537033299</v>
      </c>
      <c r="M14" s="15">
        <v>509</v>
      </c>
      <c r="ZA14" s="9"/>
    </row>
    <row r="15" spans="2:677" x14ac:dyDescent="0.3">
      <c r="B15" s="19" t="s">
        <v>295</v>
      </c>
      <c r="C15" s="16" t="s">
        <v>258</v>
      </c>
      <c r="D15" s="14">
        <v>97.852117184140695</v>
      </c>
      <c r="E15" s="14">
        <v>0.52514666483684302</v>
      </c>
      <c r="F15" s="14">
        <v>96.526958731205198</v>
      </c>
      <c r="G15" s="14">
        <v>98.678575771710896</v>
      </c>
      <c r="H15" s="14">
        <v>0.53667378892641404</v>
      </c>
      <c r="I15" s="15">
        <v>1051</v>
      </c>
      <c r="J15" s="15">
        <v>1072</v>
      </c>
      <c r="K15" s="14">
        <v>1.4053027125050099</v>
      </c>
      <c r="L15" s="15">
        <v>762.82497035042104</v>
      </c>
      <c r="M15" s="15">
        <v>134</v>
      </c>
      <c r="ZA15" s="9"/>
    </row>
    <row r="16" spans="2:677" x14ac:dyDescent="0.3">
      <c r="B16" s="19"/>
      <c r="C16" s="16" t="s">
        <v>259</v>
      </c>
      <c r="D16" s="14">
        <v>96.764532966161198</v>
      </c>
      <c r="E16" s="14">
        <v>0.64326333856676798</v>
      </c>
      <c r="F16" s="14">
        <v>95.214410350951198</v>
      </c>
      <c r="G16" s="14">
        <v>97.824023033695198</v>
      </c>
      <c r="H16" s="14">
        <v>0.66477181137402797</v>
      </c>
      <c r="I16" s="15">
        <v>791</v>
      </c>
      <c r="J16" s="15">
        <v>819</v>
      </c>
      <c r="K16" s="14">
        <v>1.0811295067553299</v>
      </c>
      <c r="L16" s="15">
        <v>757.54106689583102</v>
      </c>
      <c r="M16" s="15">
        <v>101</v>
      </c>
      <c r="ZA16" s="9"/>
    </row>
    <row r="17" spans="2:677" x14ac:dyDescent="0.3">
      <c r="B17" s="19"/>
      <c r="C17" s="16" t="s">
        <v>260</v>
      </c>
      <c r="D17" s="14">
        <v>96.213227808782094</v>
      </c>
      <c r="E17" s="14">
        <v>0.77136006743779195</v>
      </c>
      <c r="F17" s="14">
        <v>94.348720087160402</v>
      </c>
      <c r="G17" s="14">
        <v>97.479021488338304</v>
      </c>
      <c r="H17" s="14">
        <v>0.80171935294679297</v>
      </c>
      <c r="I17" s="15">
        <v>776</v>
      </c>
      <c r="J17" s="15">
        <v>806</v>
      </c>
      <c r="K17" s="14">
        <v>1.3146381183148099</v>
      </c>
      <c r="L17" s="15">
        <v>613.09647786052506</v>
      </c>
      <c r="M17" s="15">
        <v>102</v>
      </c>
      <c r="ZA17" s="9"/>
    </row>
    <row r="18" spans="2:677" x14ac:dyDescent="0.3">
      <c r="B18" s="19"/>
      <c r="C18" s="16" t="s">
        <v>261</v>
      </c>
      <c r="D18" s="14">
        <v>97.468198884890199</v>
      </c>
      <c r="E18" s="14">
        <v>0.65877349285481401</v>
      </c>
      <c r="F18" s="14">
        <v>95.767464806689603</v>
      </c>
      <c r="G18" s="14">
        <v>98.496267868543598</v>
      </c>
      <c r="H18" s="14">
        <v>0.67588557128548599</v>
      </c>
      <c r="I18" s="15">
        <v>632</v>
      </c>
      <c r="J18" s="15">
        <v>649</v>
      </c>
      <c r="K18" s="14">
        <v>1.13960595631484</v>
      </c>
      <c r="L18" s="15">
        <v>569.49509293429696</v>
      </c>
      <c r="M18" s="15">
        <v>78</v>
      </c>
      <c r="ZA18" s="9"/>
    </row>
    <row r="19" spans="2:677" x14ac:dyDescent="0.3">
      <c r="B19" s="19"/>
      <c r="C19" s="16" t="s">
        <v>262</v>
      </c>
      <c r="D19" s="14">
        <v>97.887013710003401</v>
      </c>
      <c r="E19" s="14">
        <v>0.88579022305629396</v>
      </c>
      <c r="F19" s="14">
        <v>95.169271338872406</v>
      </c>
      <c r="G19" s="14">
        <v>99.090382505853995</v>
      </c>
      <c r="H19" s="14">
        <v>0.90491086558274703</v>
      </c>
      <c r="I19" s="15">
        <v>529</v>
      </c>
      <c r="J19" s="15">
        <v>543</v>
      </c>
      <c r="K19" s="14">
        <v>2.0560766138773201</v>
      </c>
      <c r="L19" s="15">
        <v>264.09521723804698</v>
      </c>
      <c r="M19" s="15">
        <v>66</v>
      </c>
      <c r="ZA19" s="9"/>
    </row>
    <row r="20" spans="2:677" x14ac:dyDescent="0.3">
      <c r="B20" s="19"/>
      <c r="C20" s="16" t="s">
        <v>263</v>
      </c>
      <c r="D20" s="14">
        <v>95.957736734644001</v>
      </c>
      <c r="E20" s="14">
        <v>0.82416776565048999</v>
      </c>
      <c r="F20" s="14">
        <v>93.966475588706501</v>
      </c>
      <c r="G20" s="14">
        <v>97.310625241490001</v>
      </c>
      <c r="H20" s="14">
        <v>0.85888620729936205</v>
      </c>
      <c r="I20" s="15">
        <v>739</v>
      </c>
      <c r="J20" s="15">
        <v>770</v>
      </c>
      <c r="K20" s="14">
        <v>1.34664461288483</v>
      </c>
      <c r="L20" s="15">
        <v>571.79154220242003</v>
      </c>
      <c r="M20" s="15">
        <v>101</v>
      </c>
      <c r="ZA20" s="9"/>
    </row>
    <row r="21" spans="2:677" x14ac:dyDescent="0.3">
      <c r="B21" s="19"/>
      <c r="C21" s="16" t="s">
        <v>264</v>
      </c>
      <c r="D21" s="14">
        <v>98.800778236164007</v>
      </c>
      <c r="E21" s="14">
        <v>0.31552641089480798</v>
      </c>
      <c r="F21" s="14">
        <v>97.988511561177106</v>
      </c>
      <c r="G21" s="14">
        <v>99.287425719449999</v>
      </c>
      <c r="H21" s="14">
        <v>0.31935619994875297</v>
      </c>
      <c r="I21" s="15">
        <v>1430</v>
      </c>
      <c r="J21" s="15">
        <v>1449</v>
      </c>
      <c r="K21" s="14">
        <v>1.21669053498849</v>
      </c>
      <c r="L21" s="15">
        <v>1190.9355405758199</v>
      </c>
      <c r="M21" s="15">
        <v>181</v>
      </c>
      <c r="ZA21" s="9"/>
    </row>
    <row r="22" spans="2:677" x14ac:dyDescent="0.3">
      <c r="B22" s="19"/>
      <c r="C22" s="16" t="s">
        <v>265</v>
      </c>
      <c r="D22" s="14">
        <v>98.118596495634407</v>
      </c>
      <c r="E22" s="14">
        <v>0.52899365557116695</v>
      </c>
      <c r="F22" s="14">
        <v>96.730935043023706</v>
      </c>
      <c r="G22" s="14">
        <v>98.923773325693205</v>
      </c>
      <c r="H22" s="14">
        <v>0.53913699794381398</v>
      </c>
      <c r="I22" s="15">
        <v>1142</v>
      </c>
      <c r="J22" s="15">
        <v>1163</v>
      </c>
      <c r="K22" s="14">
        <v>1.76146404229367</v>
      </c>
      <c r="L22" s="15">
        <v>660.24623385761299</v>
      </c>
      <c r="M22" s="15">
        <v>135</v>
      </c>
      <c r="ZA22" s="9"/>
    </row>
    <row r="23" spans="2:677" x14ac:dyDescent="0.3">
      <c r="B23" s="19"/>
      <c r="C23" s="16" t="s">
        <v>266</v>
      </c>
      <c r="D23" s="14">
        <v>98.643393876847298</v>
      </c>
      <c r="E23" s="14">
        <v>0.38656624141636498</v>
      </c>
      <c r="F23" s="14">
        <v>97.623723339769896</v>
      </c>
      <c r="G23" s="14">
        <v>99.228975098044501</v>
      </c>
      <c r="H23" s="14">
        <v>0.391882544003889</v>
      </c>
      <c r="I23" s="15">
        <v>1158</v>
      </c>
      <c r="J23" s="15">
        <v>1175</v>
      </c>
      <c r="K23" s="14">
        <v>1.31097426795117</v>
      </c>
      <c r="L23" s="15">
        <v>896.27998712463204</v>
      </c>
      <c r="M23" s="15">
        <v>145</v>
      </c>
      <c r="ZA23" s="9"/>
    </row>
    <row r="24" spans="2:677" x14ac:dyDescent="0.3">
      <c r="B24" s="19"/>
      <c r="C24" s="16" t="s">
        <v>267</v>
      </c>
      <c r="D24" s="14">
        <v>96.524326469268402</v>
      </c>
      <c r="E24" s="14">
        <v>0.81985187891779698</v>
      </c>
      <c r="F24" s="14">
        <v>94.466842757833902</v>
      </c>
      <c r="G24" s="14">
        <v>97.834282303719903</v>
      </c>
      <c r="H24" s="14">
        <v>0.84937332267096699</v>
      </c>
      <c r="I24" s="15">
        <v>648</v>
      </c>
      <c r="J24" s="15">
        <v>667</v>
      </c>
      <c r="K24" s="14">
        <v>1.33434848052519</v>
      </c>
      <c r="L24" s="15">
        <v>499.86941922208501</v>
      </c>
      <c r="M24" s="15">
        <v>78</v>
      </c>
      <c r="ZA24" s="9"/>
    </row>
    <row r="25" spans="2:677" x14ac:dyDescent="0.3">
      <c r="B25" s="19"/>
      <c r="C25" s="16" t="s">
        <v>268</v>
      </c>
      <c r="D25" s="14">
        <v>97.993641166877694</v>
      </c>
      <c r="E25" s="14">
        <v>0.56524475693735698</v>
      </c>
      <c r="F25" s="14">
        <v>96.501873669726194</v>
      </c>
      <c r="G25" s="14">
        <v>98.856784347474104</v>
      </c>
      <c r="H25" s="14">
        <v>0.57681779165117097</v>
      </c>
      <c r="I25" s="15">
        <v>716</v>
      </c>
      <c r="J25" s="15">
        <v>733</v>
      </c>
      <c r="K25" s="14">
        <v>1.1895362032323999</v>
      </c>
      <c r="L25" s="15">
        <v>616.20655008916594</v>
      </c>
      <c r="M25" s="15">
        <v>89</v>
      </c>
      <c r="ZA25" s="9"/>
    </row>
    <row r="26" spans="2:677" x14ac:dyDescent="0.3">
      <c r="B26" s="19"/>
      <c r="C26" s="16" t="s">
        <v>269</v>
      </c>
      <c r="D26" s="14">
        <v>98.313138481079605</v>
      </c>
      <c r="E26" s="14">
        <v>0.65303155433118298</v>
      </c>
      <c r="F26" s="14">
        <v>96.387785641667506</v>
      </c>
      <c r="G26" s="14">
        <v>99.220554276279003</v>
      </c>
      <c r="H26" s="14">
        <v>0.66423630088552099</v>
      </c>
      <c r="I26" s="15">
        <v>825</v>
      </c>
      <c r="J26" s="15">
        <v>837</v>
      </c>
      <c r="K26" s="14">
        <v>2.1497286029857898</v>
      </c>
      <c r="L26" s="15">
        <v>389.35147387324997</v>
      </c>
      <c r="M26" s="15">
        <v>100</v>
      </c>
      <c r="ZA26" s="9"/>
    </row>
    <row r="27" spans="2:677" x14ac:dyDescent="0.3">
      <c r="B27" s="19"/>
      <c r="C27" s="16" t="s">
        <v>270</v>
      </c>
      <c r="D27" s="14">
        <v>99.493224834074695</v>
      </c>
      <c r="E27" s="14">
        <v>0.21228593940040999</v>
      </c>
      <c r="F27" s="14">
        <v>98.8430261005212</v>
      </c>
      <c r="G27" s="14">
        <v>99.778841029302896</v>
      </c>
      <c r="H27" s="14">
        <v>0.213367231542088</v>
      </c>
      <c r="I27" s="15">
        <v>1131</v>
      </c>
      <c r="J27" s="15">
        <v>1137</v>
      </c>
      <c r="K27" s="14">
        <v>1.01534108295195</v>
      </c>
      <c r="L27" s="15">
        <v>1119.82073717962</v>
      </c>
      <c r="M27" s="15">
        <v>147</v>
      </c>
      <c r="ZA27" s="9"/>
    </row>
    <row r="28" spans="2:677" x14ac:dyDescent="0.3">
      <c r="B28" s="19"/>
      <c r="C28" s="16" t="s">
        <v>271</v>
      </c>
      <c r="D28" s="14">
        <v>92.8013824701885</v>
      </c>
      <c r="E28" s="14">
        <v>1.98331293567234</v>
      </c>
      <c r="F28" s="14">
        <v>87.698121496578196</v>
      </c>
      <c r="G28" s="14">
        <v>95.886916578458695</v>
      </c>
      <c r="H28" s="14">
        <v>2.1371588255266198</v>
      </c>
      <c r="I28" s="15">
        <v>511</v>
      </c>
      <c r="J28" s="15">
        <v>539</v>
      </c>
      <c r="K28" s="14">
        <v>3.1678252705674601</v>
      </c>
      <c r="L28" s="15">
        <v>170.14827333056999</v>
      </c>
      <c r="M28" s="15">
        <v>68</v>
      </c>
      <c r="ZA28" s="9"/>
    </row>
    <row r="29" spans="2:677" x14ac:dyDescent="0.3">
      <c r="B29" s="19"/>
      <c r="C29" s="16" t="s">
        <v>272</v>
      </c>
      <c r="D29" s="14">
        <v>96.953692835871607</v>
      </c>
      <c r="E29" s="14">
        <v>0.66431885414473002</v>
      </c>
      <c r="F29" s="14">
        <v>95.318396231094496</v>
      </c>
      <c r="G29" s="14">
        <v>98.029584090723105</v>
      </c>
      <c r="H29" s="14">
        <v>0.68519190421072895</v>
      </c>
      <c r="I29" s="15">
        <v>781</v>
      </c>
      <c r="J29" s="15">
        <v>804</v>
      </c>
      <c r="K29" s="14">
        <v>1.1998602194369301</v>
      </c>
      <c r="L29" s="15">
        <v>670.07805323965397</v>
      </c>
      <c r="M29" s="15">
        <v>92</v>
      </c>
      <c r="ZA29" s="9"/>
    </row>
    <row r="30" spans="2:677" x14ac:dyDescent="0.3">
      <c r="B30" s="19"/>
      <c r="C30" s="16" t="s">
        <v>273</v>
      </c>
      <c r="D30" s="14">
        <v>92.309994658968094</v>
      </c>
      <c r="E30" s="14">
        <v>2.0828536440793002</v>
      </c>
      <c r="F30" s="14">
        <v>86.992744277540297</v>
      </c>
      <c r="G30" s="14">
        <v>95.564429801963001</v>
      </c>
      <c r="H30" s="14">
        <v>2.2563685024294902</v>
      </c>
      <c r="I30" s="15">
        <v>619</v>
      </c>
      <c r="J30" s="15">
        <v>654</v>
      </c>
      <c r="K30" s="14">
        <v>3.9907573564147998</v>
      </c>
      <c r="L30" s="15">
        <v>163.87866802995501</v>
      </c>
      <c r="M30" s="15">
        <v>72</v>
      </c>
      <c r="ZA30" s="9"/>
    </row>
    <row r="31" spans="2:677" x14ac:dyDescent="0.3">
      <c r="B31" s="19"/>
      <c r="C31" s="16" t="s">
        <v>274</v>
      </c>
      <c r="D31" s="14">
        <v>97.411285552451602</v>
      </c>
      <c r="E31" s="14">
        <v>0.37358257581469601</v>
      </c>
      <c r="F31" s="14">
        <v>96.565113332756596</v>
      </c>
      <c r="G31" s="14">
        <v>98.053208695743507</v>
      </c>
      <c r="H31" s="14">
        <v>0.38351056933083899</v>
      </c>
      <c r="I31" s="15">
        <v>2247</v>
      </c>
      <c r="J31" s="15">
        <v>2303</v>
      </c>
      <c r="K31" s="14">
        <v>1.27404603719133</v>
      </c>
      <c r="L31" s="15">
        <v>1807.6269873865999</v>
      </c>
      <c r="M31" s="15">
        <v>298</v>
      </c>
      <c r="ZA31" s="9"/>
    </row>
    <row r="32" spans="2:677" x14ac:dyDescent="0.3">
      <c r="B32" s="19"/>
      <c r="C32" s="16" t="s">
        <v>275</v>
      </c>
      <c r="D32" s="14">
        <v>96.351651402950296</v>
      </c>
      <c r="E32" s="14">
        <v>0.66409356501215699</v>
      </c>
      <c r="F32" s="14">
        <v>94.788608027957295</v>
      </c>
      <c r="G32" s="14">
        <v>97.458463806623399</v>
      </c>
      <c r="H32" s="14">
        <v>0.68923942178724595</v>
      </c>
      <c r="I32" s="15">
        <v>1343</v>
      </c>
      <c r="J32" s="15">
        <v>1393</v>
      </c>
      <c r="K32" s="14">
        <v>1.7463942328959801</v>
      </c>
      <c r="L32" s="15">
        <v>797.64349524336399</v>
      </c>
      <c r="M32" s="15">
        <v>170</v>
      </c>
      <c r="ZA32" s="9"/>
    </row>
    <row r="33" spans="2:677" x14ac:dyDescent="0.3">
      <c r="B33" s="19"/>
      <c r="C33" s="16" t="s">
        <v>276</v>
      </c>
      <c r="D33" s="14">
        <v>97.325011880045807</v>
      </c>
      <c r="E33" s="14">
        <v>0.62914596061672601</v>
      </c>
      <c r="F33" s="14">
        <v>95.749827518545004</v>
      </c>
      <c r="G33" s="14">
        <v>98.326609520492795</v>
      </c>
      <c r="H33" s="14">
        <v>0.64643810307688998</v>
      </c>
      <c r="I33" s="15">
        <v>797</v>
      </c>
      <c r="J33" s="15">
        <v>825</v>
      </c>
      <c r="K33" s="14">
        <v>1.25280568049427</v>
      </c>
      <c r="L33" s="15">
        <v>658.52191831897596</v>
      </c>
      <c r="M33" s="15">
        <v>102</v>
      </c>
      <c r="ZA33" s="9"/>
    </row>
    <row r="34" spans="2:677" x14ac:dyDescent="0.3">
      <c r="B34" s="19"/>
      <c r="C34" s="16" t="s">
        <v>277</v>
      </c>
      <c r="D34" s="14">
        <v>95.010841614783402</v>
      </c>
      <c r="E34" s="14">
        <v>0.93590814436554903</v>
      </c>
      <c r="F34" s="14">
        <v>92.794116337477902</v>
      </c>
      <c r="G34" s="14">
        <v>96.570842240370396</v>
      </c>
      <c r="H34" s="14">
        <v>0.98505405115780398</v>
      </c>
      <c r="I34" s="15">
        <v>875</v>
      </c>
      <c r="J34" s="15">
        <v>913</v>
      </c>
      <c r="K34" s="14">
        <v>1.6852364183763699</v>
      </c>
      <c r="L34" s="15">
        <v>541.76374901725796</v>
      </c>
      <c r="M34" s="15">
        <v>111</v>
      </c>
      <c r="ZA34" s="9"/>
    </row>
    <row r="35" spans="2:677" x14ac:dyDescent="0.3">
      <c r="B35" s="19"/>
      <c r="C35" s="16" t="s">
        <v>278</v>
      </c>
      <c r="D35" s="14">
        <v>94.224126033349904</v>
      </c>
      <c r="E35" s="14">
        <v>2.1091637658159401</v>
      </c>
      <c r="F35" s="14">
        <v>88.264936364209603</v>
      </c>
      <c r="G35" s="14">
        <v>97.251410686952894</v>
      </c>
      <c r="H35" s="14">
        <v>2.2384540505787398</v>
      </c>
      <c r="I35" s="15">
        <v>558</v>
      </c>
      <c r="J35" s="15">
        <v>583</v>
      </c>
      <c r="K35" s="14">
        <v>4.7573353052746503</v>
      </c>
      <c r="L35" s="15">
        <v>122.547594943246</v>
      </c>
      <c r="M35" s="15">
        <v>64</v>
      </c>
      <c r="ZA35" s="9"/>
    </row>
    <row r="36" spans="2:677" x14ac:dyDescent="0.3">
      <c r="B36" s="19"/>
      <c r="C36" s="16" t="s">
        <v>279</v>
      </c>
      <c r="D36" s="14">
        <v>98.466128216254106</v>
      </c>
      <c r="E36" s="14">
        <v>0.40461903641540098</v>
      </c>
      <c r="F36" s="14">
        <v>97.424086477699802</v>
      </c>
      <c r="G36" s="14">
        <v>99.090564796703902</v>
      </c>
      <c r="H36" s="14">
        <v>0.41092205385263603</v>
      </c>
      <c r="I36" s="15">
        <v>1197</v>
      </c>
      <c r="J36" s="15">
        <v>1217</v>
      </c>
      <c r="K36" s="14">
        <v>1.31810582133423</v>
      </c>
      <c r="L36" s="15">
        <v>923.29460981221598</v>
      </c>
      <c r="M36" s="15">
        <v>161</v>
      </c>
      <c r="ZA36" s="9"/>
    </row>
    <row r="37" spans="2:677" x14ac:dyDescent="0.3">
      <c r="B37" s="19"/>
      <c r="C37" s="16" t="s">
        <v>280</v>
      </c>
      <c r="D37" s="14">
        <v>99.105282165582807</v>
      </c>
      <c r="E37" s="14">
        <v>0.39120947288265501</v>
      </c>
      <c r="F37" s="14">
        <v>97.873985962283598</v>
      </c>
      <c r="G37" s="14">
        <v>99.6261879949964</v>
      </c>
      <c r="H37" s="14">
        <v>0.39474129363663102</v>
      </c>
      <c r="I37" s="15">
        <v>736</v>
      </c>
      <c r="J37" s="15">
        <v>743</v>
      </c>
      <c r="K37" s="14">
        <v>1.28067736469805</v>
      </c>
      <c r="L37" s="15">
        <v>580.16173353323904</v>
      </c>
      <c r="M37" s="15">
        <v>80</v>
      </c>
      <c r="ZA37" s="9"/>
    </row>
    <row r="38" spans="2:677" x14ac:dyDescent="0.3">
      <c r="B38" s="19" t="s">
        <v>296</v>
      </c>
      <c r="C38" s="16" t="s">
        <v>281</v>
      </c>
      <c r="D38" s="14">
        <v>97.426132437580094</v>
      </c>
      <c r="E38" s="14">
        <v>0.26839080499176399</v>
      </c>
      <c r="F38" s="14">
        <v>96.843739954497295</v>
      </c>
      <c r="G38" s="14">
        <v>97.903388485436494</v>
      </c>
      <c r="H38" s="14">
        <v>0.27548132957419702</v>
      </c>
      <c r="I38" s="15">
        <v>10632</v>
      </c>
      <c r="J38" s="15">
        <v>10981</v>
      </c>
      <c r="K38" s="14">
        <v>3.1541035467315601</v>
      </c>
      <c r="L38" s="15">
        <v>3481.49635460733</v>
      </c>
      <c r="M38" s="15">
        <v>1279</v>
      </c>
      <c r="ZA38" s="9"/>
    </row>
    <row r="39" spans="2:677" x14ac:dyDescent="0.3">
      <c r="B39" s="19"/>
      <c r="C39" s="16" t="s">
        <v>282</v>
      </c>
      <c r="D39" s="14">
        <v>98.296114162182505</v>
      </c>
      <c r="E39" s="14">
        <v>0.16791613531760199</v>
      </c>
      <c r="F39" s="14">
        <v>97.933411778949903</v>
      </c>
      <c r="G39" s="14">
        <v>98.596072001349697</v>
      </c>
      <c r="H39" s="14">
        <v>0.17082682947217101</v>
      </c>
      <c r="I39" s="15">
        <v>10600</v>
      </c>
      <c r="J39" s="15">
        <v>10813</v>
      </c>
      <c r="K39" s="14">
        <v>1.8201788289744001</v>
      </c>
      <c r="L39" s="15">
        <v>5940.6250791812099</v>
      </c>
      <c r="M39" s="15">
        <v>1295</v>
      </c>
      <c r="ZA39" s="9"/>
    </row>
    <row r="40" spans="2:677" x14ac:dyDescent="0.3">
      <c r="B40" s="19" t="s">
        <v>321</v>
      </c>
      <c r="C40" s="16" t="s">
        <v>314</v>
      </c>
      <c r="D40" s="14">
        <v>97.779749823616001</v>
      </c>
      <c r="E40" s="14">
        <v>0.208175625178425</v>
      </c>
      <c r="F40" s="14">
        <v>97.332699828803797</v>
      </c>
      <c r="G40" s="14">
        <v>98.153294087839299</v>
      </c>
      <c r="H40" s="14">
        <v>0.212902595428963</v>
      </c>
      <c r="I40" s="15">
        <v>10895</v>
      </c>
      <c r="J40" s="15">
        <v>11189</v>
      </c>
      <c r="K40" s="14">
        <v>2.23337359871207</v>
      </c>
      <c r="L40" s="15">
        <v>5009.90967496545</v>
      </c>
      <c r="M40" s="15">
        <v>2643</v>
      </c>
      <c r="ZA40" s="9"/>
    </row>
    <row r="41" spans="2:677" x14ac:dyDescent="0.3">
      <c r="B41" s="19"/>
      <c r="C41" s="16" t="s">
        <v>315</v>
      </c>
      <c r="D41" s="14">
        <v>98.017417592966098</v>
      </c>
      <c r="E41" s="14">
        <v>0.21028515320640001</v>
      </c>
      <c r="F41" s="14">
        <v>97.560207904356105</v>
      </c>
      <c r="G41" s="14">
        <v>98.390361186793498</v>
      </c>
      <c r="H41" s="14">
        <v>0.214538556891638</v>
      </c>
      <c r="I41" s="15">
        <v>10337</v>
      </c>
      <c r="J41" s="15">
        <v>10605</v>
      </c>
      <c r="K41" s="14">
        <v>2.4129728628212002</v>
      </c>
      <c r="L41" s="15">
        <v>4394.99348020054</v>
      </c>
      <c r="M41" s="15">
        <v>2643</v>
      </c>
      <c r="ZA41" s="9"/>
    </row>
    <row r="42" spans="2:677" x14ac:dyDescent="0.3">
      <c r="B42" s="19" t="s">
        <v>322</v>
      </c>
      <c r="C42" s="16" t="s">
        <v>316</v>
      </c>
      <c r="D42" s="14">
        <v>93.413461946884894</v>
      </c>
      <c r="E42" s="14">
        <v>0.75594541652416003</v>
      </c>
      <c r="F42" s="14">
        <v>91.764272784914098</v>
      </c>
      <c r="G42" s="14">
        <v>94.7512934036167</v>
      </c>
      <c r="H42" s="14">
        <v>0.80924676247840199</v>
      </c>
      <c r="I42" s="15">
        <v>2383</v>
      </c>
      <c r="J42" s="15">
        <v>2555</v>
      </c>
      <c r="K42" s="14">
        <v>2.3721114860422499</v>
      </c>
      <c r="L42" s="15">
        <v>1077.09945971506</v>
      </c>
      <c r="M42" s="15">
        <v>627</v>
      </c>
      <c r="ZA42" s="9"/>
    </row>
    <row r="43" spans="2:677" x14ac:dyDescent="0.3">
      <c r="B43" s="19"/>
      <c r="C43" s="16" t="s">
        <v>317</v>
      </c>
      <c r="D43" s="14">
        <v>98.901451697907802</v>
      </c>
      <c r="E43" s="14">
        <v>0.34902818436620903</v>
      </c>
      <c r="F43" s="14">
        <v>97.952983945054001</v>
      </c>
      <c r="G43" s="14">
        <v>99.413088029148795</v>
      </c>
      <c r="H43" s="14">
        <v>0.35290501643222399</v>
      </c>
      <c r="I43" s="15">
        <v>841</v>
      </c>
      <c r="J43" s="15">
        <v>854</v>
      </c>
      <c r="K43" s="14">
        <v>0.95641901917220296</v>
      </c>
      <c r="L43" s="15">
        <v>854</v>
      </c>
      <c r="M43" s="15">
        <v>318</v>
      </c>
      <c r="ZA43" s="9"/>
    </row>
    <row r="44" spans="2:677" x14ac:dyDescent="0.3">
      <c r="B44" s="19"/>
      <c r="C44" s="16" t="s">
        <v>318</v>
      </c>
      <c r="D44" s="14">
        <v>98.682045430211105</v>
      </c>
      <c r="E44" s="14">
        <v>0.79429154830221205</v>
      </c>
      <c r="F44" s="14">
        <v>95.741532476886704</v>
      </c>
      <c r="G44" s="14">
        <v>99.600576619491406</v>
      </c>
      <c r="H44" s="14">
        <v>0.80489976149100295</v>
      </c>
      <c r="I44" s="15">
        <v>651</v>
      </c>
      <c r="J44" s="15">
        <v>656</v>
      </c>
      <c r="K44" s="14">
        <v>3.17733202302131</v>
      </c>
      <c r="L44" s="15">
        <v>206.46252744345401</v>
      </c>
      <c r="M44" s="15">
        <v>239</v>
      </c>
      <c r="ZA44" s="9"/>
    </row>
    <row r="45" spans="2:677" x14ac:dyDescent="0.3">
      <c r="B45" s="19"/>
      <c r="C45" s="16" t="s">
        <v>319</v>
      </c>
      <c r="D45" s="14">
        <v>98.194805640574103</v>
      </c>
      <c r="E45" s="14">
        <v>0.153764883215075</v>
      </c>
      <c r="F45" s="14">
        <v>97.867224968104793</v>
      </c>
      <c r="G45" s="14">
        <v>98.472857122501793</v>
      </c>
      <c r="H45" s="14">
        <v>0.15659166715794101</v>
      </c>
      <c r="I45" s="15">
        <v>17086</v>
      </c>
      <c r="J45" s="15">
        <v>17454</v>
      </c>
      <c r="K45" s="14">
        <v>2.3279408075825399</v>
      </c>
      <c r="L45" s="15">
        <v>7497.6133169490504</v>
      </c>
      <c r="M45" s="15">
        <v>2567</v>
      </c>
      <c r="ZA45" s="9"/>
    </row>
    <row r="46" spans="2:677" x14ac:dyDescent="0.3">
      <c r="B46" s="19"/>
      <c r="C46" s="16" t="s">
        <v>320</v>
      </c>
      <c r="D46" s="14">
        <v>99.243812573279499</v>
      </c>
      <c r="E46" s="14">
        <v>0.44446747109241003</v>
      </c>
      <c r="F46" s="14">
        <v>97.603428000024905</v>
      </c>
      <c r="G46" s="14">
        <v>99.7641146511492</v>
      </c>
      <c r="H46" s="14">
        <v>0.44785408739131699</v>
      </c>
      <c r="I46" s="15">
        <v>271</v>
      </c>
      <c r="J46" s="15">
        <v>275</v>
      </c>
      <c r="K46" s="14">
        <v>0.72126961251949695</v>
      </c>
      <c r="L46" s="15">
        <v>275</v>
      </c>
      <c r="M46" s="15">
        <v>147</v>
      </c>
      <c r="ZA46" s="9"/>
    </row>
    <row r="47" spans="2:677" x14ac:dyDescent="0.3">
      <c r="B47" s="19" t="s">
        <v>298</v>
      </c>
      <c r="C47" s="16" t="s">
        <v>283</v>
      </c>
      <c r="D47" s="14">
        <v>97.067394553343405</v>
      </c>
      <c r="E47" s="14">
        <v>0.45327951249378401</v>
      </c>
      <c r="F47" s="14">
        <v>96.034863897822504</v>
      </c>
      <c r="G47" s="14">
        <v>97.837107380162806</v>
      </c>
      <c r="H47" s="14">
        <v>0.46697401797952298</v>
      </c>
      <c r="I47" s="15">
        <v>3949</v>
      </c>
      <c r="J47" s="15">
        <v>4110</v>
      </c>
      <c r="K47" s="14">
        <v>2.9657962518585999</v>
      </c>
      <c r="L47" s="15">
        <v>1385.7998496775899</v>
      </c>
      <c r="M47" s="15">
        <v>1514</v>
      </c>
      <c r="ZA47" s="9"/>
    </row>
    <row r="48" spans="2:677" x14ac:dyDescent="0.3">
      <c r="B48" s="19"/>
      <c r="C48" s="16" t="s">
        <v>284</v>
      </c>
      <c r="D48" s="14">
        <v>97.681520204030605</v>
      </c>
      <c r="E48" s="14">
        <v>0.32227206969717798</v>
      </c>
      <c r="F48" s="14">
        <v>96.957835193721607</v>
      </c>
      <c r="G48" s="14">
        <v>98.236183241571695</v>
      </c>
      <c r="H48" s="14">
        <v>0.32992122668037699</v>
      </c>
      <c r="I48" s="15">
        <v>3736</v>
      </c>
      <c r="J48" s="15">
        <v>3859</v>
      </c>
      <c r="K48" s="14">
        <v>1.7692607141524299</v>
      </c>
      <c r="L48" s="15">
        <v>2181.13699644807</v>
      </c>
      <c r="M48" s="15">
        <v>1766</v>
      </c>
      <c r="ZA48" s="9"/>
    </row>
    <row r="49" spans="2:677" x14ac:dyDescent="0.3">
      <c r="B49" s="19"/>
      <c r="C49" s="16" t="s">
        <v>285</v>
      </c>
      <c r="D49" s="14">
        <v>98.274512054786697</v>
      </c>
      <c r="E49" s="14">
        <v>0.26857525085765699</v>
      </c>
      <c r="F49" s="14">
        <v>97.660652725729804</v>
      </c>
      <c r="G49" s="14">
        <v>98.729386600887807</v>
      </c>
      <c r="H49" s="14">
        <v>0.27329085155663702</v>
      </c>
      <c r="I49" s="15">
        <v>3804</v>
      </c>
      <c r="J49" s="15">
        <v>3890</v>
      </c>
      <c r="K49" s="14">
        <v>1.6543107850373</v>
      </c>
      <c r="L49" s="15">
        <v>2351.4324123277102</v>
      </c>
      <c r="M49" s="15">
        <v>1859</v>
      </c>
      <c r="ZA49" s="9"/>
    </row>
    <row r="50" spans="2:677" x14ac:dyDescent="0.3">
      <c r="B50" s="19"/>
      <c r="C50" s="16" t="s">
        <v>286</v>
      </c>
      <c r="D50" s="14">
        <v>97.767461005031507</v>
      </c>
      <c r="E50" s="14">
        <v>0.34551075394726899</v>
      </c>
      <c r="F50" s="14">
        <v>96.979295149446102</v>
      </c>
      <c r="G50" s="14">
        <v>98.353469246323399</v>
      </c>
      <c r="H50" s="14">
        <v>0.35340055924075597</v>
      </c>
      <c r="I50" s="15">
        <v>4221</v>
      </c>
      <c r="J50" s="15">
        <v>4320</v>
      </c>
      <c r="K50" s="14">
        <v>2.3621798060852401</v>
      </c>
      <c r="L50" s="15">
        <v>1828.8192917707599</v>
      </c>
      <c r="M50" s="15">
        <v>1943</v>
      </c>
      <c r="ZA50" s="9"/>
    </row>
    <row r="51" spans="2:677" x14ac:dyDescent="0.3">
      <c r="B51" s="19"/>
      <c r="C51" s="16" t="s">
        <v>287</v>
      </c>
      <c r="D51" s="14">
        <v>98.617529233288394</v>
      </c>
      <c r="E51" s="14">
        <v>0.19928816077417699</v>
      </c>
      <c r="F51" s="14">
        <v>98.166973342871501</v>
      </c>
      <c r="G51" s="14">
        <v>98.9585139351869</v>
      </c>
      <c r="H51" s="14">
        <v>0.202081883741727</v>
      </c>
      <c r="I51" s="15">
        <v>5387</v>
      </c>
      <c r="J51" s="15">
        <v>5477</v>
      </c>
      <c r="K51" s="14">
        <v>1.59520449050636</v>
      </c>
      <c r="L51" s="15">
        <v>3433.4156107230301</v>
      </c>
      <c r="M51" s="15">
        <v>1938</v>
      </c>
      <c r="ZA51" s="9"/>
    </row>
    <row r="52" spans="2:677" x14ac:dyDescent="0.3">
      <c r="B52" s="19" t="s">
        <v>297</v>
      </c>
      <c r="C52" s="16" t="s">
        <v>288</v>
      </c>
      <c r="D52" s="14">
        <v>98.182333782475794</v>
      </c>
      <c r="E52" s="14">
        <v>0.15281772868955501</v>
      </c>
      <c r="F52" s="14">
        <v>97.857132238617794</v>
      </c>
      <c r="G52" s="14">
        <v>98.458959947571699</v>
      </c>
      <c r="H52" s="14">
        <v>0.15564686925055601</v>
      </c>
      <c r="I52" s="15">
        <v>14649</v>
      </c>
      <c r="J52" s="15">
        <v>14966</v>
      </c>
      <c r="K52" s="14">
        <v>1.9582886972264699</v>
      </c>
      <c r="L52" s="15">
        <v>7642.3869581622002</v>
      </c>
      <c r="M52" s="15">
        <v>2616</v>
      </c>
      <c r="ZA52" s="9"/>
    </row>
    <row r="53" spans="2:677" x14ac:dyDescent="0.3">
      <c r="B53" s="19"/>
      <c r="C53" s="16" t="s">
        <v>289</v>
      </c>
      <c r="D53" s="14">
        <v>97.284722246802701</v>
      </c>
      <c r="E53" s="14">
        <v>0.32173521134078797</v>
      </c>
      <c r="F53" s="14">
        <v>96.577209238449896</v>
      </c>
      <c r="G53" s="14">
        <v>97.849244639480801</v>
      </c>
      <c r="H53" s="14">
        <v>0.33071504333905</v>
      </c>
      <c r="I53" s="15">
        <v>6450</v>
      </c>
      <c r="J53" s="15">
        <v>6692</v>
      </c>
      <c r="K53" s="14">
        <v>2.6219796237135999</v>
      </c>
      <c r="L53" s="15">
        <v>2552.2700250896301</v>
      </c>
      <c r="M53" s="15">
        <v>2030</v>
      </c>
      <c r="ZA53" s="9"/>
    </row>
    <row r="54" spans="2:677" x14ac:dyDescent="0.3">
      <c r="B54" s="19" t="s">
        <v>291</v>
      </c>
      <c r="C54" s="16" t="s">
        <v>290</v>
      </c>
      <c r="D54" s="14">
        <v>98.357784376685302</v>
      </c>
      <c r="E54" s="14">
        <v>0.14432512541671</v>
      </c>
      <c r="F54" s="14">
        <v>98.049437663420804</v>
      </c>
      <c r="G54" s="14">
        <v>98.618074356553507</v>
      </c>
      <c r="H54" s="14">
        <v>0.14673482768174301</v>
      </c>
      <c r="I54" s="15">
        <v>14181</v>
      </c>
      <c r="J54" s="15">
        <v>14466</v>
      </c>
      <c r="K54" s="14">
        <v>1.8653632518288501</v>
      </c>
      <c r="L54" s="15">
        <v>7755.0578879567802</v>
      </c>
      <c r="M54" s="15">
        <v>2493</v>
      </c>
      <c r="ZA54" s="9"/>
    </row>
    <row r="55" spans="2:677" x14ac:dyDescent="0.3">
      <c r="B55" s="19"/>
      <c r="C55" s="16" t="s">
        <v>291</v>
      </c>
      <c r="D55" s="14">
        <v>97.204665415969103</v>
      </c>
      <c r="E55" s="14">
        <v>0.30978841936630103</v>
      </c>
      <c r="F55" s="14">
        <v>96.528575234516296</v>
      </c>
      <c r="G55" s="14">
        <v>97.752147442645196</v>
      </c>
      <c r="H55" s="14">
        <v>0.31869706874728598</v>
      </c>
      <c r="I55" s="15">
        <v>7051</v>
      </c>
      <c r="J55" s="15">
        <v>7328</v>
      </c>
      <c r="K55" s="14">
        <v>2.58782939483529</v>
      </c>
      <c r="L55" s="15">
        <v>2831.71681047638</v>
      </c>
      <c r="M55" s="15">
        <v>1964</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203" priority="1">
      <formula>ZA9 = 3</formula>
    </cfRule>
    <cfRule type="expression" dxfId="202" priority="48">
      <formula>I9 = J9</formula>
    </cfRule>
    <cfRule type="expression" dxfId="201" priority="95">
      <formula>ZA9 = 2</formula>
    </cfRule>
    <cfRule type="expression" dxfId="200" priority="142">
      <formula>ZA9 = 1</formula>
    </cfRule>
  </conditionalFormatting>
  <pageMargins left="0.7" right="0.7" top="0.75" bottom="0.75" header="0.3" footer="0.3"/>
  <pageSetup paperSize="9" orientation="portrait" horizontalDpi="300" verticalDpi="30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133</v>
      </c>
      <c r="M2" s="12" t="str">
        <f>HYPERLINK("#'INDICE'!A1", "Índice")</f>
        <v>Índice</v>
      </c>
    </row>
    <row r="3" spans="2:677" x14ac:dyDescent="0.3">
      <c r="B3" s="10" t="s">
        <v>7</v>
      </c>
      <c r="C3" s="11" t="s">
        <v>132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49.975967157363499</v>
      </c>
      <c r="E9" s="14">
        <v>0.72486935788170404</v>
      </c>
      <c r="F9" s="14">
        <v>48.555008357563402</v>
      </c>
      <c r="G9" s="14">
        <v>51.396964778463101</v>
      </c>
      <c r="H9" s="14">
        <v>1.45043587770747</v>
      </c>
      <c r="I9" s="15">
        <v>9722</v>
      </c>
      <c r="J9" s="15">
        <v>17884</v>
      </c>
      <c r="K9" s="14">
        <v>3.75854670208625</v>
      </c>
      <c r="L9" s="15">
        <v>4758.2221048558904</v>
      </c>
      <c r="M9" s="15">
        <v>2671</v>
      </c>
      <c r="ZA9" s="9"/>
    </row>
    <row r="10" spans="2:677" x14ac:dyDescent="0.3">
      <c r="B10" s="19" t="s">
        <v>293</v>
      </c>
      <c r="C10" s="16" t="s">
        <v>253</v>
      </c>
      <c r="D10" s="14">
        <v>51.082612823492802</v>
      </c>
      <c r="E10" s="14">
        <v>0.93941973407619295</v>
      </c>
      <c r="F10" s="14">
        <v>49.239427266428997</v>
      </c>
      <c r="G10" s="14">
        <v>52.922859297489303</v>
      </c>
      <c r="H10" s="14">
        <v>1.83902052411101</v>
      </c>
      <c r="I10" s="15">
        <v>6467</v>
      </c>
      <c r="J10" s="15">
        <v>11148</v>
      </c>
      <c r="K10" s="14">
        <v>3.9367787181043101</v>
      </c>
      <c r="L10" s="15">
        <v>2831.7568241092599</v>
      </c>
      <c r="M10" s="15">
        <v>1688</v>
      </c>
      <c r="ZA10" s="9"/>
    </row>
    <row r="11" spans="2:677" x14ac:dyDescent="0.3">
      <c r="B11" s="19"/>
      <c r="C11" s="16" t="s">
        <v>254</v>
      </c>
      <c r="D11" s="14">
        <v>47.929900230143097</v>
      </c>
      <c r="E11" s="14">
        <v>1.1305771658190999</v>
      </c>
      <c r="F11" s="14">
        <v>45.716816187037402</v>
      </c>
      <c r="G11" s="14">
        <v>50.151139189907497</v>
      </c>
      <c r="H11" s="14">
        <v>2.3588139353314999</v>
      </c>
      <c r="I11" s="15">
        <v>3255</v>
      </c>
      <c r="J11" s="15">
        <v>6736</v>
      </c>
      <c r="K11" s="14">
        <v>3.44939623397436</v>
      </c>
      <c r="L11" s="15">
        <v>1952.8055181526199</v>
      </c>
      <c r="M11" s="15">
        <v>983</v>
      </c>
      <c r="ZA11" s="9"/>
    </row>
    <row r="12" spans="2:677" x14ac:dyDescent="0.3">
      <c r="B12" s="19" t="s">
        <v>294</v>
      </c>
      <c r="C12" s="16" t="s">
        <v>255</v>
      </c>
      <c r="D12" s="14">
        <v>55.312068417419098</v>
      </c>
      <c r="E12" s="14">
        <v>0.76461684466829605</v>
      </c>
      <c r="F12" s="14">
        <v>53.807741895309498</v>
      </c>
      <c r="G12" s="14">
        <v>56.806730677777097</v>
      </c>
      <c r="H12" s="14">
        <v>1.3823689233568801</v>
      </c>
      <c r="I12" s="15">
        <v>5109</v>
      </c>
      <c r="J12" s="15">
        <v>9211</v>
      </c>
      <c r="K12" s="14">
        <v>2.1783978527362202</v>
      </c>
      <c r="L12" s="15">
        <v>4228.3368891639102</v>
      </c>
      <c r="M12" s="15">
        <v>1375</v>
      </c>
      <c r="ZA12" s="9"/>
    </row>
    <row r="13" spans="2:677" x14ac:dyDescent="0.3">
      <c r="B13" s="19"/>
      <c r="C13" s="16" t="s">
        <v>256</v>
      </c>
      <c r="D13" s="14">
        <v>45.781306778262497</v>
      </c>
      <c r="E13" s="14">
        <v>1.20862993231005</v>
      </c>
      <c r="F13" s="14">
        <v>43.420109882272698</v>
      </c>
      <c r="G13" s="14">
        <v>48.161608138282901</v>
      </c>
      <c r="H13" s="14">
        <v>2.64000749948868</v>
      </c>
      <c r="I13" s="15">
        <v>2707</v>
      </c>
      <c r="J13" s="15">
        <v>5111</v>
      </c>
      <c r="K13" s="14">
        <v>3.0072557244749798</v>
      </c>
      <c r="L13" s="15">
        <v>1699.5561629173701</v>
      </c>
      <c r="M13" s="15">
        <v>788</v>
      </c>
      <c r="ZA13" s="9"/>
    </row>
    <row r="14" spans="2:677" x14ac:dyDescent="0.3">
      <c r="B14" s="19"/>
      <c r="C14" s="16" t="s">
        <v>257</v>
      </c>
      <c r="D14" s="14">
        <v>50.029230078952502</v>
      </c>
      <c r="E14" s="14">
        <v>1.3642668493772601</v>
      </c>
      <c r="F14" s="14">
        <v>47.351423481744497</v>
      </c>
      <c r="G14" s="14">
        <v>52.706869007712498</v>
      </c>
      <c r="H14" s="14">
        <v>2.72693952560188</v>
      </c>
      <c r="I14" s="15">
        <v>1906</v>
      </c>
      <c r="J14" s="15">
        <v>3562</v>
      </c>
      <c r="K14" s="14">
        <v>2.6511284233666399</v>
      </c>
      <c r="L14" s="15">
        <v>1343.5788204769999</v>
      </c>
      <c r="M14" s="15">
        <v>508</v>
      </c>
      <c r="ZA14" s="9"/>
    </row>
    <row r="15" spans="2:677" x14ac:dyDescent="0.3">
      <c r="B15" s="19" t="s">
        <v>295</v>
      </c>
      <c r="C15" s="16" t="s">
        <v>258</v>
      </c>
      <c r="D15" s="14">
        <v>63.0901271895411</v>
      </c>
      <c r="E15" s="14">
        <v>2.5916248775185</v>
      </c>
      <c r="F15" s="14">
        <v>57.8341038933726</v>
      </c>
      <c r="G15" s="14">
        <v>68.052891809783702</v>
      </c>
      <c r="H15" s="14">
        <v>4.1078136833240304</v>
      </c>
      <c r="I15" s="15">
        <v>477</v>
      </c>
      <c r="J15" s="15">
        <v>727</v>
      </c>
      <c r="K15" s="14">
        <v>2.0940013120368302</v>
      </c>
      <c r="L15" s="15">
        <v>347.18220844515503</v>
      </c>
      <c r="M15" s="15">
        <v>134</v>
      </c>
      <c r="ZA15" s="9"/>
    </row>
    <row r="16" spans="2:677" x14ac:dyDescent="0.3">
      <c r="B16" s="19"/>
      <c r="C16" s="16" t="s">
        <v>259</v>
      </c>
      <c r="D16" s="14">
        <v>45.660190288733403</v>
      </c>
      <c r="E16" s="14">
        <v>2.8097108163443001</v>
      </c>
      <c r="F16" s="14">
        <v>40.163167363518802</v>
      </c>
      <c r="G16" s="14">
        <v>51.264991839501697</v>
      </c>
      <c r="H16" s="14">
        <v>6.1535241061787502</v>
      </c>
      <c r="I16" s="15">
        <v>347</v>
      </c>
      <c r="J16" s="15">
        <v>728</v>
      </c>
      <c r="K16" s="14">
        <v>2.3131395126691401</v>
      </c>
      <c r="L16" s="15">
        <v>314.72377520366598</v>
      </c>
      <c r="M16" s="15">
        <v>101</v>
      </c>
      <c r="ZA16" s="9"/>
    </row>
    <row r="17" spans="2:677" x14ac:dyDescent="0.3">
      <c r="B17" s="19"/>
      <c r="C17" s="16" t="s">
        <v>260</v>
      </c>
      <c r="D17" s="14">
        <v>52.253985130609003</v>
      </c>
      <c r="E17" s="14">
        <v>2.8479618106735298</v>
      </c>
      <c r="F17" s="14">
        <v>46.6003456031738</v>
      </c>
      <c r="G17" s="14">
        <v>57.850454845436403</v>
      </c>
      <c r="H17" s="14">
        <v>5.4502289223588303</v>
      </c>
      <c r="I17" s="15">
        <v>293</v>
      </c>
      <c r="J17" s="15">
        <v>539</v>
      </c>
      <c r="K17" s="14">
        <v>1.7490170862549399</v>
      </c>
      <c r="L17" s="15">
        <v>308.17309003774699</v>
      </c>
      <c r="M17" s="15">
        <v>99</v>
      </c>
      <c r="ZA17" s="9"/>
    </row>
    <row r="18" spans="2:677" x14ac:dyDescent="0.3">
      <c r="B18" s="19"/>
      <c r="C18" s="16" t="s">
        <v>261</v>
      </c>
      <c r="D18" s="14">
        <v>53.277209804950701</v>
      </c>
      <c r="E18" s="14">
        <v>2.3905131938146802</v>
      </c>
      <c r="F18" s="14">
        <v>48.502682891058001</v>
      </c>
      <c r="G18" s="14">
        <v>57.992457987428701</v>
      </c>
      <c r="H18" s="14">
        <v>4.4869339114537103</v>
      </c>
      <c r="I18" s="15">
        <v>324</v>
      </c>
      <c r="J18" s="15">
        <v>600</v>
      </c>
      <c r="K18" s="14">
        <v>1.3751145271138401</v>
      </c>
      <c r="L18" s="15">
        <v>436.32729359591002</v>
      </c>
      <c r="M18" s="15">
        <v>78</v>
      </c>
      <c r="ZA18" s="9"/>
    </row>
    <row r="19" spans="2:677" x14ac:dyDescent="0.3">
      <c r="B19" s="19"/>
      <c r="C19" s="16" t="s">
        <v>262</v>
      </c>
      <c r="D19" s="14">
        <v>54.5492200497646</v>
      </c>
      <c r="E19" s="14">
        <v>2.7404892898744801</v>
      </c>
      <c r="F19" s="14">
        <v>49.044716114078497</v>
      </c>
      <c r="G19" s="14">
        <v>59.944733639306698</v>
      </c>
      <c r="H19" s="14">
        <v>5.0238835447589603</v>
      </c>
      <c r="I19" s="15">
        <v>278</v>
      </c>
      <c r="J19" s="15">
        <v>502</v>
      </c>
      <c r="K19" s="14">
        <v>1.5176235546900101</v>
      </c>
      <c r="L19" s="15">
        <v>330.78031666590601</v>
      </c>
      <c r="M19" s="15">
        <v>66</v>
      </c>
      <c r="ZA19" s="9"/>
    </row>
    <row r="20" spans="2:677" x14ac:dyDescent="0.3">
      <c r="B20" s="19"/>
      <c r="C20" s="16" t="s">
        <v>263</v>
      </c>
      <c r="D20" s="14">
        <v>53.973087818774502</v>
      </c>
      <c r="E20" s="14">
        <v>2.9483129633469001</v>
      </c>
      <c r="F20" s="14">
        <v>48.096578248972399</v>
      </c>
      <c r="G20" s="14">
        <v>59.741174669686899</v>
      </c>
      <c r="H20" s="14">
        <v>5.4625612180026799</v>
      </c>
      <c r="I20" s="15">
        <v>377</v>
      </c>
      <c r="J20" s="15">
        <v>690</v>
      </c>
      <c r="K20" s="14">
        <v>2.4108893623559799</v>
      </c>
      <c r="L20" s="15">
        <v>286.20143701895699</v>
      </c>
      <c r="M20" s="15">
        <v>101</v>
      </c>
      <c r="ZA20" s="9"/>
    </row>
    <row r="21" spans="2:677" x14ac:dyDescent="0.3">
      <c r="B21" s="19"/>
      <c r="C21" s="16" t="s">
        <v>264</v>
      </c>
      <c r="D21" s="14">
        <v>70.152297853965393</v>
      </c>
      <c r="E21" s="14">
        <v>1.6479467820246501</v>
      </c>
      <c r="F21" s="14">
        <v>66.802538104025402</v>
      </c>
      <c r="G21" s="14">
        <v>73.299152878532595</v>
      </c>
      <c r="H21" s="14">
        <v>2.3490987928223701</v>
      </c>
      <c r="I21" s="15">
        <v>720</v>
      </c>
      <c r="J21" s="15">
        <v>1030</v>
      </c>
      <c r="K21" s="14">
        <v>1.33459328992772</v>
      </c>
      <c r="L21" s="15">
        <v>771.77070181117301</v>
      </c>
      <c r="M21" s="15">
        <v>181</v>
      </c>
      <c r="ZA21" s="9"/>
    </row>
    <row r="22" spans="2:677" x14ac:dyDescent="0.3">
      <c r="B22" s="19"/>
      <c r="C22" s="16" t="s">
        <v>265</v>
      </c>
      <c r="D22" s="14">
        <v>56.322058932460699</v>
      </c>
      <c r="E22" s="14">
        <v>1.7798380307559201</v>
      </c>
      <c r="F22" s="14">
        <v>52.776057769340099</v>
      </c>
      <c r="G22" s="14">
        <v>59.804588194988803</v>
      </c>
      <c r="H22" s="14">
        <v>3.16010824975386</v>
      </c>
      <c r="I22" s="15">
        <v>615</v>
      </c>
      <c r="J22" s="15">
        <v>1076</v>
      </c>
      <c r="K22" s="14">
        <v>1.3842953124059401</v>
      </c>
      <c r="L22" s="15">
        <v>777.29079218644995</v>
      </c>
      <c r="M22" s="15">
        <v>135</v>
      </c>
      <c r="ZA22" s="9"/>
    </row>
    <row r="23" spans="2:677" x14ac:dyDescent="0.3">
      <c r="B23" s="19"/>
      <c r="C23" s="16" t="s">
        <v>266</v>
      </c>
      <c r="D23" s="14">
        <v>39.666519252922903</v>
      </c>
      <c r="E23" s="14">
        <v>2.2006721380782999</v>
      </c>
      <c r="F23" s="14">
        <v>35.408658240436701</v>
      </c>
      <c r="G23" s="14">
        <v>44.0869152343557</v>
      </c>
      <c r="H23" s="14">
        <v>5.5479335709954896</v>
      </c>
      <c r="I23" s="15">
        <v>398</v>
      </c>
      <c r="J23" s="15">
        <v>928</v>
      </c>
      <c r="K23" s="14">
        <v>1.8758925138418401</v>
      </c>
      <c r="L23" s="15">
        <v>494.69785350305</v>
      </c>
      <c r="M23" s="15">
        <v>145</v>
      </c>
      <c r="ZA23" s="9"/>
    </row>
    <row r="24" spans="2:677" x14ac:dyDescent="0.3">
      <c r="B24" s="19"/>
      <c r="C24" s="16" t="s">
        <v>267</v>
      </c>
      <c r="D24" s="14">
        <v>47.739189338535702</v>
      </c>
      <c r="E24" s="14">
        <v>2.5395483486702002</v>
      </c>
      <c r="F24" s="14">
        <v>42.723469507955997</v>
      </c>
      <c r="G24" s="14">
        <v>52.8009216285622</v>
      </c>
      <c r="H24" s="14">
        <v>5.3196302322214901</v>
      </c>
      <c r="I24" s="15">
        <v>294</v>
      </c>
      <c r="J24" s="15">
        <v>579</v>
      </c>
      <c r="K24" s="14">
        <v>1.4941342708721601</v>
      </c>
      <c r="L24" s="15">
        <v>387.51537347579</v>
      </c>
      <c r="M24" s="15">
        <v>78</v>
      </c>
      <c r="ZA24" s="9"/>
    </row>
    <row r="25" spans="2:677" x14ac:dyDescent="0.3">
      <c r="B25" s="19"/>
      <c r="C25" s="16" t="s">
        <v>268</v>
      </c>
      <c r="D25" s="14">
        <v>62.6834671934906</v>
      </c>
      <c r="E25" s="14">
        <v>2.5626624779200502</v>
      </c>
      <c r="F25" s="14">
        <v>57.468093225492801</v>
      </c>
      <c r="G25" s="14">
        <v>67.619656866716198</v>
      </c>
      <c r="H25" s="14">
        <v>4.0882589822443096</v>
      </c>
      <c r="I25" s="15">
        <v>315</v>
      </c>
      <c r="J25" s="15">
        <v>514</v>
      </c>
      <c r="K25" s="14">
        <v>1.44027654910926</v>
      </c>
      <c r="L25" s="15">
        <v>356.87590714289098</v>
      </c>
      <c r="M25" s="15">
        <v>89</v>
      </c>
      <c r="ZA25" s="9"/>
    </row>
    <row r="26" spans="2:677" x14ac:dyDescent="0.3">
      <c r="B26" s="19"/>
      <c r="C26" s="16" t="s">
        <v>269</v>
      </c>
      <c r="D26" s="14">
        <v>41.120290170890897</v>
      </c>
      <c r="E26" s="14">
        <v>2.0419285970557399</v>
      </c>
      <c r="F26" s="14">
        <v>37.137622939401297</v>
      </c>
      <c r="G26" s="14">
        <v>45.222805507572303</v>
      </c>
      <c r="H26" s="14">
        <v>4.9657446204045002</v>
      </c>
      <c r="I26" s="15">
        <v>280</v>
      </c>
      <c r="J26" s="15">
        <v>604</v>
      </c>
      <c r="K26" s="14">
        <v>1.0384284633607199</v>
      </c>
      <c r="L26" s="15">
        <v>581.64815517984096</v>
      </c>
      <c r="M26" s="15">
        <v>100</v>
      </c>
      <c r="ZA26" s="9"/>
    </row>
    <row r="27" spans="2:677" x14ac:dyDescent="0.3">
      <c r="B27" s="19"/>
      <c r="C27" s="16" t="s">
        <v>270</v>
      </c>
      <c r="D27" s="14">
        <v>50.037962608060603</v>
      </c>
      <c r="E27" s="14">
        <v>2.2777815587999601</v>
      </c>
      <c r="F27" s="14">
        <v>45.548351045948699</v>
      </c>
      <c r="G27" s="14">
        <v>54.526962095227603</v>
      </c>
      <c r="H27" s="14">
        <v>4.5521069205823999</v>
      </c>
      <c r="I27" s="15">
        <v>457</v>
      </c>
      <c r="J27" s="15">
        <v>912</v>
      </c>
      <c r="K27" s="14">
        <v>1.8906135393799299</v>
      </c>
      <c r="L27" s="15">
        <v>482.38308940657998</v>
      </c>
      <c r="M27" s="15">
        <v>147</v>
      </c>
      <c r="ZA27" s="9"/>
    </row>
    <row r="28" spans="2:677" x14ac:dyDescent="0.3">
      <c r="B28" s="19"/>
      <c r="C28" s="16" t="s">
        <v>271</v>
      </c>
      <c r="D28" s="14">
        <v>44.225012682417002</v>
      </c>
      <c r="E28" s="14">
        <v>3.9132856303880899</v>
      </c>
      <c r="F28" s="14">
        <v>36.618654728971897</v>
      </c>
      <c r="G28" s="14">
        <v>52.112287168008002</v>
      </c>
      <c r="H28" s="14">
        <v>8.8485800071775405</v>
      </c>
      <c r="I28" s="15">
        <v>154</v>
      </c>
      <c r="J28" s="15">
        <v>314</v>
      </c>
      <c r="K28" s="14">
        <v>1.9432111223333</v>
      </c>
      <c r="L28" s="15">
        <v>161.588206444067</v>
      </c>
      <c r="M28" s="15">
        <v>67</v>
      </c>
      <c r="ZA28" s="9"/>
    </row>
    <row r="29" spans="2:677" x14ac:dyDescent="0.3">
      <c r="B29" s="19"/>
      <c r="C29" s="16" t="s">
        <v>272</v>
      </c>
      <c r="D29" s="14">
        <v>45.685132825341803</v>
      </c>
      <c r="E29" s="14">
        <v>3.1278157984162398</v>
      </c>
      <c r="F29" s="14">
        <v>39.5709674873385</v>
      </c>
      <c r="G29" s="14">
        <v>51.932133163724998</v>
      </c>
      <c r="H29" s="14">
        <v>6.8464631817404298</v>
      </c>
      <c r="I29" s="15">
        <v>357</v>
      </c>
      <c r="J29" s="15">
        <v>730</v>
      </c>
      <c r="K29" s="14">
        <v>2.8741951513266399</v>
      </c>
      <c r="L29" s="15">
        <v>253.98414567050301</v>
      </c>
      <c r="M29" s="15">
        <v>92</v>
      </c>
      <c r="ZA29" s="9"/>
    </row>
    <row r="30" spans="2:677" x14ac:dyDescent="0.3">
      <c r="B30" s="19"/>
      <c r="C30" s="16" t="s">
        <v>273</v>
      </c>
      <c r="D30" s="14">
        <v>50.734793778041698</v>
      </c>
      <c r="E30" s="14">
        <v>4.1762481936856304</v>
      </c>
      <c r="F30" s="14">
        <v>42.465665504085798</v>
      </c>
      <c r="G30" s="14">
        <v>58.963912625618001</v>
      </c>
      <c r="H30" s="14">
        <v>8.2315268924836609</v>
      </c>
      <c r="I30" s="15">
        <v>333</v>
      </c>
      <c r="J30" s="15">
        <v>604</v>
      </c>
      <c r="K30" s="14">
        <v>4.20768974236326</v>
      </c>
      <c r="L30" s="15">
        <v>143.54670543288699</v>
      </c>
      <c r="M30" s="15">
        <v>72</v>
      </c>
      <c r="ZA30" s="9"/>
    </row>
    <row r="31" spans="2:677" x14ac:dyDescent="0.3">
      <c r="B31" s="19"/>
      <c r="C31" s="16" t="s">
        <v>274</v>
      </c>
      <c r="D31" s="14">
        <v>57.055330417430298</v>
      </c>
      <c r="E31" s="14">
        <v>1.4107568855886801</v>
      </c>
      <c r="F31" s="14">
        <v>54.259663314097303</v>
      </c>
      <c r="G31" s="14">
        <v>59.806700318184298</v>
      </c>
      <c r="H31" s="14">
        <v>2.4726118931697498</v>
      </c>
      <c r="I31" s="15">
        <v>1263</v>
      </c>
      <c r="J31" s="15">
        <v>2121</v>
      </c>
      <c r="K31" s="14">
        <v>1.72200626752481</v>
      </c>
      <c r="L31" s="15">
        <v>1231.7028340719701</v>
      </c>
      <c r="M31" s="15">
        <v>298</v>
      </c>
      <c r="ZA31" s="9"/>
    </row>
    <row r="32" spans="2:677" x14ac:dyDescent="0.3">
      <c r="B32" s="19"/>
      <c r="C32" s="16" t="s">
        <v>275</v>
      </c>
      <c r="D32" s="14">
        <v>55.984842472770403</v>
      </c>
      <c r="E32" s="14">
        <v>1.61948891580293</v>
      </c>
      <c r="F32" s="14">
        <v>52.767474696840502</v>
      </c>
      <c r="G32" s="14">
        <v>59.152702105773599</v>
      </c>
      <c r="H32" s="14">
        <v>2.89272746742229</v>
      </c>
      <c r="I32" s="15">
        <v>708</v>
      </c>
      <c r="J32" s="15">
        <v>1273</v>
      </c>
      <c r="K32" s="14">
        <v>1.3538493794100599</v>
      </c>
      <c r="L32" s="15">
        <v>940.28185066990795</v>
      </c>
      <c r="M32" s="15">
        <v>170</v>
      </c>
      <c r="ZA32" s="9"/>
    </row>
    <row r="33" spans="2:677" x14ac:dyDescent="0.3">
      <c r="B33" s="19"/>
      <c r="C33" s="16" t="s">
        <v>276</v>
      </c>
      <c r="D33" s="14">
        <v>57.462929325273201</v>
      </c>
      <c r="E33" s="14">
        <v>2.3814385867841001</v>
      </c>
      <c r="F33" s="14">
        <v>52.685313578774498</v>
      </c>
      <c r="G33" s="14">
        <v>62.105114212192397</v>
      </c>
      <c r="H33" s="14">
        <v>4.1443041883642797</v>
      </c>
      <c r="I33" s="15">
        <v>333</v>
      </c>
      <c r="J33" s="15">
        <v>569</v>
      </c>
      <c r="K33" s="14">
        <v>1.3178675606240899</v>
      </c>
      <c r="L33" s="15">
        <v>431.75810453255701</v>
      </c>
      <c r="M33" s="15">
        <v>102</v>
      </c>
      <c r="ZA33" s="9"/>
    </row>
    <row r="34" spans="2:677" x14ac:dyDescent="0.3">
      <c r="B34" s="19"/>
      <c r="C34" s="16" t="s">
        <v>277</v>
      </c>
      <c r="D34" s="14">
        <v>56.024129569813702</v>
      </c>
      <c r="E34" s="14">
        <v>2.0867785814871</v>
      </c>
      <c r="F34" s="14">
        <v>51.856680431573302</v>
      </c>
      <c r="G34" s="14">
        <v>60.108342286837299</v>
      </c>
      <c r="H34" s="14">
        <v>3.7247853692875199</v>
      </c>
      <c r="I34" s="15">
        <v>466</v>
      </c>
      <c r="J34" s="15">
        <v>823</v>
      </c>
      <c r="K34" s="14">
        <v>1.4528975670320099</v>
      </c>
      <c r="L34" s="15">
        <v>566.45424885749605</v>
      </c>
      <c r="M34" s="15">
        <v>111</v>
      </c>
      <c r="ZA34" s="9"/>
    </row>
    <row r="35" spans="2:677" x14ac:dyDescent="0.3">
      <c r="B35" s="19"/>
      <c r="C35" s="16" t="s">
        <v>278</v>
      </c>
      <c r="D35" s="14">
        <v>46.830681370845198</v>
      </c>
      <c r="E35" s="14">
        <v>3.3735529791244101</v>
      </c>
      <c r="F35" s="14">
        <v>40.188710675801801</v>
      </c>
      <c r="G35" s="14">
        <v>53.586888393001701</v>
      </c>
      <c r="H35" s="14">
        <v>7.2037238843691904</v>
      </c>
      <c r="I35" s="15">
        <v>263</v>
      </c>
      <c r="J35" s="15">
        <v>522</v>
      </c>
      <c r="K35" s="14">
        <v>2.3813389826098001</v>
      </c>
      <c r="L35" s="15">
        <v>219.20440718940401</v>
      </c>
      <c r="M35" s="15">
        <v>64</v>
      </c>
      <c r="ZA35" s="9"/>
    </row>
    <row r="36" spans="2:677" x14ac:dyDescent="0.3">
      <c r="B36" s="19"/>
      <c r="C36" s="16" t="s">
        <v>279</v>
      </c>
      <c r="D36" s="14">
        <v>44.853981851689397</v>
      </c>
      <c r="E36" s="14">
        <v>1.89335606895111</v>
      </c>
      <c r="F36" s="14">
        <v>41.150821871223002</v>
      </c>
      <c r="G36" s="14">
        <v>48.615094707199198</v>
      </c>
      <c r="H36" s="14">
        <v>4.2211549360579204</v>
      </c>
      <c r="I36" s="15">
        <v>433</v>
      </c>
      <c r="J36" s="15">
        <v>938</v>
      </c>
      <c r="K36" s="14">
        <v>1.3579663883561299</v>
      </c>
      <c r="L36" s="15">
        <v>690.73874585031695</v>
      </c>
      <c r="M36" s="15">
        <v>161</v>
      </c>
      <c r="ZA36" s="9"/>
    </row>
    <row r="37" spans="2:677" x14ac:dyDescent="0.3">
      <c r="B37" s="19"/>
      <c r="C37" s="16" t="s">
        <v>280</v>
      </c>
      <c r="D37" s="14">
        <v>42.471033858767598</v>
      </c>
      <c r="E37" s="14">
        <v>2.94208426639723</v>
      </c>
      <c r="F37" s="14">
        <v>36.746741612223801</v>
      </c>
      <c r="G37" s="14">
        <v>48.404654184865997</v>
      </c>
      <c r="H37" s="14">
        <v>6.9272725410470999</v>
      </c>
      <c r="I37" s="15">
        <v>237</v>
      </c>
      <c r="J37" s="15">
        <v>561</v>
      </c>
      <c r="K37" s="14">
        <v>1.98389571631353</v>
      </c>
      <c r="L37" s="15">
        <v>282.77696019347599</v>
      </c>
      <c r="M37" s="15">
        <v>80</v>
      </c>
      <c r="ZA37" s="9"/>
    </row>
    <row r="38" spans="2:677" x14ac:dyDescent="0.3">
      <c r="B38" s="19" t="s">
        <v>296</v>
      </c>
      <c r="C38" s="16" t="s">
        <v>281</v>
      </c>
      <c r="D38" s="14">
        <v>46.4400905338385</v>
      </c>
      <c r="E38" s="14">
        <v>0.97737101343006505</v>
      </c>
      <c r="F38" s="14">
        <v>44.528855338252498</v>
      </c>
      <c r="G38" s="14">
        <v>48.3618392164597</v>
      </c>
      <c r="H38" s="14">
        <v>2.10458464269768</v>
      </c>
      <c r="I38" s="15">
        <v>4366</v>
      </c>
      <c r="J38" s="15">
        <v>8918</v>
      </c>
      <c r="K38" s="14">
        <v>3.42456003501115</v>
      </c>
      <c r="L38" s="15">
        <v>2604.1301390036701</v>
      </c>
      <c r="M38" s="15">
        <v>1275</v>
      </c>
      <c r="ZA38" s="9"/>
    </row>
    <row r="39" spans="2:677" x14ac:dyDescent="0.3">
      <c r="B39" s="19"/>
      <c r="C39" s="16" t="s">
        <v>282</v>
      </c>
      <c r="D39" s="14">
        <v>52.851228811240702</v>
      </c>
      <c r="E39" s="14">
        <v>1.0880624072843199</v>
      </c>
      <c r="F39" s="14">
        <v>50.712755155965098</v>
      </c>
      <c r="G39" s="14">
        <v>54.979288305967302</v>
      </c>
      <c r="H39" s="14">
        <v>2.0587267917087799</v>
      </c>
      <c r="I39" s="15">
        <v>5356</v>
      </c>
      <c r="J39" s="15">
        <v>8966</v>
      </c>
      <c r="K39" s="14">
        <v>4.2592431872586198</v>
      </c>
      <c r="L39" s="15">
        <v>2105.0688128871002</v>
      </c>
      <c r="M39" s="15">
        <v>1295</v>
      </c>
      <c r="ZA39" s="9"/>
    </row>
    <row r="40" spans="2:677" x14ac:dyDescent="0.3">
      <c r="B40" s="19" t="s">
        <v>321</v>
      </c>
      <c r="C40" s="16" t="s">
        <v>314</v>
      </c>
      <c r="D40" s="14">
        <v>51.027311635767703</v>
      </c>
      <c r="E40" s="14">
        <v>0.92747754845253605</v>
      </c>
      <c r="F40" s="14">
        <v>49.2081002095589</v>
      </c>
      <c r="G40" s="14">
        <v>52.843806042139597</v>
      </c>
      <c r="H40" s="14">
        <v>1.8176100576743299</v>
      </c>
      <c r="I40" s="15">
        <v>5068</v>
      </c>
      <c r="J40" s="15">
        <v>9217</v>
      </c>
      <c r="K40" s="14">
        <v>3.1724343478954</v>
      </c>
      <c r="L40" s="15">
        <v>2905.3398712930202</v>
      </c>
      <c r="M40" s="15">
        <v>2586</v>
      </c>
      <c r="ZA40" s="9"/>
    </row>
    <row r="41" spans="2:677" x14ac:dyDescent="0.3">
      <c r="B41" s="19"/>
      <c r="C41" s="16" t="s">
        <v>315</v>
      </c>
      <c r="D41" s="14">
        <v>48.904683234957702</v>
      </c>
      <c r="E41" s="14">
        <v>0.90840349017114497</v>
      </c>
      <c r="F41" s="14">
        <v>47.125572426916399</v>
      </c>
      <c r="G41" s="14">
        <v>50.686573257574103</v>
      </c>
      <c r="H41" s="14">
        <v>1.8574979533285401</v>
      </c>
      <c r="I41" s="15">
        <v>4654</v>
      </c>
      <c r="J41" s="15">
        <v>8667</v>
      </c>
      <c r="K41" s="14">
        <v>2.8618358968200601</v>
      </c>
      <c r="L41" s="15">
        <v>3028.4755354527401</v>
      </c>
      <c r="M41" s="15">
        <v>2571</v>
      </c>
      <c r="ZA41" s="9"/>
    </row>
    <row r="42" spans="2:677" x14ac:dyDescent="0.3">
      <c r="B42" s="19" t="s">
        <v>322</v>
      </c>
      <c r="C42" s="16" t="s">
        <v>316</v>
      </c>
      <c r="D42" s="14">
        <v>36.257435577475398</v>
      </c>
      <c r="E42" s="14">
        <v>1.78459538286483</v>
      </c>
      <c r="F42" s="14">
        <v>32.831006843266898</v>
      </c>
      <c r="G42" s="14">
        <v>39.829417637779201</v>
      </c>
      <c r="H42" s="14">
        <v>4.9220121457610597</v>
      </c>
      <c r="I42" s="15">
        <v>793</v>
      </c>
      <c r="J42" s="15">
        <v>2145</v>
      </c>
      <c r="K42" s="14">
        <v>2.95445714988622</v>
      </c>
      <c r="L42" s="15">
        <v>726.02169914111198</v>
      </c>
      <c r="M42" s="15">
        <v>566</v>
      </c>
      <c r="ZA42" s="9"/>
    </row>
    <row r="43" spans="2:677" x14ac:dyDescent="0.3">
      <c r="B43" s="19"/>
      <c r="C43" s="16" t="s">
        <v>317</v>
      </c>
      <c r="D43" s="14">
        <v>45.074569987901199</v>
      </c>
      <c r="E43" s="14">
        <v>2.7743539447186301</v>
      </c>
      <c r="F43" s="14">
        <v>39.696397945503598</v>
      </c>
      <c r="G43" s="14">
        <v>50.5703489950441</v>
      </c>
      <c r="H43" s="14">
        <v>6.1550314189648798</v>
      </c>
      <c r="I43" s="15">
        <v>399</v>
      </c>
      <c r="J43" s="15">
        <v>756</v>
      </c>
      <c r="K43" s="14">
        <v>2.34728393541018</v>
      </c>
      <c r="L43" s="15">
        <v>322.074372254369</v>
      </c>
      <c r="M43" s="15">
        <v>282</v>
      </c>
      <c r="ZA43" s="9"/>
    </row>
    <row r="44" spans="2:677" x14ac:dyDescent="0.3">
      <c r="B44" s="19"/>
      <c r="C44" s="16" t="s">
        <v>318</v>
      </c>
      <c r="D44" s="14">
        <v>47.920741826691497</v>
      </c>
      <c r="E44" s="14">
        <v>2.6968365539609098</v>
      </c>
      <c r="F44" s="14">
        <v>42.651343837546499</v>
      </c>
      <c r="G44" s="14">
        <v>53.236816735109201</v>
      </c>
      <c r="H44" s="14">
        <v>5.6277020162045801</v>
      </c>
      <c r="I44" s="15">
        <v>250</v>
      </c>
      <c r="J44" s="15">
        <v>502</v>
      </c>
      <c r="K44" s="14">
        <v>1.4600195001354901</v>
      </c>
      <c r="L44" s="15">
        <v>343.83102414276902</v>
      </c>
      <c r="M44" s="15">
        <v>207</v>
      </c>
      <c r="ZA44" s="9"/>
    </row>
    <row r="45" spans="2:677" x14ac:dyDescent="0.3">
      <c r="B45" s="19"/>
      <c r="C45" s="16" t="s">
        <v>319</v>
      </c>
      <c r="D45" s="14">
        <v>52.036133002402899</v>
      </c>
      <c r="E45" s="14">
        <v>0.81271562003455899</v>
      </c>
      <c r="F45" s="14">
        <v>50.440956863160601</v>
      </c>
      <c r="G45" s="14">
        <v>53.627168140508402</v>
      </c>
      <c r="H45" s="14">
        <v>1.56182939265881</v>
      </c>
      <c r="I45" s="15">
        <v>8149</v>
      </c>
      <c r="J45" s="15">
        <v>14250</v>
      </c>
      <c r="K45" s="14">
        <v>3.77087724577633</v>
      </c>
      <c r="L45" s="15">
        <v>3778.9615177638302</v>
      </c>
      <c r="M45" s="15">
        <v>2536</v>
      </c>
      <c r="ZA45" s="9"/>
    </row>
    <row r="46" spans="2:677" x14ac:dyDescent="0.3">
      <c r="B46" s="19"/>
      <c r="C46" s="16" t="s">
        <v>320</v>
      </c>
      <c r="D46" s="14">
        <v>46.678037464831498</v>
      </c>
      <c r="E46" s="14">
        <v>5.8267574000241504</v>
      </c>
      <c r="F46" s="14">
        <v>35.534725051455197</v>
      </c>
      <c r="G46" s="14">
        <v>58.162974316312102</v>
      </c>
      <c r="H46" s="14">
        <v>12.482867139421201</v>
      </c>
      <c r="I46" s="15">
        <v>131</v>
      </c>
      <c r="J46" s="15">
        <v>231</v>
      </c>
      <c r="K46" s="14">
        <v>3.1373501751903801</v>
      </c>
      <c r="L46" s="15">
        <v>73.629014008926404</v>
      </c>
      <c r="M46" s="15">
        <v>120</v>
      </c>
      <c r="ZA46" s="9"/>
    </row>
    <row r="47" spans="2:677" x14ac:dyDescent="0.3">
      <c r="B47" s="19" t="s">
        <v>298</v>
      </c>
      <c r="C47" s="16" t="s">
        <v>283</v>
      </c>
      <c r="D47" s="14">
        <v>41.073957025818302</v>
      </c>
      <c r="E47" s="14">
        <v>1.6260921619378199</v>
      </c>
      <c r="F47" s="14">
        <v>37.925928845702899</v>
      </c>
      <c r="G47" s="14">
        <v>44.296818594223502</v>
      </c>
      <c r="H47" s="14">
        <v>3.95893719447505</v>
      </c>
      <c r="I47" s="15">
        <v>1482</v>
      </c>
      <c r="J47" s="15">
        <v>3425</v>
      </c>
      <c r="K47" s="14">
        <v>3.7406773189941198</v>
      </c>
      <c r="L47" s="15">
        <v>915.60958295140802</v>
      </c>
      <c r="M47" s="15">
        <v>1366</v>
      </c>
      <c r="ZA47" s="9"/>
    </row>
    <row r="48" spans="2:677" x14ac:dyDescent="0.3">
      <c r="B48" s="19"/>
      <c r="C48" s="16" t="s">
        <v>284</v>
      </c>
      <c r="D48" s="14">
        <v>45.533267878656602</v>
      </c>
      <c r="E48" s="14">
        <v>1.5391596865000701</v>
      </c>
      <c r="F48" s="14">
        <v>42.534524444184001</v>
      </c>
      <c r="G48" s="14">
        <v>48.564757074953398</v>
      </c>
      <c r="H48" s="14">
        <v>3.3802969964770302</v>
      </c>
      <c r="I48" s="15">
        <v>1514</v>
      </c>
      <c r="J48" s="15">
        <v>3106</v>
      </c>
      <c r="K48" s="14">
        <v>2.9659841407539802</v>
      </c>
      <c r="L48" s="15">
        <v>1047.20721777374</v>
      </c>
      <c r="M48" s="15">
        <v>1550</v>
      </c>
      <c r="ZA48" s="9"/>
    </row>
    <row r="49" spans="2:677" x14ac:dyDescent="0.3">
      <c r="B49" s="19"/>
      <c r="C49" s="16" t="s">
        <v>285</v>
      </c>
      <c r="D49" s="14">
        <v>46.870005058780599</v>
      </c>
      <c r="E49" s="14">
        <v>1.5533275158044899</v>
      </c>
      <c r="F49" s="14">
        <v>43.838965399835303</v>
      </c>
      <c r="G49" s="14">
        <v>49.924317264016302</v>
      </c>
      <c r="H49" s="14">
        <v>3.31411851536271</v>
      </c>
      <c r="I49" s="15">
        <v>1570</v>
      </c>
      <c r="J49" s="15">
        <v>3066</v>
      </c>
      <c r="K49" s="14">
        <v>2.96976288165828</v>
      </c>
      <c r="L49" s="15">
        <v>1032.40565734594</v>
      </c>
      <c r="M49" s="15">
        <v>1606</v>
      </c>
      <c r="ZA49" s="9"/>
    </row>
    <row r="50" spans="2:677" x14ac:dyDescent="0.3">
      <c r="B50" s="19"/>
      <c r="C50" s="16" t="s">
        <v>286</v>
      </c>
      <c r="D50" s="14">
        <v>51.648227923926299</v>
      </c>
      <c r="E50" s="14">
        <v>1.4041937689036399</v>
      </c>
      <c r="F50" s="14">
        <v>48.892140234434997</v>
      </c>
      <c r="G50" s="14">
        <v>54.394325086982803</v>
      </c>
      <c r="H50" s="14">
        <v>2.7187646611455998</v>
      </c>
      <c r="I50" s="15">
        <v>1905</v>
      </c>
      <c r="J50" s="15">
        <v>3461</v>
      </c>
      <c r="K50" s="14">
        <v>2.7318846702269699</v>
      </c>
      <c r="L50" s="15">
        <v>1266.89096275519</v>
      </c>
      <c r="M50" s="15">
        <v>1726</v>
      </c>
      <c r="ZA50" s="9"/>
    </row>
    <row r="51" spans="2:677" x14ac:dyDescent="0.3">
      <c r="B51" s="19"/>
      <c r="C51" s="16" t="s">
        <v>287</v>
      </c>
      <c r="D51" s="14">
        <v>63.648771524418997</v>
      </c>
      <c r="E51" s="14">
        <v>1.1994164784289501</v>
      </c>
      <c r="F51" s="14">
        <v>61.265472754736798</v>
      </c>
      <c r="G51" s="14">
        <v>65.966888212775402</v>
      </c>
      <c r="H51" s="14">
        <v>1.8844298950354399</v>
      </c>
      <c r="I51" s="15">
        <v>3180</v>
      </c>
      <c r="J51" s="15">
        <v>4709</v>
      </c>
      <c r="K51" s="14">
        <v>2.92730084747914</v>
      </c>
      <c r="L51" s="15">
        <v>1608.64914313648</v>
      </c>
      <c r="M51" s="15">
        <v>1804</v>
      </c>
      <c r="ZA51" s="9"/>
    </row>
    <row r="52" spans="2:677" x14ac:dyDescent="0.3">
      <c r="B52" s="19" t="s">
        <v>297</v>
      </c>
      <c r="C52" s="16" t="s">
        <v>288</v>
      </c>
      <c r="D52" s="14">
        <v>53.8344647095714</v>
      </c>
      <c r="E52" s="14">
        <v>0.81004673542399097</v>
      </c>
      <c r="F52" s="14">
        <v>52.242709970189999</v>
      </c>
      <c r="G52" s="14">
        <v>55.418439426276002</v>
      </c>
      <c r="H52" s="14">
        <v>1.5046991547033499</v>
      </c>
      <c r="I52" s="15">
        <v>7179</v>
      </c>
      <c r="J52" s="15">
        <v>12267</v>
      </c>
      <c r="K52" s="14">
        <v>3.2385069832768898</v>
      </c>
      <c r="L52" s="15">
        <v>3787.8565843287502</v>
      </c>
      <c r="M52" s="15">
        <v>2588</v>
      </c>
      <c r="ZA52" s="9"/>
    </row>
    <row r="53" spans="2:677" x14ac:dyDescent="0.3">
      <c r="B53" s="19"/>
      <c r="C53" s="16" t="s">
        <v>289</v>
      </c>
      <c r="D53" s="14">
        <v>42.143247827313601</v>
      </c>
      <c r="E53" s="14">
        <v>1.1406268928371399</v>
      </c>
      <c r="F53" s="14">
        <v>39.923886409189102</v>
      </c>
      <c r="G53" s="14">
        <v>44.394812777591497</v>
      </c>
      <c r="H53" s="14">
        <v>2.7065471971001802</v>
      </c>
      <c r="I53" s="15">
        <v>2472</v>
      </c>
      <c r="J53" s="15">
        <v>5501</v>
      </c>
      <c r="K53" s="14">
        <v>2.9347279653596101</v>
      </c>
      <c r="L53" s="15">
        <v>1874.4497155892</v>
      </c>
      <c r="M53" s="15">
        <v>1863</v>
      </c>
      <c r="ZA53" s="9"/>
    </row>
    <row r="54" spans="2:677" x14ac:dyDescent="0.3">
      <c r="B54" s="19" t="s">
        <v>291</v>
      </c>
      <c r="C54" s="16" t="s">
        <v>290</v>
      </c>
      <c r="D54" s="14">
        <v>55.123643134867997</v>
      </c>
      <c r="E54" s="14">
        <v>0.77927986060631405</v>
      </c>
      <c r="F54" s="14">
        <v>53.591177779026197</v>
      </c>
      <c r="G54" s="14">
        <v>56.646441607730303</v>
      </c>
      <c r="H54" s="14">
        <v>1.41369440822279</v>
      </c>
      <c r="I54" s="15">
        <v>7049</v>
      </c>
      <c r="J54" s="15">
        <v>11952</v>
      </c>
      <c r="K54" s="14">
        <v>2.9338347363262498</v>
      </c>
      <c r="L54" s="15">
        <v>4073.8490999552</v>
      </c>
      <c r="M54" s="15">
        <v>2447</v>
      </c>
      <c r="ZA54" s="9"/>
    </row>
    <row r="55" spans="2:677" x14ac:dyDescent="0.3">
      <c r="B55" s="19"/>
      <c r="C55" s="16" t="s">
        <v>291</v>
      </c>
      <c r="D55" s="14">
        <v>42.0564119275449</v>
      </c>
      <c r="E55" s="14">
        <v>1.3080307212951701</v>
      </c>
      <c r="F55" s="14">
        <v>39.514749954707099</v>
      </c>
      <c r="G55" s="14">
        <v>44.640899288951204</v>
      </c>
      <c r="H55" s="14">
        <v>3.1101814475962799</v>
      </c>
      <c r="I55" s="15">
        <v>2673</v>
      </c>
      <c r="J55" s="15">
        <v>5932</v>
      </c>
      <c r="K55" s="14">
        <v>4.1641485124343198</v>
      </c>
      <c r="L55" s="15">
        <v>1424.54093130608</v>
      </c>
      <c r="M55" s="15">
        <v>1833</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199" priority="1">
      <formula>ZA9 = 3</formula>
    </cfRule>
    <cfRule type="expression" dxfId="198" priority="48">
      <formula>I9 = J9</formula>
    </cfRule>
    <cfRule type="expression" dxfId="197" priority="95">
      <formula>ZA9 = 2</formula>
    </cfRule>
    <cfRule type="expression" dxfId="196" priority="142">
      <formula>ZA9 = 1</formula>
    </cfRule>
  </conditionalFormatting>
  <pageMargins left="0.7" right="0.7" top="0.75" bottom="0.75" header="0.3" footer="0.3"/>
  <pageSetup paperSize="9" orientation="portrait" horizontalDpi="300" verticalDpi="30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135</v>
      </c>
      <c r="M2" s="12" t="str">
        <f>HYPERLINK("#'INDICE'!A1", "Índice")</f>
        <v>Índice</v>
      </c>
    </row>
    <row r="3" spans="2:677" x14ac:dyDescent="0.3">
      <c r="B3" s="10" t="s">
        <v>7</v>
      </c>
      <c r="C3" s="11" t="s">
        <v>134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40.950125447395699</v>
      </c>
      <c r="E9" s="14">
        <v>0.71843586785917901</v>
      </c>
      <c r="F9" s="14">
        <v>39.549162141990898</v>
      </c>
      <c r="G9" s="14">
        <v>42.365935457750098</v>
      </c>
      <c r="H9" s="14">
        <v>1.75441676920399</v>
      </c>
      <c r="I9" s="15">
        <v>7342</v>
      </c>
      <c r="J9" s="15">
        <v>17379</v>
      </c>
      <c r="K9" s="14">
        <v>3.7093822518605299</v>
      </c>
      <c r="L9" s="15">
        <v>4685.1466955941596</v>
      </c>
      <c r="M9" s="15">
        <v>2667</v>
      </c>
      <c r="ZA9" s="9"/>
    </row>
    <row r="10" spans="2:677" x14ac:dyDescent="0.3">
      <c r="B10" s="19" t="s">
        <v>293</v>
      </c>
      <c r="C10" s="16" t="s">
        <v>253</v>
      </c>
      <c r="D10" s="14">
        <v>41.227901243299698</v>
      </c>
      <c r="E10" s="14">
        <v>0.87933916257387001</v>
      </c>
      <c r="F10" s="14">
        <v>39.514613140494198</v>
      </c>
      <c r="G10" s="14">
        <v>42.962709880732604</v>
      </c>
      <c r="H10" s="14">
        <v>2.1328739422960101</v>
      </c>
      <c r="I10" s="15">
        <v>4740</v>
      </c>
      <c r="J10" s="15">
        <v>10864</v>
      </c>
      <c r="K10" s="14">
        <v>3.4665716720880502</v>
      </c>
      <c r="L10" s="15">
        <v>3133.93203073635</v>
      </c>
      <c r="M10" s="15">
        <v>1687</v>
      </c>
      <c r="ZA10" s="9"/>
    </row>
    <row r="11" spans="2:677" x14ac:dyDescent="0.3">
      <c r="B11" s="19"/>
      <c r="C11" s="16" t="s">
        <v>254</v>
      </c>
      <c r="D11" s="14">
        <v>40.4368568630887</v>
      </c>
      <c r="E11" s="14">
        <v>1.2505391003805499</v>
      </c>
      <c r="F11" s="14">
        <v>38.008593518129899</v>
      </c>
      <c r="G11" s="14">
        <v>42.912864719782199</v>
      </c>
      <c r="H11" s="14">
        <v>3.0925724633213401</v>
      </c>
      <c r="I11" s="15">
        <v>2602</v>
      </c>
      <c r="J11" s="15">
        <v>6515</v>
      </c>
      <c r="K11" s="14">
        <v>4.22948322438803</v>
      </c>
      <c r="L11" s="15">
        <v>1540.37731192152</v>
      </c>
      <c r="M11" s="15">
        <v>980</v>
      </c>
      <c r="ZA11" s="9"/>
    </row>
    <row r="12" spans="2:677" x14ac:dyDescent="0.3">
      <c r="B12" s="19" t="s">
        <v>294</v>
      </c>
      <c r="C12" s="16" t="s">
        <v>255</v>
      </c>
      <c r="D12" s="14">
        <v>41.0318695435477</v>
      </c>
      <c r="E12" s="14">
        <v>0.86794756055272404</v>
      </c>
      <c r="F12" s="14">
        <v>39.3405992670857</v>
      </c>
      <c r="G12" s="14">
        <v>42.744613111032898</v>
      </c>
      <c r="H12" s="14">
        <v>2.1153010335820999</v>
      </c>
      <c r="I12" s="15">
        <v>3787</v>
      </c>
      <c r="J12" s="15">
        <v>8996</v>
      </c>
      <c r="K12" s="14">
        <v>2.8005896350616699</v>
      </c>
      <c r="L12" s="15">
        <v>3212.1807091533701</v>
      </c>
      <c r="M12" s="15">
        <v>1374</v>
      </c>
      <c r="ZA12" s="9"/>
    </row>
    <row r="13" spans="2:677" x14ac:dyDescent="0.3">
      <c r="B13" s="19"/>
      <c r="C13" s="16" t="s">
        <v>256</v>
      </c>
      <c r="D13" s="14">
        <v>41.485164917101898</v>
      </c>
      <c r="E13" s="14">
        <v>1.1859318039648701</v>
      </c>
      <c r="F13" s="14">
        <v>39.177814822533698</v>
      </c>
      <c r="G13" s="14">
        <v>43.830478120850003</v>
      </c>
      <c r="H13" s="14">
        <v>2.8586888983921601</v>
      </c>
      <c r="I13" s="15">
        <v>2154</v>
      </c>
      <c r="J13" s="15">
        <v>4936</v>
      </c>
      <c r="K13" s="14">
        <v>2.8592213807275502</v>
      </c>
      <c r="L13" s="15">
        <v>1726.3441135656301</v>
      </c>
      <c r="M13" s="15">
        <v>787</v>
      </c>
      <c r="ZA13" s="9"/>
    </row>
    <row r="14" spans="2:677" x14ac:dyDescent="0.3">
      <c r="B14" s="19"/>
      <c r="C14" s="16" t="s">
        <v>257</v>
      </c>
      <c r="D14" s="14">
        <v>36.522458709496597</v>
      </c>
      <c r="E14" s="14">
        <v>1.37174250917639</v>
      </c>
      <c r="F14" s="14">
        <v>33.871993341521502</v>
      </c>
      <c r="G14" s="14">
        <v>39.257199084961798</v>
      </c>
      <c r="H14" s="14">
        <v>3.7558876309159901</v>
      </c>
      <c r="I14" s="15">
        <v>1401</v>
      </c>
      <c r="J14" s="15">
        <v>3447</v>
      </c>
      <c r="K14" s="14">
        <v>2.79692205945185</v>
      </c>
      <c r="L14" s="15">
        <v>1232.4261909091399</v>
      </c>
      <c r="M14" s="15">
        <v>506</v>
      </c>
      <c r="ZA14" s="9"/>
    </row>
    <row r="15" spans="2:677" x14ac:dyDescent="0.3">
      <c r="B15" s="19" t="s">
        <v>295</v>
      </c>
      <c r="C15" s="16" t="s">
        <v>258</v>
      </c>
      <c r="D15" s="14">
        <v>51.217706691196703</v>
      </c>
      <c r="E15" s="14">
        <v>2.5436289740909701</v>
      </c>
      <c r="F15" s="14">
        <v>46.191498162523096</v>
      </c>
      <c r="G15" s="14">
        <v>56.219410551828801</v>
      </c>
      <c r="H15" s="14">
        <v>4.9663078228533299</v>
      </c>
      <c r="I15" s="15">
        <v>355</v>
      </c>
      <c r="J15" s="15">
        <v>688</v>
      </c>
      <c r="K15" s="14">
        <v>1.77902447054841</v>
      </c>
      <c r="L15" s="15">
        <v>386.72880074994998</v>
      </c>
      <c r="M15" s="15">
        <v>134</v>
      </c>
      <c r="ZA15" s="9"/>
    </row>
    <row r="16" spans="2:677" x14ac:dyDescent="0.3">
      <c r="B16" s="19"/>
      <c r="C16" s="16" t="s">
        <v>259</v>
      </c>
      <c r="D16" s="14">
        <v>37.542675186705701</v>
      </c>
      <c r="E16" s="14">
        <v>2.5715642241841699</v>
      </c>
      <c r="F16" s="14">
        <v>32.594974042929799</v>
      </c>
      <c r="G16" s="14">
        <v>42.7649169585777</v>
      </c>
      <c r="H16" s="14">
        <v>6.8497095942027997</v>
      </c>
      <c r="I16" s="15">
        <v>274</v>
      </c>
      <c r="J16" s="15">
        <v>715</v>
      </c>
      <c r="K16" s="14">
        <v>2.01365176758486</v>
      </c>
      <c r="L16" s="15">
        <v>355.07629050357599</v>
      </c>
      <c r="M16" s="15">
        <v>101</v>
      </c>
      <c r="ZA16" s="9"/>
    </row>
    <row r="17" spans="2:677" x14ac:dyDescent="0.3">
      <c r="B17" s="19"/>
      <c r="C17" s="16" t="s">
        <v>260</v>
      </c>
      <c r="D17" s="14">
        <v>46.4798215910238</v>
      </c>
      <c r="E17" s="14">
        <v>2.9317514717029298</v>
      </c>
      <c r="F17" s="14">
        <v>40.738077417160603</v>
      </c>
      <c r="G17" s="14">
        <v>52.316411028715301</v>
      </c>
      <c r="H17" s="14">
        <v>6.3075790124571203</v>
      </c>
      <c r="I17" s="15">
        <v>223</v>
      </c>
      <c r="J17" s="15">
        <v>479</v>
      </c>
      <c r="K17" s="14">
        <v>1.65158220693575</v>
      </c>
      <c r="L17" s="15">
        <v>290.02492155005001</v>
      </c>
      <c r="M17" s="15">
        <v>99</v>
      </c>
      <c r="ZA17" s="9"/>
    </row>
    <row r="18" spans="2:677" x14ac:dyDescent="0.3">
      <c r="B18" s="19"/>
      <c r="C18" s="16" t="s">
        <v>261</v>
      </c>
      <c r="D18" s="14">
        <v>41.151773155539303</v>
      </c>
      <c r="E18" s="14">
        <v>2.4696355594058699</v>
      </c>
      <c r="F18" s="14">
        <v>36.338102837179903</v>
      </c>
      <c r="G18" s="14">
        <v>46.140940065113703</v>
      </c>
      <c r="H18" s="14">
        <v>6.0012858985966702</v>
      </c>
      <c r="I18" s="15">
        <v>249</v>
      </c>
      <c r="J18" s="15">
        <v>600</v>
      </c>
      <c r="K18" s="14">
        <v>1.50858792547962</v>
      </c>
      <c r="L18" s="15">
        <v>397.722923447928</v>
      </c>
      <c r="M18" s="15">
        <v>78</v>
      </c>
      <c r="ZA18" s="9"/>
    </row>
    <row r="19" spans="2:677" x14ac:dyDescent="0.3">
      <c r="B19" s="19"/>
      <c r="C19" s="16" t="s">
        <v>262</v>
      </c>
      <c r="D19" s="14">
        <v>43.467347062403398</v>
      </c>
      <c r="E19" s="14">
        <v>4.9218488300227898</v>
      </c>
      <c r="F19" s="14">
        <v>34.013194988784697</v>
      </c>
      <c r="G19" s="14">
        <v>53.421879829667397</v>
      </c>
      <c r="H19" s="14">
        <v>11.323094604685201</v>
      </c>
      <c r="I19" s="15">
        <v>215</v>
      </c>
      <c r="J19" s="15">
        <v>496</v>
      </c>
      <c r="K19" s="14">
        <v>4.8797687235628997</v>
      </c>
      <c r="L19" s="15">
        <v>101.644161454818</v>
      </c>
      <c r="M19" s="15">
        <v>66</v>
      </c>
      <c r="ZA19" s="9"/>
    </row>
    <row r="20" spans="2:677" x14ac:dyDescent="0.3">
      <c r="B20" s="19"/>
      <c r="C20" s="16" t="s">
        <v>263</v>
      </c>
      <c r="D20" s="14">
        <v>51.458076641966898</v>
      </c>
      <c r="E20" s="14">
        <v>2.3289901516377101</v>
      </c>
      <c r="F20" s="14">
        <v>46.838690583107798</v>
      </c>
      <c r="G20" s="14">
        <v>56.052684343348197</v>
      </c>
      <c r="H20" s="14">
        <v>4.5259953414937604</v>
      </c>
      <c r="I20" s="15">
        <v>353</v>
      </c>
      <c r="J20" s="15">
        <v>677</v>
      </c>
      <c r="K20" s="14">
        <v>1.4679507001174601</v>
      </c>
      <c r="L20" s="15">
        <v>461.18715018551399</v>
      </c>
      <c r="M20" s="15">
        <v>100</v>
      </c>
      <c r="ZA20" s="9"/>
    </row>
    <row r="21" spans="2:677" x14ac:dyDescent="0.3">
      <c r="B21" s="19"/>
      <c r="C21" s="16" t="s">
        <v>264</v>
      </c>
      <c r="D21" s="14">
        <v>54.111439826364297</v>
      </c>
      <c r="E21" s="14">
        <v>2.08970344750005</v>
      </c>
      <c r="F21" s="14">
        <v>49.969361249150701</v>
      </c>
      <c r="G21" s="14">
        <v>58.197471646280299</v>
      </c>
      <c r="H21" s="14">
        <v>3.86185149425999</v>
      </c>
      <c r="I21" s="15">
        <v>514</v>
      </c>
      <c r="J21" s="15">
        <v>957</v>
      </c>
      <c r="K21" s="14">
        <v>1.6812553890108499</v>
      </c>
      <c r="L21" s="15">
        <v>569.21750630821305</v>
      </c>
      <c r="M21" s="15">
        <v>180</v>
      </c>
      <c r="ZA21" s="9"/>
    </row>
    <row r="22" spans="2:677" x14ac:dyDescent="0.3">
      <c r="B22" s="19"/>
      <c r="C22" s="16" t="s">
        <v>265</v>
      </c>
      <c r="D22" s="14">
        <v>40.550702772122897</v>
      </c>
      <c r="E22" s="14">
        <v>2.4010209604625801</v>
      </c>
      <c r="F22" s="14">
        <v>35.903729881347097</v>
      </c>
      <c r="G22" s="14">
        <v>45.373363310479199</v>
      </c>
      <c r="H22" s="14">
        <v>5.92103415310768</v>
      </c>
      <c r="I22" s="15">
        <v>433</v>
      </c>
      <c r="J22" s="15">
        <v>1067</v>
      </c>
      <c r="K22" s="14">
        <v>2.5492005128916602</v>
      </c>
      <c r="L22" s="15">
        <v>418.562602119384</v>
      </c>
      <c r="M22" s="15">
        <v>135</v>
      </c>
      <c r="ZA22" s="9"/>
    </row>
    <row r="23" spans="2:677" x14ac:dyDescent="0.3">
      <c r="B23" s="19"/>
      <c r="C23" s="16" t="s">
        <v>266</v>
      </c>
      <c r="D23" s="14">
        <v>40.863998520019798</v>
      </c>
      <c r="E23" s="14">
        <v>2.1634225656359001</v>
      </c>
      <c r="F23" s="14">
        <v>36.6668754686524</v>
      </c>
      <c r="G23" s="14">
        <v>45.1986849158219</v>
      </c>
      <c r="H23" s="14">
        <v>5.29420185001233</v>
      </c>
      <c r="I23" s="15">
        <v>376</v>
      </c>
      <c r="J23" s="15">
        <v>914</v>
      </c>
      <c r="K23" s="14">
        <v>1.7683192399633001</v>
      </c>
      <c r="L23" s="15">
        <v>516.87499595320105</v>
      </c>
      <c r="M23" s="15">
        <v>145</v>
      </c>
      <c r="ZA23" s="9"/>
    </row>
    <row r="24" spans="2:677" x14ac:dyDescent="0.3">
      <c r="B24" s="19"/>
      <c r="C24" s="16" t="s">
        <v>267</v>
      </c>
      <c r="D24" s="14">
        <v>30.333449628553598</v>
      </c>
      <c r="E24" s="14">
        <v>2.49544601079235</v>
      </c>
      <c r="F24" s="14">
        <v>25.605737221398702</v>
      </c>
      <c r="G24" s="14">
        <v>35.517322299369603</v>
      </c>
      <c r="H24" s="14">
        <v>8.2267135500583901</v>
      </c>
      <c r="I24" s="15">
        <v>190</v>
      </c>
      <c r="J24" s="15">
        <v>586</v>
      </c>
      <c r="K24" s="14">
        <v>1.72387635810448</v>
      </c>
      <c r="L24" s="15">
        <v>339.931571800396</v>
      </c>
      <c r="M24" s="15">
        <v>78</v>
      </c>
      <c r="ZA24" s="9"/>
    </row>
    <row r="25" spans="2:677" x14ac:dyDescent="0.3">
      <c r="B25" s="19"/>
      <c r="C25" s="16" t="s">
        <v>268</v>
      </c>
      <c r="D25" s="14">
        <v>46.537658359615897</v>
      </c>
      <c r="E25" s="14">
        <v>2.7674193845433099</v>
      </c>
      <c r="F25" s="14">
        <v>41.102551183772299</v>
      </c>
      <c r="G25" s="14">
        <v>52.056245728694599</v>
      </c>
      <c r="H25" s="14">
        <v>5.9466236207208896</v>
      </c>
      <c r="I25" s="15">
        <v>220</v>
      </c>
      <c r="J25" s="15">
        <v>481</v>
      </c>
      <c r="K25" s="14">
        <v>1.47753810785147</v>
      </c>
      <c r="L25" s="15">
        <v>325.54151899299399</v>
      </c>
      <c r="M25" s="15">
        <v>89</v>
      </c>
      <c r="ZA25" s="9"/>
    </row>
    <row r="26" spans="2:677" x14ac:dyDescent="0.3">
      <c r="B26" s="19"/>
      <c r="C26" s="16" t="s">
        <v>269</v>
      </c>
      <c r="D26" s="14">
        <v>36.168852179618398</v>
      </c>
      <c r="E26" s="14">
        <v>2.8207755487261101</v>
      </c>
      <c r="F26" s="14">
        <v>30.7795637677469</v>
      </c>
      <c r="G26" s="14">
        <v>41.930167092911503</v>
      </c>
      <c r="H26" s="14">
        <v>7.7989081177302504</v>
      </c>
      <c r="I26" s="15">
        <v>214</v>
      </c>
      <c r="J26" s="15">
        <v>581</v>
      </c>
      <c r="K26" s="14">
        <v>1.9989304037823299</v>
      </c>
      <c r="L26" s="15">
        <v>290.65544198069398</v>
      </c>
      <c r="M26" s="15">
        <v>100</v>
      </c>
      <c r="ZA26" s="9"/>
    </row>
    <row r="27" spans="2:677" x14ac:dyDescent="0.3">
      <c r="B27" s="19"/>
      <c r="C27" s="16" t="s">
        <v>270</v>
      </c>
      <c r="D27" s="14">
        <v>41.4853415782094</v>
      </c>
      <c r="E27" s="14">
        <v>2.1453139694724102</v>
      </c>
      <c r="F27" s="14">
        <v>37.318255855368797</v>
      </c>
      <c r="G27" s="14">
        <v>45.777911098652197</v>
      </c>
      <c r="H27" s="14">
        <v>5.17125781748235</v>
      </c>
      <c r="I27" s="15">
        <v>380</v>
      </c>
      <c r="J27" s="15">
        <v>881</v>
      </c>
      <c r="K27" s="14">
        <v>1.6684187009937499</v>
      </c>
      <c r="L27" s="15">
        <v>528.04490831663395</v>
      </c>
      <c r="M27" s="15">
        <v>147</v>
      </c>
      <c r="ZA27" s="9"/>
    </row>
    <row r="28" spans="2:677" x14ac:dyDescent="0.3">
      <c r="B28" s="19"/>
      <c r="C28" s="16" t="s">
        <v>271</v>
      </c>
      <c r="D28" s="14">
        <v>26.841169932439001</v>
      </c>
      <c r="E28" s="14">
        <v>3.6677074389809201</v>
      </c>
      <c r="F28" s="14">
        <v>20.174778305558899</v>
      </c>
      <c r="G28" s="14">
        <v>34.751380908493303</v>
      </c>
      <c r="H28" s="14">
        <v>13.6644842539009</v>
      </c>
      <c r="I28" s="15">
        <v>88</v>
      </c>
      <c r="J28" s="15">
        <v>284</v>
      </c>
      <c r="K28" s="14">
        <v>1.93868662633974</v>
      </c>
      <c r="L28" s="15">
        <v>146.490926455812</v>
      </c>
      <c r="M28" s="15">
        <v>67</v>
      </c>
      <c r="ZA28" s="9"/>
    </row>
    <row r="29" spans="2:677" x14ac:dyDescent="0.3">
      <c r="B29" s="19"/>
      <c r="C29" s="16" t="s">
        <v>272</v>
      </c>
      <c r="D29" s="14">
        <v>40.726779370535297</v>
      </c>
      <c r="E29" s="14">
        <v>3.1959548463852201</v>
      </c>
      <c r="F29" s="14">
        <v>34.5650404167841</v>
      </c>
      <c r="G29" s="14">
        <v>47.194707975164597</v>
      </c>
      <c r="H29" s="14">
        <v>7.8473056199906601</v>
      </c>
      <c r="I29" s="15">
        <v>308</v>
      </c>
      <c r="J29" s="15">
        <v>720</v>
      </c>
      <c r="K29" s="14">
        <v>3.04222665171782</v>
      </c>
      <c r="L29" s="15">
        <v>236.668756942697</v>
      </c>
      <c r="M29" s="15">
        <v>92</v>
      </c>
      <c r="ZA29" s="9"/>
    </row>
    <row r="30" spans="2:677" x14ac:dyDescent="0.3">
      <c r="B30" s="19"/>
      <c r="C30" s="16" t="s">
        <v>273</v>
      </c>
      <c r="D30" s="14">
        <v>36.953499528533897</v>
      </c>
      <c r="E30" s="14">
        <v>4.06174379730236</v>
      </c>
      <c r="F30" s="14">
        <v>29.281489796266001</v>
      </c>
      <c r="G30" s="14">
        <v>45.346689231011297</v>
      </c>
      <c r="H30" s="14">
        <v>10.9914997202526</v>
      </c>
      <c r="I30" s="15">
        <v>247</v>
      </c>
      <c r="J30" s="15">
        <v>587</v>
      </c>
      <c r="K30" s="14">
        <v>4.1495988056541897</v>
      </c>
      <c r="L30" s="15">
        <v>141.45945849033899</v>
      </c>
      <c r="M30" s="15">
        <v>72</v>
      </c>
      <c r="ZA30" s="9"/>
    </row>
    <row r="31" spans="2:677" x14ac:dyDescent="0.3">
      <c r="B31" s="19"/>
      <c r="C31" s="16" t="s">
        <v>274</v>
      </c>
      <c r="D31" s="14">
        <v>38.394095542951803</v>
      </c>
      <c r="E31" s="14">
        <v>1.4929864732471401</v>
      </c>
      <c r="F31" s="14">
        <v>35.501384837745803</v>
      </c>
      <c r="G31" s="14">
        <v>41.371322284543297</v>
      </c>
      <c r="H31" s="14">
        <v>3.8885835234142401</v>
      </c>
      <c r="I31" s="15">
        <v>823</v>
      </c>
      <c r="J31" s="15">
        <v>2105</v>
      </c>
      <c r="K31" s="14">
        <v>1.9827625256393699</v>
      </c>
      <c r="L31" s="15">
        <v>1061.6500830432101</v>
      </c>
      <c r="M31" s="15">
        <v>298</v>
      </c>
      <c r="ZA31" s="9"/>
    </row>
    <row r="32" spans="2:677" x14ac:dyDescent="0.3">
      <c r="B32" s="19"/>
      <c r="C32" s="16" t="s">
        <v>275</v>
      </c>
      <c r="D32" s="14">
        <v>39.008710987318302</v>
      </c>
      <c r="E32" s="14">
        <v>1.72792577244021</v>
      </c>
      <c r="F32" s="14">
        <v>35.656322919046403</v>
      </c>
      <c r="G32" s="14">
        <v>42.4682565506142</v>
      </c>
      <c r="H32" s="14">
        <v>4.4295895165619799</v>
      </c>
      <c r="I32" s="15">
        <v>488</v>
      </c>
      <c r="J32" s="15">
        <v>1249</v>
      </c>
      <c r="K32" s="14">
        <v>1.5661571528661899</v>
      </c>
      <c r="L32" s="15">
        <v>797.49340461411202</v>
      </c>
      <c r="M32" s="15">
        <v>170</v>
      </c>
      <c r="ZA32" s="9"/>
    </row>
    <row r="33" spans="2:677" x14ac:dyDescent="0.3">
      <c r="B33" s="19"/>
      <c r="C33" s="16" t="s">
        <v>276</v>
      </c>
      <c r="D33" s="14">
        <v>48.078276053101199</v>
      </c>
      <c r="E33" s="14">
        <v>2.76570685011129</v>
      </c>
      <c r="F33" s="14">
        <v>42.637365690253702</v>
      </c>
      <c r="G33" s="14">
        <v>53.565150605731702</v>
      </c>
      <c r="H33" s="14">
        <v>5.7525083616905004</v>
      </c>
      <c r="I33" s="15">
        <v>253</v>
      </c>
      <c r="J33" s="15">
        <v>524</v>
      </c>
      <c r="K33" s="14">
        <v>1.6025662379977099</v>
      </c>
      <c r="L33" s="15">
        <v>326.97556430160301</v>
      </c>
      <c r="M33" s="15">
        <v>100</v>
      </c>
      <c r="ZA33" s="9"/>
    </row>
    <row r="34" spans="2:677" x14ac:dyDescent="0.3">
      <c r="B34" s="19"/>
      <c r="C34" s="16" t="s">
        <v>277</v>
      </c>
      <c r="D34" s="14">
        <v>34.8071366919756</v>
      </c>
      <c r="E34" s="14">
        <v>1.8995441443044601</v>
      </c>
      <c r="F34" s="14">
        <v>31.143781941373501</v>
      </c>
      <c r="G34" s="14">
        <v>38.659466144610199</v>
      </c>
      <c r="H34" s="14">
        <v>5.4573410077203404</v>
      </c>
      <c r="I34" s="15">
        <v>304</v>
      </c>
      <c r="J34" s="15">
        <v>819</v>
      </c>
      <c r="K34" s="14">
        <v>1.30071973775248</v>
      </c>
      <c r="L34" s="15">
        <v>629.65139701435999</v>
      </c>
      <c r="M34" s="15">
        <v>111</v>
      </c>
      <c r="ZA34" s="9"/>
    </row>
    <row r="35" spans="2:677" x14ac:dyDescent="0.3">
      <c r="B35" s="19"/>
      <c r="C35" s="16" t="s">
        <v>278</v>
      </c>
      <c r="D35" s="14">
        <v>36.999056813236301</v>
      </c>
      <c r="E35" s="14">
        <v>3.70000550055396</v>
      </c>
      <c r="F35" s="14">
        <v>29.9566913365563</v>
      </c>
      <c r="G35" s="14">
        <v>44.641815630192298</v>
      </c>
      <c r="H35" s="14">
        <v>10.0002697885809</v>
      </c>
      <c r="I35" s="15">
        <v>201</v>
      </c>
      <c r="J35" s="15">
        <v>513</v>
      </c>
      <c r="K35" s="14">
        <v>3.0070247035704698</v>
      </c>
      <c r="L35" s="15">
        <v>170.600527288943</v>
      </c>
      <c r="M35" s="15">
        <v>64</v>
      </c>
      <c r="ZA35" s="9"/>
    </row>
    <row r="36" spans="2:677" x14ac:dyDescent="0.3">
      <c r="B36" s="19"/>
      <c r="C36" s="16" t="s">
        <v>279</v>
      </c>
      <c r="D36" s="14">
        <v>44.038120445839098</v>
      </c>
      <c r="E36" s="14">
        <v>2.03348106833525</v>
      </c>
      <c r="F36" s="14">
        <v>40.069713947547399</v>
      </c>
      <c r="G36" s="14">
        <v>48.0842131857544</v>
      </c>
      <c r="H36" s="14">
        <v>4.6175473606694002</v>
      </c>
      <c r="I36" s="15">
        <v>397</v>
      </c>
      <c r="J36" s="15">
        <v>920</v>
      </c>
      <c r="K36" s="14">
        <v>1.5419656920861899</v>
      </c>
      <c r="L36" s="15">
        <v>596.641030810026</v>
      </c>
      <c r="M36" s="15">
        <v>161</v>
      </c>
      <c r="ZA36" s="9"/>
    </row>
    <row r="37" spans="2:677" x14ac:dyDescent="0.3">
      <c r="B37" s="19"/>
      <c r="C37" s="16" t="s">
        <v>280</v>
      </c>
      <c r="D37" s="14">
        <v>46.685169639780199</v>
      </c>
      <c r="E37" s="14">
        <v>3.3182281009763699</v>
      </c>
      <c r="F37" s="14">
        <v>40.177049656493899</v>
      </c>
      <c r="G37" s="14">
        <v>53.308097021204297</v>
      </c>
      <c r="H37" s="14">
        <v>7.1076706512573598</v>
      </c>
      <c r="I37" s="15">
        <v>237</v>
      </c>
      <c r="J37" s="15">
        <v>536</v>
      </c>
      <c r="K37" s="14">
        <v>2.3666785951729699</v>
      </c>
      <c r="L37" s="15">
        <v>226.47773174321799</v>
      </c>
      <c r="M37" s="15">
        <v>80</v>
      </c>
      <c r="ZA37" s="9"/>
    </row>
    <row r="38" spans="2:677" x14ac:dyDescent="0.3">
      <c r="B38" s="19" t="s">
        <v>296</v>
      </c>
      <c r="C38" s="16" t="s">
        <v>281</v>
      </c>
      <c r="D38" s="14">
        <v>39.9766484701221</v>
      </c>
      <c r="E38" s="14">
        <v>1.1225274595329899</v>
      </c>
      <c r="F38" s="14">
        <v>37.796040953849797</v>
      </c>
      <c r="G38" s="14">
        <v>42.1977188067969</v>
      </c>
      <c r="H38" s="14">
        <v>2.8079579016533902</v>
      </c>
      <c r="I38" s="15">
        <v>3478</v>
      </c>
      <c r="J38" s="15">
        <v>8684</v>
      </c>
      <c r="K38" s="14">
        <v>4.55970898465264</v>
      </c>
      <c r="L38" s="15">
        <v>1904.5075089724301</v>
      </c>
      <c r="M38" s="15">
        <v>1272</v>
      </c>
      <c r="ZA38" s="9"/>
    </row>
    <row r="39" spans="2:677" x14ac:dyDescent="0.3">
      <c r="B39" s="19"/>
      <c r="C39" s="16" t="s">
        <v>282</v>
      </c>
      <c r="D39" s="14">
        <v>41.749350929436901</v>
      </c>
      <c r="E39" s="14">
        <v>0.93795527228101805</v>
      </c>
      <c r="F39" s="14">
        <v>39.921554925866602</v>
      </c>
      <c r="G39" s="14">
        <v>43.600100115233701</v>
      </c>
      <c r="H39" s="14">
        <v>2.2466343820921</v>
      </c>
      <c r="I39" s="15">
        <v>3864</v>
      </c>
      <c r="J39" s="15">
        <v>8695</v>
      </c>
      <c r="K39" s="14">
        <v>3.1450923105585198</v>
      </c>
      <c r="L39" s="15">
        <v>2764.6247363899802</v>
      </c>
      <c r="M39" s="15">
        <v>1294</v>
      </c>
      <c r="ZA39" s="9"/>
    </row>
    <row r="40" spans="2:677" x14ac:dyDescent="0.3">
      <c r="B40" s="19" t="s">
        <v>321</v>
      </c>
      <c r="C40" s="16" t="s">
        <v>314</v>
      </c>
      <c r="D40" s="14">
        <v>41.211087236232302</v>
      </c>
      <c r="E40" s="14">
        <v>0.98002742656499298</v>
      </c>
      <c r="F40" s="14">
        <v>39.303686953923602</v>
      </c>
      <c r="G40" s="14">
        <v>43.145254007624303</v>
      </c>
      <c r="H40" s="14">
        <v>2.3780673898439701</v>
      </c>
      <c r="I40" s="15">
        <v>3771</v>
      </c>
      <c r="J40" s="15">
        <v>8948</v>
      </c>
      <c r="K40" s="14">
        <v>3.5468628557878699</v>
      </c>
      <c r="L40" s="15">
        <v>2522.7927788068801</v>
      </c>
      <c r="M40" s="15">
        <v>2566</v>
      </c>
      <c r="ZA40" s="9"/>
    </row>
    <row r="41" spans="2:677" x14ac:dyDescent="0.3">
      <c r="B41" s="19"/>
      <c r="C41" s="16" t="s">
        <v>315</v>
      </c>
      <c r="D41" s="14">
        <v>40.684729234176203</v>
      </c>
      <c r="E41" s="14">
        <v>0.88982752502768503</v>
      </c>
      <c r="F41" s="14">
        <v>38.952323628812302</v>
      </c>
      <c r="G41" s="14">
        <v>42.440618962737801</v>
      </c>
      <c r="H41" s="14">
        <v>2.18712903287607</v>
      </c>
      <c r="I41" s="15">
        <v>3571</v>
      </c>
      <c r="J41" s="15">
        <v>8431</v>
      </c>
      <c r="K41" s="14">
        <v>2.7659307251276499</v>
      </c>
      <c r="L41" s="15">
        <v>3048.1602172487201</v>
      </c>
      <c r="M41" s="15">
        <v>2547</v>
      </c>
      <c r="ZA41" s="9"/>
    </row>
    <row r="42" spans="2:677" x14ac:dyDescent="0.3">
      <c r="B42" s="19" t="s">
        <v>322</v>
      </c>
      <c r="C42" s="16" t="s">
        <v>316</v>
      </c>
      <c r="D42" s="14">
        <v>33.248622396110903</v>
      </c>
      <c r="E42" s="14">
        <v>2.0608468753472802</v>
      </c>
      <c r="F42" s="14">
        <v>29.332229541074899</v>
      </c>
      <c r="G42" s="14">
        <v>37.411100057644703</v>
      </c>
      <c r="H42" s="14">
        <v>6.1982925211010702</v>
      </c>
      <c r="I42" s="15">
        <v>685</v>
      </c>
      <c r="J42" s="15">
        <v>2068</v>
      </c>
      <c r="K42" s="14">
        <v>3.95546946384653</v>
      </c>
      <c r="L42" s="15">
        <v>522.82036782277498</v>
      </c>
      <c r="M42" s="15">
        <v>550</v>
      </c>
      <c r="ZA42" s="9"/>
    </row>
    <row r="43" spans="2:677" x14ac:dyDescent="0.3">
      <c r="B43" s="19"/>
      <c r="C43" s="16" t="s">
        <v>317</v>
      </c>
      <c r="D43" s="14">
        <v>38.6981098664954</v>
      </c>
      <c r="E43" s="14">
        <v>3.1433006213813401</v>
      </c>
      <c r="F43" s="14">
        <v>32.723708803795702</v>
      </c>
      <c r="G43" s="14">
        <v>45.033139809643302</v>
      </c>
      <c r="H43" s="14">
        <v>8.12262054199911</v>
      </c>
      <c r="I43" s="15">
        <v>306</v>
      </c>
      <c r="J43" s="15">
        <v>745</v>
      </c>
      <c r="K43" s="14">
        <v>3.0987115694364902</v>
      </c>
      <c r="L43" s="15">
        <v>240.422505711133</v>
      </c>
      <c r="M43" s="15">
        <v>274</v>
      </c>
      <c r="ZA43" s="9"/>
    </row>
    <row r="44" spans="2:677" x14ac:dyDescent="0.3">
      <c r="B44" s="19"/>
      <c r="C44" s="16" t="s">
        <v>318</v>
      </c>
      <c r="D44" s="14">
        <v>40.489904266937799</v>
      </c>
      <c r="E44" s="14">
        <v>2.9757938791911598</v>
      </c>
      <c r="F44" s="14">
        <v>34.7877963281204</v>
      </c>
      <c r="G44" s="14">
        <v>46.460762973708803</v>
      </c>
      <c r="H44" s="14">
        <v>7.3494712646704201</v>
      </c>
      <c r="I44" s="15">
        <v>190</v>
      </c>
      <c r="J44" s="15">
        <v>489</v>
      </c>
      <c r="K44" s="14">
        <v>1.79344521826452</v>
      </c>
      <c r="L44" s="15">
        <v>272.65956886778798</v>
      </c>
      <c r="M44" s="15">
        <v>202</v>
      </c>
      <c r="ZA44" s="9"/>
    </row>
    <row r="45" spans="2:677" x14ac:dyDescent="0.3">
      <c r="B45" s="19"/>
      <c r="C45" s="16" t="s">
        <v>319</v>
      </c>
      <c r="D45" s="14">
        <v>42.043911321651002</v>
      </c>
      <c r="E45" s="14">
        <v>0.84653606664662795</v>
      </c>
      <c r="F45" s="14">
        <v>40.393532233117803</v>
      </c>
      <c r="G45" s="14">
        <v>43.712270870030999</v>
      </c>
      <c r="H45" s="14">
        <v>2.0134569787532901</v>
      </c>
      <c r="I45" s="15">
        <v>6065</v>
      </c>
      <c r="J45" s="15">
        <v>13850</v>
      </c>
      <c r="K45" s="14">
        <v>4.0729320763114201</v>
      </c>
      <c r="L45" s="15">
        <v>3400.4986433613699</v>
      </c>
      <c r="M45" s="15">
        <v>2530</v>
      </c>
      <c r="ZA45" s="9"/>
    </row>
    <row r="46" spans="2:677" x14ac:dyDescent="0.3">
      <c r="B46" s="19"/>
      <c r="C46" s="16" t="s">
        <v>320</v>
      </c>
      <c r="D46" s="14">
        <v>37.398400568290803</v>
      </c>
      <c r="E46" s="14">
        <v>6.1441195150311101</v>
      </c>
      <c r="F46" s="14">
        <v>26.237108543367601</v>
      </c>
      <c r="G46" s="14">
        <v>50.0838807800517</v>
      </c>
      <c r="H46" s="14">
        <v>16.428829633534001</v>
      </c>
      <c r="I46" s="15">
        <v>96</v>
      </c>
      <c r="J46" s="15">
        <v>227</v>
      </c>
      <c r="K46" s="14">
        <v>3.64409164797202</v>
      </c>
      <c r="L46" s="15">
        <v>62.2926155346088</v>
      </c>
      <c r="M46" s="15">
        <v>119</v>
      </c>
      <c r="ZA46" s="9"/>
    </row>
    <row r="47" spans="2:677" x14ac:dyDescent="0.3">
      <c r="B47" s="19" t="s">
        <v>298</v>
      </c>
      <c r="C47" s="16" t="s">
        <v>283</v>
      </c>
      <c r="D47" s="14">
        <v>35.579045712272801</v>
      </c>
      <c r="E47" s="14">
        <v>1.66912972104496</v>
      </c>
      <c r="F47" s="14">
        <v>32.376428964767797</v>
      </c>
      <c r="G47" s="14">
        <v>38.9161484658718</v>
      </c>
      <c r="H47" s="14">
        <v>4.6913279646204904</v>
      </c>
      <c r="I47" s="15">
        <v>1223</v>
      </c>
      <c r="J47" s="15">
        <v>3318</v>
      </c>
      <c r="K47" s="14">
        <v>4.0318484836083801</v>
      </c>
      <c r="L47" s="15">
        <v>822.94759177817502</v>
      </c>
      <c r="M47" s="15">
        <v>1338</v>
      </c>
      <c r="ZA47" s="9"/>
    </row>
    <row r="48" spans="2:677" x14ac:dyDescent="0.3">
      <c r="B48" s="19"/>
      <c r="C48" s="16" t="s">
        <v>284</v>
      </c>
      <c r="D48" s="14">
        <v>41.1124413456795</v>
      </c>
      <c r="E48" s="14">
        <v>1.5927127583769201</v>
      </c>
      <c r="F48" s="14">
        <v>38.028303570330102</v>
      </c>
      <c r="G48" s="14">
        <v>44.268033743791797</v>
      </c>
      <c r="H48" s="14">
        <v>3.8740408164651501</v>
      </c>
      <c r="I48" s="15">
        <v>1248</v>
      </c>
      <c r="J48" s="15">
        <v>2999</v>
      </c>
      <c r="K48" s="14">
        <v>3.14130228163976</v>
      </c>
      <c r="L48" s="15">
        <v>954.69958988936401</v>
      </c>
      <c r="M48" s="15">
        <v>1515</v>
      </c>
      <c r="ZA48" s="9"/>
    </row>
    <row r="49" spans="2:677" x14ac:dyDescent="0.3">
      <c r="B49" s="19"/>
      <c r="C49" s="16" t="s">
        <v>285</v>
      </c>
      <c r="D49" s="14">
        <v>43.355438684649499</v>
      </c>
      <c r="E49" s="14">
        <v>1.726401218536</v>
      </c>
      <c r="F49" s="14">
        <v>40.005568962553902</v>
      </c>
      <c r="G49" s="14">
        <v>46.767152034688799</v>
      </c>
      <c r="H49" s="14">
        <v>3.98197151479234</v>
      </c>
      <c r="I49" s="15">
        <v>1318</v>
      </c>
      <c r="J49" s="15">
        <v>2991</v>
      </c>
      <c r="K49" s="14">
        <v>3.6287149452450702</v>
      </c>
      <c r="L49" s="15">
        <v>824.25873763363404</v>
      </c>
      <c r="M49" s="15">
        <v>1577</v>
      </c>
      <c r="ZA49" s="9"/>
    </row>
    <row r="50" spans="2:677" x14ac:dyDescent="0.3">
      <c r="B50" s="19"/>
      <c r="C50" s="16" t="s">
        <v>286</v>
      </c>
      <c r="D50" s="14">
        <v>43.270456388470002</v>
      </c>
      <c r="E50" s="14">
        <v>1.3816075347885299</v>
      </c>
      <c r="F50" s="14">
        <v>40.583567752422702</v>
      </c>
      <c r="G50" s="14">
        <v>45.997520390263702</v>
      </c>
      <c r="H50" s="14">
        <v>3.1929580829581399</v>
      </c>
      <c r="I50" s="15">
        <v>1470</v>
      </c>
      <c r="J50" s="15">
        <v>3374</v>
      </c>
      <c r="K50" s="14">
        <v>2.6229194991709299</v>
      </c>
      <c r="L50" s="15">
        <v>1286.35286026372</v>
      </c>
      <c r="M50" s="15">
        <v>1698</v>
      </c>
      <c r="ZA50" s="9"/>
    </row>
    <row r="51" spans="2:677" x14ac:dyDescent="0.3">
      <c r="B51" s="19"/>
      <c r="C51" s="16" t="s">
        <v>287</v>
      </c>
      <c r="D51" s="14">
        <v>41.194714725438303</v>
      </c>
      <c r="E51" s="14">
        <v>1.13451762315203</v>
      </c>
      <c r="F51" s="14">
        <v>38.989101910308399</v>
      </c>
      <c r="G51" s="14">
        <v>43.436268864838503</v>
      </c>
      <c r="H51" s="14">
        <v>2.7540368484490299</v>
      </c>
      <c r="I51" s="15">
        <v>2039</v>
      </c>
      <c r="J51" s="15">
        <v>4581</v>
      </c>
      <c r="K51" s="14">
        <v>2.4334930487158402</v>
      </c>
      <c r="L51" s="15">
        <v>1882.4791804593001</v>
      </c>
      <c r="M51" s="15">
        <v>1775</v>
      </c>
      <c r="ZA51" s="9"/>
    </row>
    <row r="52" spans="2:677" x14ac:dyDescent="0.3">
      <c r="B52" s="19" t="s">
        <v>297</v>
      </c>
      <c r="C52" s="16" t="s">
        <v>288</v>
      </c>
      <c r="D52" s="14">
        <v>42.454672664402302</v>
      </c>
      <c r="E52" s="14">
        <v>0.78747888291113799</v>
      </c>
      <c r="F52" s="14">
        <v>40.918367712110602</v>
      </c>
      <c r="G52" s="14">
        <v>44.005696279641903</v>
      </c>
      <c r="H52" s="14">
        <v>1.85486975517639</v>
      </c>
      <c r="I52" s="15">
        <v>5250</v>
      </c>
      <c r="J52" s="15">
        <v>11950</v>
      </c>
      <c r="K52" s="14">
        <v>3.03300993360175</v>
      </c>
      <c r="L52" s="15">
        <v>3939.98050174837</v>
      </c>
      <c r="M52" s="15">
        <v>2575</v>
      </c>
      <c r="ZA52" s="9"/>
    </row>
    <row r="53" spans="2:677" x14ac:dyDescent="0.3">
      <c r="B53" s="19"/>
      <c r="C53" s="16" t="s">
        <v>289</v>
      </c>
      <c r="D53" s="14">
        <v>37.706927667752197</v>
      </c>
      <c r="E53" s="14">
        <v>1.3306692902903501</v>
      </c>
      <c r="F53" s="14">
        <v>35.135085622282702</v>
      </c>
      <c r="G53" s="14">
        <v>40.349918833949502</v>
      </c>
      <c r="H53" s="14">
        <v>3.52897828753194</v>
      </c>
      <c r="I53" s="15">
        <v>2049</v>
      </c>
      <c r="J53" s="15">
        <v>5314</v>
      </c>
      <c r="K53" s="14">
        <v>4.0051536843391098</v>
      </c>
      <c r="L53" s="15">
        <v>1326.7905350994999</v>
      </c>
      <c r="M53" s="15">
        <v>1828</v>
      </c>
      <c r="ZA53" s="9"/>
    </row>
    <row r="54" spans="2:677" x14ac:dyDescent="0.3">
      <c r="B54" s="19" t="s">
        <v>291</v>
      </c>
      <c r="C54" s="16" t="s">
        <v>290</v>
      </c>
      <c r="D54" s="14">
        <v>42.627521321640899</v>
      </c>
      <c r="E54" s="14">
        <v>0.77194298153653396</v>
      </c>
      <c r="F54" s="14">
        <v>41.121160570681198</v>
      </c>
      <c r="G54" s="14">
        <v>44.1476881425085</v>
      </c>
      <c r="H54" s="14">
        <v>1.8109028102101701</v>
      </c>
      <c r="I54" s="15">
        <v>5085</v>
      </c>
      <c r="J54" s="15">
        <v>11650</v>
      </c>
      <c r="K54" s="14">
        <v>2.8383464051660101</v>
      </c>
      <c r="L54" s="15">
        <v>4104.5025296405302</v>
      </c>
      <c r="M54" s="15">
        <v>2434</v>
      </c>
      <c r="ZA54" s="9"/>
    </row>
    <row r="55" spans="2:677" x14ac:dyDescent="0.3">
      <c r="B55" s="19"/>
      <c r="C55" s="16" t="s">
        <v>291</v>
      </c>
      <c r="D55" s="14">
        <v>38.357540806301699</v>
      </c>
      <c r="E55" s="14">
        <v>1.2475851135309299</v>
      </c>
      <c r="F55" s="14">
        <v>35.942077872861503</v>
      </c>
      <c r="G55" s="14">
        <v>40.8318610336893</v>
      </c>
      <c r="H55" s="14">
        <v>3.2525158998878498</v>
      </c>
      <c r="I55" s="15">
        <v>2257</v>
      </c>
      <c r="J55" s="15">
        <v>5729</v>
      </c>
      <c r="K55" s="14">
        <v>3.7706191186408899</v>
      </c>
      <c r="L55" s="15">
        <v>1519.3791310497099</v>
      </c>
      <c r="M55" s="15">
        <v>1798</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195" priority="1">
      <formula>ZA9 = 3</formula>
    </cfRule>
    <cfRule type="expression" dxfId="194" priority="48">
      <formula>I9 = J9</formula>
    </cfRule>
    <cfRule type="expression" dxfId="193" priority="95">
      <formula>ZA9 = 2</formula>
    </cfRule>
    <cfRule type="expression" dxfId="192" priority="142">
      <formula>ZA9 = 1</formula>
    </cfRule>
  </conditionalFormatting>
  <pageMargins left="0.7" right="0.7" top="0.75" bottom="0.75" header="0.3" footer="0.3"/>
  <pageSetup paperSize="9" orientation="portrait" horizontalDpi="300" verticalDpi="30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137</v>
      </c>
      <c r="M2" s="12" t="str">
        <f>HYPERLINK("#'INDICE'!A1", "Índice")</f>
        <v>Índice</v>
      </c>
    </row>
    <row r="3" spans="2:677" x14ac:dyDescent="0.3">
      <c r="B3" s="10" t="s">
        <v>7</v>
      </c>
      <c r="C3" s="11" t="s">
        <v>136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66.920962992378605</v>
      </c>
      <c r="E9" s="14">
        <v>0.71203802773028002</v>
      </c>
      <c r="F9" s="14">
        <v>65.510173649472193</v>
      </c>
      <c r="G9" s="14">
        <v>68.301967359335293</v>
      </c>
      <c r="H9" s="14">
        <v>1.06399847804248</v>
      </c>
      <c r="I9" s="15">
        <v>12467</v>
      </c>
      <c r="J9" s="15">
        <v>18143</v>
      </c>
      <c r="K9" s="14">
        <v>4.1550523508967903</v>
      </c>
      <c r="L9" s="15">
        <v>4366.4913141429297</v>
      </c>
      <c r="M9" s="15">
        <v>2671</v>
      </c>
      <c r="ZA9" s="9"/>
    </row>
    <row r="10" spans="2:677" x14ac:dyDescent="0.3">
      <c r="B10" s="19" t="s">
        <v>293</v>
      </c>
      <c r="C10" s="16" t="s">
        <v>253</v>
      </c>
      <c r="D10" s="14">
        <v>68.7300022714807</v>
      </c>
      <c r="E10" s="14">
        <v>0.95489033991934302</v>
      </c>
      <c r="F10" s="14">
        <v>66.827256613487407</v>
      </c>
      <c r="G10" s="14">
        <v>70.571669819066102</v>
      </c>
      <c r="H10" s="14">
        <v>1.3893355279511901</v>
      </c>
      <c r="I10" s="15">
        <v>8192</v>
      </c>
      <c r="J10" s="15">
        <v>11301</v>
      </c>
      <c r="K10" s="14">
        <v>4.7941457731517598</v>
      </c>
      <c r="L10" s="15">
        <v>2357.2499741847701</v>
      </c>
      <c r="M10" s="15">
        <v>1688</v>
      </c>
      <c r="ZA10" s="9"/>
    </row>
    <row r="11" spans="2:677" x14ac:dyDescent="0.3">
      <c r="B11" s="19"/>
      <c r="C11" s="16" t="s">
        <v>254</v>
      </c>
      <c r="D11" s="14">
        <v>63.594919800867899</v>
      </c>
      <c r="E11" s="14">
        <v>1.0312935075748999</v>
      </c>
      <c r="F11" s="14">
        <v>61.548116750216401</v>
      </c>
      <c r="G11" s="14">
        <v>65.593676737340502</v>
      </c>
      <c r="H11" s="14">
        <v>1.6216602061990799</v>
      </c>
      <c r="I11" s="15">
        <v>4275</v>
      </c>
      <c r="J11" s="15">
        <v>6842</v>
      </c>
      <c r="K11" s="14">
        <v>3.1426769608356899</v>
      </c>
      <c r="L11" s="15">
        <v>2177.1248159659999</v>
      </c>
      <c r="M11" s="15">
        <v>983</v>
      </c>
      <c r="ZA11" s="9"/>
    </row>
    <row r="12" spans="2:677" x14ac:dyDescent="0.3">
      <c r="B12" s="19" t="s">
        <v>294</v>
      </c>
      <c r="C12" s="16" t="s">
        <v>255</v>
      </c>
      <c r="D12" s="14">
        <v>69.2270070836001</v>
      </c>
      <c r="E12" s="14">
        <v>0.73345418100627702</v>
      </c>
      <c r="F12" s="14">
        <v>67.769830808270697</v>
      </c>
      <c r="G12" s="14">
        <v>70.6468372901831</v>
      </c>
      <c r="H12" s="14">
        <v>1.05949139202355</v>
      </c>
      <c r="I12" s="15">
        <v>6509</v>
      </c>
      <c r="J12" s="15">
        <v>9369</v>
      </c>
      <c r="K12" s="14">
        <v>2.3656340703555498</v>
      </c>
      <c r="L12" s="15">
        <v>3960.4603761019798</v>
      </c>
      <c r="M12" s="15">
        <v>1375</v>
      </c>
      <c r="ZA12" s="9"/>
    </row>
    <row r="13" spans="2:677" x14ac:dyDescent="0.3">
      <c r="B13" s="19"/>
      <c r="C13" s="16" t="s">
        <v>256</v>
      </c>
      <c r="D13" s="14">
        <v>65.8499222516256</v>
      </c>
      <c r="E13" s="14">
        <v>1.22503703874498</v>
      </c>
      <c r="F13" s="14">
        <v>63.406108240539503</v>
      </c>
      <c r="G13" s="14">
        <v>68.212352581801696</v>
      </c>
      <c r="H13" s="14">
        <v>1.8603469781845401</v>
      </c>
      <c r="I13" s="15">
        <v>3596</v>
      </c>
      <c r="J13" s="15">
        <v>5163</v>
      </c>
      <c r="K13" s="14">
        <v>3.4448433391889002</v>
      </c>
      <c r="L13" s="15">
        <v>1498.76191502388</v>
      </c>
      <c r="M13" s="15">
        <v>788</v>
      </c>
      <c r="ZA13" s="9"/>
    </row>
    <row r="14" spans="2:677" x14ac:dyDescent="0.3">
      <c r="B14" s="19"/>
      <c r="C14" s="16" t="s">
        <v>257</v>
      </c>
      <c r="D14" s="14">
        <v>61.464521973905498</v>
      </c>
      <c r="E14" s="14">
        <v>1.4627982035890099</v>
      </c>
      <c r="F14" s="14">
        <v>58.553736805579398</v>
      </c>
      <c r="G14" s="14">
        <v>64.295534740292098</v>
      </c>
      <c r="H14" s="14">
        <v>2.3799065812470399</v>
      </c>
      <c r="I14" s="15">
        <v>2362</v>
      </c>
      <c r="J14" s="15">
        <v>3611</v>
      </c>
      <c r="K14" s="14">
        <v>3.2613002180837398</v>
      </c>
      <c r="L14" s="15">
        <v>1107.22710530518</v>
      </c>
      <c r="M14" s="15">
        <v>508</v>
      </c>
      <c r="ZA14" s="9"/>
    </row>
    <row r="15" spans="2:677" x14ac:dyDescent="0.3">
      <c r="B15" s="19" t="s">
        <v>295</v>
      </c>
      <c r="C15" s="16" t="s">
        <v>258</v>
      </c>
      <c r="D15" s="14">
        <v>73.874319464086398</v>
      </c>
      <c r="E15" s="14">
        <v>2.4171750083747998</v>
      </c>
      <c r="F15" s="14">
        <v>68.820511292585294</v>
      </c>
      <c r="G15" s="14">
        <v>78.366468530048195</v>
      </c>
      <c r="H15" s="14">
        <v>3.27200984849667</v>
      </c>
      <c r="I15" s="15">
        <v>559</v>
      </c>
      <c r="J15" s="15">
        <v>737</v>
      </c>
      <c r="K15" s="14">
        <v>2.2280908743138199</v>
      </c>
      <c r="L15" s="15">
        <v>330.77645463045599</v>
      </c>
      <c r="M15" s="15">
        <v>134</v>
      </c>
      <c r="ZA15" s="9"/>
    </row>
    <row r="16" spans="2:677" x14ac:dyDescent="0.3">
      <c r="B16" s="19"/>
      <c r="C16" s="16" t="s">
        <v>259</v>
      </c>
      <c r="D16" s="14">
        <v>59.752046855835097</v>
      </c>
      <c r="E16" s="14">
        <v>2.7607127117671499</v>
      </c>
      <c r="F16" s="14">
        <v>54.175776428763299</v>
      </c>
      <c r="G16" s="14">
        <v>65.087045076762706</v>
      </c>
      <c r="H16" s="14">
        <v>4.6202814079791699</v>
      </c>
      <c r="I16" s="15">
        <v>458</v>
      </c>
      <c r="J16" s="15">
        <v>742</v>
      </c>
      <c r="K16" s="14">
        <v>2.3483566358822099</v>
      </c>
      <c r="L16" s="15">
        <v>315.965636846829</v>
      </c>
      <c r="M16" s="15">
        <v>101</v>
      </c>
      <c r="ZA16" s="9"/>
    </row>
    <row r="17" spans="2:677" x14ac:dyDescent="0.3">
      <c r="B17" s="19"/>
      <c r="C17" s="16" t="s">
        <v>260</v>
      </c>
      <c r="D17" s="14">
        <v>65.3207411857056</v>
      </c>
      <c r="E17" s="14">
        <v>2.3761101435607399</v>
      </c>
      <c r="F17" s="14">
        <v>60.470620951567099</v>
      </c>
      <c r="G17" s="14">
        <v>69.872256232151798</v>
      </c>
      <c r="H17" s="14">
        <v>3.63760438174684</v>
      </c>
      <c r="I17" s="15">
        <v>361</v>
      </c>
      <c r="J17" s="15">
        <v>543</v>
      </c>
      <c r="K17" s="14">
        <v>1.3508636398718901</v>
      </c>
      <c r="L17" s="15">
        <v>401.96507180509701</v>
      </c>
      <c r="M17" s="15">
        <v>99</v>
      </c>
      <c r="ZA17" s="9"/>
    </row>
    <row r="18" spans="2:677" x14ac:dyDescent="0.3">
      <c r="B18" s="19"/>
      <c r="C18" s="16" t="s">
        <v>261</v>
      </c>
      <c r="D18" s="14">
        <v>70.197922783645694</v>
      </c>
      <c r="E18" s="14">
        <v>2.2325605000894102</v>
      </c>
      <c r="F18" s="14">
        <v>65.572121461184807</v>
      </c>
      <c r="G18" s="14">
        <v>74.444423061141293</v>
      </c>
      <c r="H18" s="14">
        <v>3.18037972002434</v>
      </c>
      <c r="I18" s="15">
        <v>436</v>
      </c>
      <c r="J18" s="15">
        <v>615</v>
      </c>
      <c r="K18" s="14">
        <v>1.4628643209082499</v>
      </c>
      <c r="L18" s="15">
        <v>420.40809336177102</v>
      </c>
      <c r="M18" s="15">
        <v>78</v>
      </c>
      <c r="ZA18" s="9"/>
    </row>
    <row r="19" spans="2:677" x14ac:dyDescent="0.3">
      <c r="B19" s="19"/>
      <c r="C19" s="16" t="s">
        <v>262</v>
      </c>
      <c r="D19" s="14">
        <v>72.313201617738002</v>
      </c>
      <c r="E19" s="14">
        <v>3.1938379931523202</v>
      </c>
      <c r="F19" s="14">
        <v>65.510457123501695</v>
      </c>
      <c r="G19" s="14">
        <v>78.2202579593053</v>
      </c>
      <c r="H19" s="14">
        <v>4.4166734727575498</v>
      </c>
      <c r="I19" s="15">
        <v>364</v>
      </c>
      <c r="J19" s="15">
        <v>509</v>
      </c>
      <c r="K19" s="14">
        <v>2.5882078482733202</v>
      </c>
      <c r="L19" s="15">
        <v>196.661176319194</v>
      </c>
      <c r="M19" s="15">
        <v>66</v>
      </c>
      <c r="ZA19" s="9"/>
    </row>
    <row r="20" spans="2:677" x14ac:dyDescent="0.3">
      <c r="B20" s="19"/>
      <c r="C20" s="16" t="s">
        <v>263</v>
      </c>
      <c r="D20" s="14">
        <v>71.478794971762895</v>
      </c>
      <c r="E20" s="14">
        <v>2.2376404486545498</v>
      </c>
      <c r="F20" s="14">
        <v>66.841346214757607</v>
      </c>
      <c r="G20" s="14">
        <v>75.703422204413698</v>
      </c>
      <c r="H20" s="14">
        <v>3.1304954840642099</v>
      </c>
      <c r="I20" s="15">
        <v>503</v>
      </c>
      <c r="J20" s="15">
        <v>697</v>
      </c>
      <c r="K20" s="14">
        <v>1.7094041522929599</v>
      </c>
      <c r="L20" s="15">
        <v>407.744417295966</v>
      </c>
      <c r="M20" s="15">
        <v>101</v>
      </c>
      <c r="ZA20" s="9"/>
    </row>
    <row r="21" spans="2:677" x14ac:dyDescent="0.3">
      <c r="B21" s="19"/>
      <c r="C21" s="16" t="s">
        <v>264</v>
      </c>
      <c r="D21" s="14">
        <v>80.691945124259504</v>
      </c>
      <c r="E21" s="14">
        <v>1.40088580177961</v>
      </c>
      <c r="F21" s="14">
        <v>77.776675862137196</v>
      </c>
      <c r="G21" s="14">
        <v>83.306867474870003</v>
      </c>
      <c r="H21" s="14">
        <v>1.73609125374578</v>
      </c>
      <c r="I21" s="15">
        <v>838</v>
      </c>
      <c r="J21" s="15">
        <v>1038</v>
      </c>
      <c r="K21" s="14">
        <v>1.30621755063005</v>
      </c>
      <c r="L21" s="15">
        <v>794.66088899152101</v>
      </c>
      <c r="M21" s="15">
        <v>181</v>
      </c>
      <c r="ZA21" s="9"/>
    </row>
    <row r="22" spans="2:677" x14ac:dyDescent="0.3">
      <c r="B22" s="19"/>
      <c r="C22" s="16" t="s">
        <v>265</v>
      </c>
      <c r="D22" s="14">
        <v>67.637630896086705</v>
      </c>
      <c r="E22" s="14">
        <v>1.97168748948783</v>
      </c>
      <c r="F22" s="14">
        <v>63.622702230745098</v>
      </c>
      <c r="G22" s="14">
        <v>71.408571236092399</v>
      </c>
      <c r="H22" s="14">
        <v>2.91507473482769</v>
      </c>
      <c r="I22" s="15">
        <v>748</v>
      </c>
      <c r="J22" s="15">
        <v>1093</v>
      </c>
      <c r="K22" s="14">
        <v>1.9394121218093401</v>
      </c>
      <c r="L22" s="15">
        <v>563.57284133106498</v>
      </c>
      <c r="M22" s="15">
        <v>135</v>
      </c>
      <c r="ZA22" s="9"/>
    </row>
    <row r="23" spans="2:677" x14ac:dyDescent="0.3">
      <c r="B23" s="19"/>
      <c r="C23" s="16" t="s">
        <v>266</v>
      </c>
      <c r="D23" s="14">
        <v>63.280630936778003</v>
      </c>
      <c r="E23" s="14">
        <v>2.3126800065390198</v>
      </c>
      <c r="F23" s="14">
        <v>58.602573980920099</v>
      </c>
      <c r="G23" s="14">
        <v>67.721228364276499</v>
      </c>
      <c r="H23" s="14">
        <v>3.6546411947908002</v>
      </c>
      <c r="I23" s="15">
        <v>617</v>
      </c>
      <c r="J23" s="15">
        <v>939</v>
      </c>
      <c r="K23" s="14">
        <v>2.1590759470938101</v>
      </c>
      <c r="L23" s="15">
        <v>434.90827697095398</v>
      </c>
      <c r="M23" s="15">
        <v>145</v>
      </c>
      <c r="ZA23" s="9"/>
    </row>
    <row r="24" spans="2:677" x14ac:dyDescent="0.3">
      <c r="B24" s="19"/>
      <c r="C24" s="16" t="s">
        <v>267</v>
      </c>
      <c r="D24" s="14">
        <v>54.953435087827202</v>
      </c>
      <c r="E24" s="14">
        <v>2.8466914220465802</v>
      </c>
      <c r="F24" s="14">
        <v>49.246292436116697</v>
      </c>
      <c r="G24" s="14">
        <v>60.533136600935499</v>
      </c>
      <c r="H24" s="14">
        <v>5.1801883130635398</v>
      </c>
      <c r="I24" s="15">
        <v>354</v>
      </c>
      <c r="J24" s="15">
        <v>606</v>
      </c>
      <c r="K24" s="14">
        <v>1.98052184152146</v>
      </c>
      <c r="L24" s="15">
        <v>305.97996310632101</v>
      </c>
      <c r="M24" s="15">
        <v>78</v>
      </c>
      <c r="ZA24" s="9"/>
    </row>
    <row r="25" spans="2:677" x14ac:dyDescent="0.3">
      <c r="B25" s="19"/>
      <c r="C25" s="16" t="s">
        <v>268</v>
      </c>
      <c r="D25" s="14">
        <v>73.683639772025302</v>
      </c>
      <c r="E25" s="14">
        <v>2.5696490229058599</v>
      </c>
      <c r="F25" s="14">
        <v>68.271526614143099</v>
      </c>
      <c r="G25" s="14">
        <v>78.463792108636994</v>
      </c>
      <c r="H25" s="14">
        <v>3.4874078300912701</v>
      </c>
      <c r="I25" s="15">
        <v>370</v>
      </c>
      <c r="J25" s="15">
        <v>516</v>
      </c>
      <c r="K25" s="14">
        <v>1.75371070824621</v>
      </c>
      <c r="L25" s="15">
        <v>294.233249288889</v>
      </c>
      <c r="M25" s="15">
        <v>89</v>
      </c>
      <c r="ZA25" s="9"/>
    </row>
    <row r="26" spans="2:677" x14ac:dyDescent="0.3">
      <c r="B26" s="19"/>
      <c r="C26" s="16" t="s">
        <v>269</v>
      </c>
      <c r="D26" s="14">
        <v>58.425746625721402</v>
      </c>
      <c r="E26" s="14">
        <v>2.8982111372469102</v>
      </c>
      <c r="F26" s="14">
        <v>52.586554664587098</v>
      </c>
      <c r="G26" s="14">
        <v>64.037602227013494</v>
      </c>
      <c r="H26" s="14">
        <v>4.9605033818617903</v>
      </c>
      <c r="I26" s="15">
        <v>380</v>
      </c>
      <c r="J26" s="15">
        <v>612</v>
      </c>
      <c r="K26" s="14">
        <v>2.1128687645071702</v>
      </c>
      <c r="L26" s="15">
        <v>289.65357919082601</v>
      </c>
      <c r="M26" s="15">
        <v>100</v>
      </c>
      <c r="ZA26" s="9"/>
    </row>
    <row r="27" spans="2:677" x14ac:dyDescent="0.3">
      <c r="B27" s="19"/>
      <c r="C27" s="16" t="s">
        <v>270</v>
      </c>
      <c r="D27" s="14">
        <v>70.176563260502903</v>
      </c>
      <c r="E27" s="14">
        <v>2.0634760765820501</v>
      </c>
      <c r="F27" s="14">
        <v>65.945702391149197</v>
      </c>
      <c r="G27" s="14">
        <v>74.088323014020105</v>
      </c>
      <c r="H27" s="14">
        <v>2.94040628481934</v>
      </c>
      <c r="I27" s="15">
        <v>643</v>
      </c>
      <c r="J27" s="15">
        <v>914</v>
      </c>
      <c r="K27" s="14">
        <v>1.8574617085373999</v>
      </c>
      <c r="L27" s="15">
        <v>492.069363152417</v>
      </c>
      <c r="M27" s="15">
        <v>147</v>
      </c>
      <c r="ZA27" s="9"/>
    </row>
    <row r="28" spans="2:677" x14ac:dyDescent="0.3">
      <c r="B28" s="19"/>
      <c r="C28" s="16" t="s">
        <v>271</v>
      </c>
      <c r="D28" s="14">
        <v>48.134479089918202</v>
      </c>
      <c r="E28" s="14">
        <v>3.8259427538898101</v>
      </c>
      <c r="F28" s="14">
        <v>40.601518565895901</v>
      </c>
      <c r="G28" s="14">
        <v>55.753211210059</v>
      </c>
      <c r="H28" s="14">
        <v>7.94844532698216</v>
      </c>
      <c r="I28" s="15">
        <v>176</v>
      </c>
      <c r="J28" s="15">
        <v>322</v>
      </c>
      <c r="K28" s="14">
        <v>1.8821184290878601</v>
      </c>
      <c r="L28" s="15">
        <v>171.08381439952899</v>
      </c>
      <c r="M28" s="15">
        <v>67</v>
      </c>
      <c r="ZA28" s="9"/>
    </row>
    <row r="29" spans="2:677" x14ac:dyDescent="0.3">
      <c r="B29" s="19"/>
      <c r="C29" s="16" t="s">
        <v>272</v>
      </c>
      <c r="D29" s="14">
        <v>60.012624927898599</v>
      </c>
      <c r="E29" s="14">
        <v>3.0155513498655</v>
      </c>
      <c r="F29" s="14">
        <v>53.902476160726401</v>
      </c>
      <c r="G29" s="14">
        <v>65.826346244819604</v>
      </c>
      <c r="H29" s="14">
        <v>5.0248616078508404</v>
      </c>
      <c r="I29" s="15">
        <v>465</v>
      </c>
      <c r="J29" s="15">
        <v>738</v>
      </c>
      <c r="K29" s="14">
        <v>2.7927716351816998</v>
      </c>
      <c r="L29" s="15">
        <v>264.25361483306</v>
      </c>
      <c r="M29" s="15">
        <v>92</v>
      </c>
      <c r="ZA29" s="9"/>
    </row>
    <row r="30" spans="2:677" x14ac:dyDescent="0.3">
      <c r="B30" s="19"/>
      <c r="C30" s="16" t="s">
        <v>273</v>
      </c>
      <c r="D30" s="14">
        <v>62.138476130578198</v>
      </c>
      <c r="E30" s="14">
        <v>4.7467122454170099</v>
      </c>
      <c r="F30" s="14">
        <v>52.329052428242498</v>
      </c>
      <c r="G30" s="14">
        <v>71.046230681619605</v>
      </c>
      <c r="H30" s="14">
        <v>7.6389260583768399</v>
      </c>
      <c r="I30" s="15">
        <v>404</v>
      </c>
      <c r="J30" s="15">
        <v>607</v>
      </c>
      <c r="K30" s="14">
        <v>5.8036303812921703</v>
      </c>
      <c r="L30" s="15">
        <v>104.589706807768</v>
      </c>
      <c r="M30" s="15">
        <v>72</v>
      </c>
      <c r="ZA30" s="9"/>
    </row>
    <row r="31" spans="2:677" x14ac:dyDescent="0.3">
      <c r="B31" s="19"/>
      <c r="C31" s="16" t="s">
        <v>274</v>
      </c>
      <c r="D31" s="14">
        <v>70.536053681219698</v>
      </c>
      <c r="E31" s="14">
        <v>1.2695701708734299</v>
      </c>
      <c r="F31" s="14">
        <v>67.977509984316399</v>
      </c>
      <c r="G31" s="14">
        <v>72.971454796837193</v>
      </c>
      <c r="H31" s="14">
        <v>1.7998882906196001</v>
      </c>
      <c r="I31" s="15">
        <v>1568</v>
      </c>
      <c r="J31" s="15">
        <v>2161</v>
      </c>
      <c r="K31" s="14">
        <v>1.67519395858586</v>
      </c>
      <c r="L31" s="15">
        <v>1289.9998766854601</v>
      </c>
      <c r="M31" s="15">
        <v>298</v>
      </c>
      <c r="ZA31" s="9"/>
    </row>
    <row r="32" spans="2:677" x14ac:dyDescent="0.3">
      <c r="B32" s="19"/>
      <c r="C32" s="16" t="s">
        <v>275</v>
      </c>
      <c r="D32" s="14">
        <v>69.913673389851994</v>
      </c>
      <c r="E32" s="14">
        <v>1.5370393644209599</v>
      </c>
      <c r="F32" s="14">
        <v>66.795364440134193</v>
      </c>
      <c r="G32" s="14">
        <v>72.858132325018801</v>
      </c>
      <c r="H32" s="14">
        <v>2.19848177029712</v>
      </c>
      <c r="I32" s="15">
        <v>892</v>
      </c>
      <c r="J32" s="15">
        <v>1288</v>
      </c>
      <c r="K32" s="14">
        <v>1.4454971511946</v>
      </c>
      <c r="L32" s="15">
        <v>891.04291830361399</v>
      </c>
      <c r="M32" s="15">
        <v>170</v>
      </c>
      <c r="ZA32" s="9"/>
    </row>
    <row r="33" spans="2:677" x14ac:dyDescent="0.3">
      <c r="B33" s="19"/>
      <c r="C33" s="16" t="s">
        <v>276</v>
      </c>
      <c r="D33" s="14">
        <v>67.973359268789096</v>
      </c>
      <c r="E33" s="14">
        <v>2.2351857976643101</v>
      </c>
      <c r="F33" s="14">
        <v>63.387871171421899</v>
      </c>
      <c r="G33" s="14">
        <v>72.236085552607705</v>
      </c>
      <c r="H33" s="14">
        <v>3.28832622325704</v>
      </c>
      <c r="I33" s="15">
        <v>390</v>
      </c>
      <c r="J33" s="15">
        <v>574</v>
      </c>
      <c r="K33" s="14">
        <v>1.31501818650994</v>
      </c>
      <c r="L33" s="15">
        <v>436.495864382984</v>
      </c>
      <c r="M33" s="15">
        <v>102</v>
      </c>
      <c r="ZA33" s="9"/>
    </row>
    <row r="34" spans="2:677" x14ac:dyDescent="0.3">
      <c r="B34" s="19"/>
      <c r="C34" s="16" t="s">
        <v>277</v>
      </c>
      <c r="D34" s="14">
        <v>68.692610358356603</v>
      </c>
      <c r="E34" s="14">
        <v>2.1604412990516799</v>
      </c>
      <c r="F34" s="14">
        <v>64.261283907077797</v>
      </c>
      <c r="G34" s="14">
        <v>72.806993527849997</v>
      </c>
      <c r="H34" s="14">
        <v>3.1450854579278</v>
      </c>
      <c r="I34" s="15">
        <v>585</v>
      </c>
      <c r="J34" s="15">
        <v>842</v>
      </c>
      <c r="K34" s="14">
        <v>1.8252571512039699</v>
      </c>
      <c r="L34" s="15">
        <v>461.304862958407</v>
      </c>
      <c r="M34" s="15">
        <v>111</v>
      </c>
      <c r="ZA34" s="9"/>
    </row>
    <row r="35" spans="2:677" x14ac:dyDescent="0.3">
      <c r="B35" s="19"/>
      <c r="C35" s="16" t="s">
        <v>278</v>
      </c>
      <c r="D35" s="14">
        <v>60.517834521579601</v>
      </c>
      <c r="E35" s="14">
        <v>3.7575982483898001</v>
      </c>
      <c r="F35" s="14">
        <v>52.820016303133798</v>
      </c>
      <c r="G35" s="14">
        <v>67.727079769728206</v>
      </c>
      <c r="H35" s="14">
        <v>6.2090758502766796</v>
      </c>
      <c r="I35" s="15">
        <v>342</v>
      </c>
      <c r="J35" s="15">
        <v>528</v>
      </c>
      <c r="K35" s="14">
        <v>3.1142033014466399</v>
      </c>
      <c r="L35" s="15">
        <v>169.54577106598299</v>
      </c>
      <c r="M35" s="15">
        <v>64</v>
      </c>
      <c r="ZA35" s="9"/>
    </row>
    <row r="36" spans="2:677" x14ac:dyDescent="0.3">
      <c r="B36" s="19"/>
      <c r="C36" s="16" t="s">
        <v>279</v>
      </c>
      <c r="D36" s="14">
        <v>66.840696325382694</v>
      </c>
      <c r="E36" s="14">
        <v>1.75306568413595</v>
      </c>
      <c r="F36" s="14">
        <v>63.292606775466801</v>
      </c>
      <c r="G36" s="14">
        <v>70.207265338645996</v>
      </c>
      <c r="H36" s="14">
        <v>2.62275197673282</v>
      </c>
      <c r="I36" s="15">
        <v>644</v>
      </c>
      <c r="J36" s="15">
        <v>955</v>
      </c>
      <c r="K36" s="14">
        <v>1.3228127867180599</v>
      </c>
      <c r="L36" s="15">
        <v>721.94645348824099</v>
      </c>
      <c r="M36" s="15">
        <v>161</v>
      </c>
      <c r="ZA36" s="9"/>
    </row>
    <row r="37" spans="2:677" x14ac:dyDescent="0.3">
      <c r="B37" s="19"/>
      <c r="C37" s="16" t="s">
        <v>280</v>
      </c>
      <c r="D37" s="14">
        <v>67.641640059939903</v>
      </c>
      <c r="E37" s="14">
        <v>2.7086762268689002</v>
      </c>
      <c r="F37" s="14">
        <v>62.035955480894302</v>
      </c>
      <c r="G37" s="14">
        <v>72.782751596966804</v>
      </c>
      <c r="H37" s="14">
        <v>4.0044508448769696</v>
      </c>
      <c r="I37" s="15">
        <v>370</v>
      </c>
      <c r="J37" s="15">
        <v>567</v>
      </c>
      <c r="K37" s="14">
        <v>1.8972737268225399</v>
      </c>
      <c r="L37" s="15">
        <v>298.84986651324402</v>
      </c>
      <c r="M37" s="15">
        <v>80</v>
      </c>
      <c r="ZA37" s="9"/>
    </row>
    <row r="38" spans="2:677" x14ac:dyDescent="0.3">
      <c r="B38" s="19" t="s">
        <v>296</v>
      </c>
      <c r="C38" s="16" t="s">
        <v>281</v>
      </c>
      <c r="D38" s="14">
        <v>63.267835816033397</v>
      </c>
      <c r="E38" s="14">
        <v>1.10497759288901</v>
      </c>
      <c r="F38" s="14">
        <v>61.074513479818499</v>
      </c>
      <c r="G38" s="14">
        <v>65.407570711142299</v>
      </c>
      <c r="H38" s="14">
        <v>1.7465076505888399</v>
      </c>
      <c r="I38" s="15">
        <v>5771</v>
      </c>
      <c r="J38" s="15">
        <v>9058</v>
      </c>
      <c r="K38" s="14">
        <v>4.7584095082375404</v>
      </c>
      <c r="L38" s="15">
        <v>1903.5772319131399</v>
      </c>
      <c r="M38" s="15">
        <v>1275</v>
      </c>
      <c r="ZA38" s="9"/>
    </row>
    <row r="39" spans="2:677" x14ac:dyDescent="0.3">
      <c r="B39" s="19"/>
      <c r="C39" s="16" t="s">
        <v>282</v>
      </c>
      <c r="D39" s="14">
        <v>69.902625852855806</v>
      </c>
      <c r="E39" s="14">
        <v>0.96680452076566903</v>
      </c>
      <c r="F39" s="14">
        <v>67.972629251835798</v>
      </c>
      <c r="G39" s="14">
        <v>71.764630792962194</v>
      </c>
      <c r="H39" s="14">
        <v>1.3830732522134199</v>
      </c>
      <c r="I39" s="15">
        <v>6696</v>
      </c>
      <c r="J39" s="15">
        <v>9085</v>
      </c>
      <c r="K39" s="14">
        <v>4.0358254384054097</v>
      </c>
      <c r="L39" s="15">
        <v>2251.08844241528</v>
      </c>
      <c r="M39" s="15">
        <v>1295</v>
      </c>
      <c r="ZA39" s="9"/>
    </row>
    <row r="40" spans="2:677" x14ac:dyDescent="0.3">
      <c r="B40" s="19" t="s">
        <v>321</v>
      </c>
      <c r="C40" s="16" t="s">
        <v>314</v>
      </c>
      <c r="D40" s="14">
        <v>67.472042675018798</v>
      </c>
      <c r="E40" s="14">
        <v>0.88797445904577199</v>
      </c>
      <c r="F40" s="14">
        <v>65.707312252534194</v>
      </c>
      <c r="G40" s="14">
        <v>69.188543307822599</v>
      </c>
      <c r="H40" s="14">
        <v>1.31606280741007</v>
      </c>
      <c r="I40" s="15">
        <v>6463</v>
      </c>
      <c r="J40" s="15">
        <v>9351</v>
      </c>
      <c r="K40" s="14">
        <v>3.35916943142862</v>
      </c>
      <c r="L40" s="15">
        <v>2783.7238314064698</v>
      </c>
      <c r="M40" s="15">
        <v>2589</v>
      </c>
      <c r="ZA40" s="9"/>
    </row>
    <row r="41" spans="2:677" x14ac:dyDescent="0.3">
      <c r="B41" s="19"/>
      <c r="C41" s="16" t="s">
        <v>315</v>
      </c>
      <c r="D41" s="14">
        <v>66.360580452754604</v>
      </c>
      <c r="E41" s="14">
        <v>0.96078437061565602</v>
      </c>
      <c r="F41" s="14">
        <v>64.451387578651506</v>
      </c>
      <c r="G41" s="14">
        <v>68.217799701113293</v>
      </c>
      <c r="H41" s="14">
        <v>1.4478239401472499</v>
      </c>
      <c r="I41" s="15">
        <v>6004</v>
      </c>
      <c r="J41" s="15">
        <v>8792</v>
      </c>
      <c r="K41" s="14">
        <v>3.6352264516941202</v>
      </c>
      <c r="L41" s="15">
        <v>2418.5563449294</v>
      </c>
      <c r="M41" s="15">
        <v>2576</v>
      </c>
      <c r="ZA41" s="9"/>
    </row>
    <row r="42" spans="2:677" x14ac:dyDescent="0.3">
      <c r="B42" s="19" t="s">
        <v>322</v>
      </c>
      <c r="C42" s="16" t="s">
        <v>316</v>
      </c>
      <c r="D42" s="14">
        <v>49.146810913583003</v>
      </c>
      <c r="E42" s="14">
        <v>2.1135183101252202</v>
      </c>
      <c r="F42" s="14">
        <v>45.011873896462802</v>
      </c>
      <c r="G42" s="14">
        <v>53.293454438327601</v>
      </c>
      <c r="H42" s="14">
        <v>4.3004180145920596</v>
      </c>
      <c r="I42" s="15">
        <v>1094</v>
      </c>
      <c r="J42" s="15">
        <v>2187</v>
      </c>
      <c r="K42" s="14">
        <v>3.9070471407993499</v>
      </c>
      <c r="L42" s="15">
        <v>559.757771326137</v>
      </c>
      <c r="M42" s="15">
        <v>571</v>
      </c>
      <c r="ZA42" s="9"/>
    </row>
    <row r="43" spans="2:677" x14ac:dyDescent="0.3">
      <c r="B43" s="19"/>
      <c r="C43" s="16" t="s">
        <v>317</v>
      </c>
      <c r="D43" s="14">
        <v>62.402055228333197</v>
      </c>
      <c r="E43" s="14">
        <v>3.6302783848352398</v>
      </c>
      <c r="F43" s="14">
        <v>55.038514106968698</v>
      </c>
      <c r="G43" s="14">
        <v>69.233761764066699</v>
      </c>
      <c r="H43" s="14">
        <v>5.8175622125774797</v>
      </c>
      <c r="I43" s="15">
        <v>524</v>
      </c>
      <c r="J43" s="15">
        <v>771</v>
      </c>
      <c r="K43" s="14">
        <v>4.3252138568745497</v>
      </c>
      <c r="L43" s="15">
        <v>178.25708173355699</v>
      </c>
      <c r="M43" s="15">
        <v>285</v>
      </c>
      <c r="ZA43" s="9"/>
    </row>
    <row r="44" spans="2:677" x14ac:dyDescent="0.3">
      <c r="B44" s="19"/>
      <c r="C44" s="16" t="s">
        <v>318</v>
      </c>
      <c r="D44" s="14">
        <v>65.771461033000307</v>
      </c>
      <c r="E44" s="14">
        <v>3.1803353724338699</v>
      </c>
      <c r="F44" s="14">
        <v>59.262670731624297</v>
      </c>
      <c r="G44" s="14">
        <v>71.736282749590799</v>
      </c>
      <c r="H44" s="14">
        <v>4.8354336705979</v>
      </c>
      <c r="I44" s="15">
        <v>335</v>
      </c>
      <c r="J44" s="15">
        <v>506</v>
      </c>
      <c r="K44" s="14">
        <v>2.2688791604678502</v>
      </c>
      <c r="L44" s="15">
        <v>223.017606585826</v>
      </c>
      <c r="M44" s="15">
        <v>207</v>
      </c>
      <c r="ZA44" s="9"/>
    </row>
    <row r="45" spans="2:677" x14ac:dyDescent="0.3">
      <c r="B45" s="19"/>
      <c r="C45" s="16" t="s">
        <v>319</v>
      </c>
      <c r="D45" s="14">
        <v>69.320973712192597</v>
      </c>
      <c r="E45" s="14">
        <v>0.83703771663722704</v>
      </c>
      <c r="F45" s="14">
        <v>67.655630452095593</v>
      </c>
      <c r="G45" s="14">
        <v>70.937405151310799</v>
      </c>
      <c r="H45" s="14">
        <v>1.20748118760196</v>
      </c>
      <c r="I45" s="15">
        <v>10350</v>
      </c>
      <c r="J45" s="15">
        <v>14447</v>
      </c>
      <c r="K45" s="14">
        <v>4.75917242746364</v>
      </c>
      <c r="L45" s="15">
        <v>3035.6118044034401</v>
      </c>
      <c r="M45" s="15">
        <v>2538</v>
      </c>
      <c r="ZA45" s="9"/>
    </row>
    <row r="46" spans="2:677" x14ac:dyDescent="0.3">
      <c r="B46" s="19"/>
      <c r="C46" s="16" t="s">
        <v>320</v>
      </c>
      <c r="D46" s="14">
        <v>64.241330602596904</v>
      </c>
      <c r="E46" s="14">
        <v>6.0137637745813803</v>
      </c>
      <c r="F46" s="14">
        <v>51.714644836191503</v>
      </c>
      <c r="G46" s="14">
        <v>75.083963829222498</v>
      </c>
      <c r="H46" s="14">
        <v>9.3612067467641804</v>
      </c>
      <c r="I46" s="15">
        <v>164</v>
      </c>
      <c r="J46" s="15">
        <v>232</v>
      </c>
      <c r="K46" s="14">
        <v>3.6367113457740698</v>
      </c>
      <c r="L46" s="15">
        <v>63.793900021674297</v>
      </c>
      <c r="M46" s="15">
        <v>120</v>
      </c>
      <c r="ZA46" s="9"/>
    </row>
    <row r="47" spans="2:677" x14ac:dyDescent="0.3">
      <c r="B47" s="19" t="s">
        <v>298</v>
      </c>
      <c r="C47" s="16" t="s">
        <v>283</v>
      </c>
      <c r="D47" s="14">
        <v>57.584511878105502</v>
      </c>
      <c r="E47" s="14">
        <v>1.5800415174293001</v>
      </c>
      <c r="F47" s="14">
        <v>54.459342908801403</v>
      </c>
      <c r="G47" s="14">
        <v>60.6501796018159</v>
      </c>
      <c r="H47" s="14">
        <v>2.7438654351606102</v>
      </c>
      <c r="I47" s="15">
        <v>2013</v>
      </c>
      <c r="J47" s="15">
        <v>3475</v>
      </c>
      <c r="K47" s="14">
        <v>3.5508853683450399</v>
      </c>
      <c r="L47" s="15">
        <v>978.62916977790098</v>
      </c>
      <c r="M47" s="15">
        <v>1375</v>
      </c>
      <c r="ZA47" s="9"/>
    </row>
    <row r="48" spans="2:677" x14ac:dyDescent="0.3">
      <c r="B48" s="19"/>
      <c r="C48" s="16" t="s">
        <v>284</v>
      </c>
      <c r="D48" s="14">
        <v>63.7281934438329</v>
      </c>
      <c r="E48" s="14">
        <v>1.5262252981076601</v>
      </c>
      <c r="F48" s="14">
        <v>60.6849626564075</v>
      </c>
      <c r="G48" s="14">
        <v>66.665256921257793</v>
      </c>
      <c r="H48" s="14">
        <v>2.39489810652299</v>
      </c>
      <c r="I48" s="15">
        <v>2050</v>
      </c>
      <c r="J48" s="15">
        <v>3141</v>
      </c>
      <c r="K48" s="14">
        <v>3.16421620264676</v>
      </c>
      <c r="L48" s="15">
        <v>992.66288990387704</v>
      </c>
      <c r="M48" s="15">
        <v>1562</v>
      </c>
      <c r="ZA48" s="9"/>
    </row>
    <row r="49" spans="2:677" x14ac:dyDescent="0.3">
      <c r="B49" s="19"/>
      <c r="C49" s="16" t="s">
        <v>285</v>
      </c>
      <c r="D49" s="14">
        <v>66.153399142028803</v>
      </c>
      <c r="E49" s="14">
        <v>1.55489127272461</v>
      </c>
      <c r="F49" s="14">
        <v>63.040227745557303</v>
      </c>
      <c r="G49" s="14">
        <v>69.132741564681496</v>
      </c>
      <c r="H49" s="14">
        <v>2.3504329224055698</v>
      </c>
      <c r="I49" s="15">
        <v>2081</v>
      </c>
      <c r="J49" s="15">
        <v>3116</v>
      </c>
      <c r="K49" s="14">
        <v>3.3634957142934598</v>
      </c>
      <c r="L49" s="15">
        <v>926.417116203923</v>
      </c>
      <c r="M49" s="15">
        <v>1624</v>
      </c>
      <c r="ZA49" s="9"/>
    </row>
    <row r="50" spans="2:677" x14ac:dyDescent="0.3">
      <c r="B50" s="19"/>
      <c r="C50" s="16" t="s">
        <v>286</v>
      </c>
      <c r="D50" s="14">
        <v>69.4031110014635</v>
      </c>
      <c r="E50" s="14">
        <v>1.3041144265761599</v>
      </c>
      <c r="F50" s="14">
        <v>66.787550496325096</v>
      </c>
      <c r="G50" s="14">
        <v>71.899355936069796</v>
      </c>
      <c r="H50" s="14">
        <v>1.8790431837395101</v>
      </c>
      <c r="I50" s="15">
        <v>2472</v>
      </c>
      <c r="J50" s="15">
        <v>3524</v>
      </c>
      <c r="K50" s="14">
        <v>2.82155053191669</v>
      </c>
      <c r="L50" s="15">
        <v>1248.95867011325</v>
      </c>
      <c r="M50" s="15">
        <v>1747</v>
      </c>
      <c r="ZA50" s="9"/>
    </row>
    <row r="51" spans="2:677" x14ac:dyDescent="0.3">
      <c r="B51" s="19"/>
      <c r="C51" s="16" t="s">
        <v>287</v>
      </c>
      <c r="D51" s="14">
        <v>76.520824136226906</v>
      </c>
      <c r="E51" s="14">
        <v>1.0255199380561399</v>
      </c>
      <c r="F51" s="14">
        <v>74.450278326147796</v>
      </c>
      <c r="G51" s="14">
        <v>78.472093007757607</v>
      </c>
      <c r="H51" s="14">
        <v>1.3401841258667699</v>
      </c>
      <c r="I51" s="15">
        <v>3760</v>
      </c>
      <c r="J51" s="15">
        <v>4768</v>
      </c>
      <c r="K51" s="14">
        <v>2.7904283856109</v>
      </c>
      <c r="L51" s="15">
        <v>1708.6982144342601</v>
      </c>
      <c r="M51" s="15">
        <v>1811</v>
      </c>
      <c r="ZA51" s="9"/>
    </row>
    <row r="52" spans="2:677" x14ac:dyDescent="0.3">
      <c r="B52" s="19" t="s">
        <v>297</v>
      </c>
      <c r="C52" s="16" t="s">
        <v>288</v>
      </c>
      <c r="D52" s="14">
        <v>70.330476098744398</v>
      </c>
      <c r="E52" s="14">
        <v>0.77055551268696698</v>
      </c>
      <c r="F52" s="14">
        <v>68.797621662111695</v>
      </c>
      <c r="G52" s="14">
        <v>71.818873228651398</v>
      </c>
      <c r="H52" s="14">
        <v>1.09562106703942</v>
      </c>
      <c r="I52" s="15">
        <v>9014</v>
      </c>
      <c r="J52" s="15">
        <v>12453</v>
      </c>
      <c r="K52" s="14">
        <v>3.5431769412099698</v>
      </c>
      <c r="L52" s="15">
        <v>3514.6424258867</v>
      </c>
      <c r="M52" s="15">
        <v>2590</v>
      </c>
      <c r="ZA52" s="9"/>
    </row>
    <row r="53" spans="2:677" x14ac:dyDescent="0.3">
      <c r="B53" s="19"/>
      <c r="C53" s="16" t="s">
        <v>289</v>
      </c>
      <c r="D53" s="14">
        <v>59.712305947693501</v>
      </c>
      <c r="E53" s="14">
        <v>1.21380914470959</v>
      </c>
      <c r="F53" s="14">
        <v>57.310750658190003</v>
      </c>
      <c r="G53" s="14">
        <v>62.068177637233099</v>
      </c>
      <c r="H53" s="14">
        <v>2.0327621341116102</v>
      </c>
      <c r="I53" s="15">
        <v>3363</v>
      </c>
      <c r="J53" s="15">
        <v>5572</v>
      </c>
      <c r="K53" s="14">
        <v>3.4119111674303202</v>
      </c>
      <c r="L53" s="15">
        <v>1633.10230734892</v>
      </c>
      <c r="M53" s="15">
        <v>1870</v>
      </c>
      <c r="ZA53" s="9"/>
    </row>
    <row r="54" spans="2:677" x14ac:dyDescent="0.3">
      <c r="B54" s="19" t="s">
        <v>291</v>
      </c>
      <c r="C54" s="16" t="s">
        <v>290</v>
      </c>
      <c r="D54" s="14">
        <v>71.828864964973505</v>
      </c>
      <c r="E54" s="14">
        <v>0.730676480949491</v>
      </c>
      <c r="F54" s="14">
        <v>70.374193309498096</v>
      </c>
      <c r="G54" s="14">
        <v>73.239270962532402</v>
      </c>
      <c r="H54" s="14">
        <v>1.0172463135896701</v>
      </c>
      <c r="I54" s="15">
        <v>8827</v>
      </c>
      <c r="J54" s="15">
        <v>12135</v>
      </c>
      <c r="K54" s="14">
        <v>3.2014807765045301</v>
      </c>
      <c r="L54" s="15">
        <v>3790.4335047263098</v>
      </c>
      <c r="M54" s="15">
        <v>2447</v>
      </c>
      <c r="ZA54" s="9"/>
    </row>
    <row r="55" spans="2:677" x14ac:dyDescent="0.3">
      <c r="B55" s="19"/>
      <c r="C55" s="16" t="s">
        <v>291</v>
      </c>
      <c r="D55" s="14">
        <v>59.370262365782501</v>
      </c>
      <c r="E55" s="14">
        <v>1.2035225064830499</v>
      </c>
      <c r="F55" s="14">
        <v>56.990033280972398</v>
      </c>
      <c r="G55" s="14">
        <v>61.707275050433999</v>
      </c>
      <c r="H55" s="14">
        <v>2.0271470236531801</v>
      </c>
      <c r="I55" s="15">
        <v>3640</v>
      </c>
      <c r="J55" s="15">
        <v>6008</v>
      </c>
      <c r="K55" s="14">
        <v>3.6070576071420102</v>
      </c>
      <c r="L55" s="15">
        <v>1665.6235232018801</v>
      </c>
      <c r="M55" s="15">
        <v>1839</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191" priority="1">
      <formula>ZA9 = 3</formula>
    </cfRule>
    <cfRule type="expression" dxfId="190" priority="48">
      <formula>I9 = J9</formula>
    </cfRule>
    <cfRule type="expression" dxfId="189" priority="95">
      <formula>ZA9 = 2</formula>
    </cfRule>
    <cfRule type="expression" dxfId="188" priority="142">
      <formula>ZA9 = 1</formula>
    </cfRule>
  </conditionalFormatting>
  <pageMargins left="0.7" right="0.7" top="0.75" bottom="0.75" header="0.3" footer="0.3"/>
  <pageSetup paperSize="9" orientation="portrait" horizontalDpi="300" verticalDpi="30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139</v>
      </c>
      <c r="M2" s="12" t="str">
        <f>HYPERLINK("#'INDICE'!A1", "Índice")</f>
        <v>Índice</v>
      </c>
    </row>
    <row r="3" spans="2:677" x14ac:dyDescent="0.3">
      <c r="B3" s="10" t="s">
        <v>7</v>
      </c>
      <c r="C3" s="11" t="s">
        <v>138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53.145662844193701</v>
      </c>
      <c r="E9" s="14">
        <v>0.63534079089361695</v>
      </c>
      <c r="F9" s="14">
        <v>51.8981509714379</v>
      </c>
      <c r="G9" s="14">
        <v>54.389255067508998</v>
      </c>
      <c r="H9" s="14">
        <v>1.19547063088899</v>
      </c>
      <c r="I9" s="15">
        <v>12014</v>
      </c>
      <c r="J9" s="15">
        <v>21944</v>
      </c>
      <c r="K9" s="14">
        <v>3.5570654428907602</v>
      </c>
      <c r="L9" s="15">
        <v>6169.1302429810003</v>
      </c>
      <c r="M9" s="15">
        <v>2675</v>
      </c>
      <c r="ZA9" s="9"/>
    </row>
    <row r="10" spans="2:677" x14ac:dyDescent="0.3">
      <c r="B10" s="19" t="s">
        <v>293</v>
      </c>
      <c r="C10" s="16" t="s">
        <v>253</v>
      </c>
      <c r="D10" s="14">
        <v>55.073397523720402</v>
      </c>
      <c r="E10" s="14">
        <v>0.84868793387809904</v>
      </c>
      <c r="F10" s="14">
        <v>53.403737715737002</v>
      </c>
      <c r="G10" s="14">
        <v>56.731702626269197</v>
      </c>
      <c r="H10" s="14">
        <v>1.54101248885647</v>
      </c>
      <c r="I10" s="15">
        <v>7915</v>
      </c>
      <c r="J10" s="15">
        <v>13505</v>
      </c>
      <c r="K10" s="14">
        <v>3.9310904680568499</v>
      </c>
      <c r="L10" s="15">
        <v>3435.4335291285201</v>
      </c>
      <c r="M10" s="15">
        <v>1689</v>
      </c>
      <c r="ZA10" s="9"/>
    </row>
    <row r="11" spans="2:677" x14ac:dyDescent="0.3">
      <c r="B11" s="19"/>
      <c r="C11" s="16" t="s">
        <v>254</v>
      </c>
      <c r="D11" s="14">
        <v>49.6640706934908</v>
      </c>
      <c r="E11" s="14">
        <v>0.95200149516407495</v>
      </c>
      <c r="F11" s="14">
        <v>47.7972261959397</v>
      </c>
      <c r="G11" s="14">
        <v>51.531852303526399</v>
      </c>
      <c r="H11" s="14">
        <v>1.91688172530096</v>
      </c>
      <c r="I11" s="15">
        <v>4099</v>
      </c>
      <c r="J11" s="15">
        <v>8439</v>
      </c>
      <c r="K11" s="14">
        <v>3.0591049554622201</v>
      </c>
      <c r="L11" s="15">
        <v>2758.6500374665702</v>
      </c>
      <c r="M11" s="15">
        <v>986</v>
      </c>
      <c r="ZA11" s="9"/>
    </row>
    <row r="12" spans="2:677" x14ac:dyDescent="0.3">
      <c r="B12" s="19" t="s">
        <v>294</v>
      </c>
      <c r="C12" s="16" t="s">
        <v>255</v>
      </c>
      <c r="D12" s="14">
        <v>57.6154853012196</v>
      </c>
      <c r="E12" s="14">
        <v>0.72081096447761295</v>
      </c>
      <c r="F12" s="14">
        <v>56.195615388555098</v>
      </c>
      <c r="G12" s="14">
        <v>59.0228914520426</v>
      </c>
      <c r="H12" s="14">
        <v>1.2510715838097</v>
      </c>
      <c r="I12" s="15">
        <v>6237</v>
      </c>
      <c r="J12" s="15">
        <v>11035</v>
      </c>
      <c r="K12" s="14">
        <v>2.3476281522023199</v>
      </c>
      <c r="L12" s="15">
        <v>4700.4888698612804</v>
      </c>
      <c r="M12" s="15">
        <v>1378</v>
      </c>
      <c r="ZA12" s="9"/>
    </row>
    <row r="13" spans="2:677" x14ac:dyDescent="0.3">
      <c r="B13" s="19"/>
      <c r="C13" s="16" t="s">
        <v>256</v>
      </c>
      <c r="D13" s="14">
        <v>50.567802939569297</v>
      </c>
      <c r="E13" s="14">
        <v>1.03618745808096</v>
      </c>
      <c r="F13" s="14">
        <v>48.533971085849998</v>
      </c>
      <c r="G13" s="14">
        <v>52.599757324901198</v>
      </c>
      <c r="H13" s="14">
        <v>2.0491051575233499</v>
      </c>
      <c r="I13" s="15">
        <v>3498</v>
      </c>
      <c r="J13" s="15">
        <v>6547</v>
      </c>
      <c r="K13" s="14">
        <v>2.8116979561564301</v>
      </c>
      <c r="L13" s="15">
        <v>2328.4862393077601</v>
      </c>
      <c r="M13" s="15">
        <v>788</v>
      </c>
      <c r="ZA13" s="9"/>
    </row>
    <row r="14" spans="2:677" x14ac:dyDescent="0.3">
      <c r="B14" s="19"/>
      <c r="C14" s="16" t="s">
        <v>257</v>
      </c>
      <c r="D14" s="14">
        <v>48.392950179377699</v>
      </c>
      <c r="E14" s="14">
        <v>1.2781870543401499</v>
      </c>
      <c r="F14" s="14">
        <v>45.887936519837901</v>
      </c>
      <c r="G14" s="14">
        <v>50.906065811602303</v>
      </c>
      <c r="H14" s="14">
        <v>2.6412670639056102</v>
      </c>
      <c r="I14" s="15">
        <v>2279</v>
      </c>
      <c r="J14" s="15">
        <v>4362</v>
      </c>
      <c r="K14" s="14">
        <v>2.8528818387468098</v>
      </c>
      <c r="L14" s="15">
        <v>1528.98025454713</v>
      </c>
      <c r="M14" s="15">
        <v>509</v>
      </c>
      <c r="ZA14" s="9"/>
    </row>
    <row r="15" spans="2:677" x14ac:dyDescent="0.3">
      <c r="B15" s="19" t="s">
        <v>295</v>
      </c>
      <c r="C15" s="16" t="s">
        <v>258</v>
      </c>
      <c r="D15" s="14">
        <v>48.108645135532001</v>
      </c>
      <c r="E15" s="14">
        <v>2.0994981032544402</v>
      </c>
      <c r="F15" s="14">
        <v>43.978714163669302</v>
      </c>
      <c r="G15" s="14">
        <v>52.264583497421597</v>
      </c>
      <c r="H15" s="14">
        <v>4.3640765549304499</v>
      </c>
      <c r="I15" s="15">
        <v>538</v>
      </c>
      <c r="J15" s="15">
        <v>1084</v>
      </c>
      <c r="K15" s="14">
        <v>1.9122351348816899</v>
      </c>
      <c r="L15" s="15">
        <v>566.87589315059199</v>
      </c>
      <c r="M15" s="15">
        <v>134</v>
      </c>
      <c r="ZA15" s="9"/>
    </row>
    <row r="16" spans="2:677" x14ac:dyDescent="0.3">
      <c r="B16" s="19"/>
      <c r="C16" s="16" t="s">
        <v>259</v>
      </c>
      <c r="D16" s="14">
        <v>51.309176877470897</v>
      </c>
      <c r="E16" s="14">
        <v>2.6688604592528802</v>
      </c>
      <c r="F16" s="14">
        <v>46.019980996898099</v>
      </c>
      <c r="G16" s="14">
        <v>56.569214294058</v>
      </c>
      <c r="H16" s="14">
        <v>5.2015265526988701</v>
      </c>
      <c r="I16" s="15">
        <v>436</v>
      </c>
      <c r="J16" s="15">
        <v>821</v>
      </c>
      <c r="K16" s="14">
        <v>2.33788650022219</v>
      </c>
      <c r="L16" s="15">
        <v>351.17188106521502</v>
      </c>
      <c r="M16" s="15">
        <v>101</v>
      </c>
      <c r="ZA16" s="9"/>
    </row>
    <row r="17" spans="2:677" x14ac:dyDescent="0.3">
      <c r="B17" s="19"/>
      <c r="C17" s="16" t="s">
        <v>260</v>
      </c>
      <c r="D17" s="14">
        <v>39.563646718149499</v>
      </c>
      <c r="E17" s="14">
        <v>2.1146526522345401</v>
      </c>
      <c r="F17" s="14">
        <v>35.454992055323302</v>
      </c>
      <c r="G17" s="14">
        <v>43.825144578924302</v>
      </c>
      <c r="H17" s="14">
        <v>5.3449386688221097</v>
      </c>
      <c r="I17" s="15">
        <v>340</v>
      </c>
      <c r="J17" s="15">
        <v>817</v>
      </c>
      <c r="K17" s="14">
        <v>1.5260672599395799</v>
      </c>
      <c r="L17" s="15">
        <v>535.36303506855097</v>
      </c>
      <c r="M17" s="15">
        <v>102</v>
      </c>
      <c r="ZA17" s="9"/>
    </row>
    <row r="18" spans="2:677" x14ac:dyDescent="0.3">
      <c r="B18" s="19"/>
      <c r="C18" s="16" t="s">
        <v>261</v>
      </c>
      <c r="D18" s="14">
        <v>62.882973640028297</v>
      </c>
      <c r="E18" s="14">
        <v>2.4482966584698902</v>
      </c>
      <c r="F18" s="14">
        <v>57.892654122363098</v>
      </c>
      <c r="G18" s="14">
        <v>67.612733421866906</v>
      </c>
      <c r="H18" s="14">
        <v>3.8934174336046699</v>
      </c>
      <c r="I18" s="15">
        <v>415</v>
      </c>
      <c r="J18" s="15">
        <v>649</v>
      </c>
      <c r="K18" s="14">
        <v>1.6641667461663401</v>
      </c>
      <c r="L18" s="15">
        <v>389.98495883604699</v>
      </c>
      <c r="M18" s="15">
        <v>78</v>
      </c>
      <c r="ZA18" s="9"/>
    </row>
    <row r="19" spans="2:677" x14ac:dyDescent="0.3">
      <c r="B19" s="19"/>
      <c r="C19" s="16" t="s">
        <v>262</v>
      </c>
      <c r="D19" s="14">
        <v>64.742287161881094</v>
      </c>
      <c r="E19" s="14">
        <v>3.65036913159661</v>
      </c>
      <c r="F19" s="14">
        <v>57.161557033204197</v>
      </c>
      <c r="G19" s="14">
        <v>71.646926921981503</v>
      </c>
      <c r="H19" s="14">
        <v>5.6383073438064599</v>
      </c>
      <c r="I19" s="15">
        <v>351</v>
      </c>
      <c r="J19" s="15">
        <v>544</v>
      </c>
      <c r="K19" s="14">
        <v>3.1697953366952998</v>
      </c>
      <c r="L19" s="15">
        <v>171.61991302793399</v>
      </c>
      <c r="M19" s="15">
        <v>66</v>
      </c>
      <c r="ZA19" s="9"/>
    </row>
    <row r="20" spans="2:677" x14ac:dyDescent="0.3">
      <c r="B20" s="19"/>
      <c r="C20" s="16" t="s">
        <v>263</v>
      </c>
      <c r="D20" s="14">
        <v>60.770291044711001</v>
      </c>
      <c r="E20" s="14">
        <v>2.3265941633024099</v>
      </c>
      <c r="F20" s="14">
        <v>56.0716493203754</v>
      </c>
      <c r="G20" s="14">
        <v>65.277578303756897</v>
      </c>
      <c r="H20" s="14">
        <v>3.8285058756599399</v>
      </c>
      <c r="I20" s="15">
        <v>481</v>
      </c>
      <c r="J20" s="15">
        <v>772</v>
      </c>
      <c r="K20" s="14">
        <v>1.75060935172901</v>
      </c>
      <c r="L20" s="15">
        <v>440.989304231424</v>
      </c>
      <c r="M20" s="15">
        <v>101</v>
      </c>
      <c r="ZA20" s="9"/>
    </row>
    <row r="21" spans="2:677" x14ac:dyDescent="0.3">
      <c r="B21" s="19"/>
      <c r="C21" s="16" t="s">
        <v>264</v>
      </c>
      <c r="D21" s="14">
        <v>54.4049956947784</v>
      </c>
      <c r="E21" s="14">
        <v>1.7204786807632599</v>
      </c>
      <c r="F21" s="14">
        <v>50.994984694175798</v>
      </c>
      <c r="G21" s="14">
        <v>57.774202678842002</v>
      </c>
      <c r="H21" s="14">
        <v>3.1623542264674498</v>
      </c>
      <c r="I21" s="15">
        <v>809</v>
      </c>
      <c r="J21" s="15">
        <v>1468</v>
      </c>
      <c r="K21" s="14">
        <v>1.7505425174727001</v>
      </c>
      <c r="L21" s="15">
        <v>838.597169361753</v>
      </c>
      <c r="M21" s="15">
        <v>181</v>
      </c>
      <c r="ZA21" s="9"/>
    </row>
    <row r="22" spans="2:677" x14ac:dyDescent="0.3">
      <c r="B22" s="19"/>
      <c r="C22" s="16" t="s">
        <v>265</v>
      </c>
      <c r="D22" s="14">
        <v>62.165074001593901</v>
      </c>
      <c r="E22" s="14">
        <v>1.8134979763644401</v>
      </c>
      <c r="F22" s="14">
        <v>58.517942018503</v>
      </c>
      <c r="G22" s="14">
        <v>65.679611615191007</v>
      </c>
      <c r="H22" s="14">
        <v>2.9172296590814599</v>
      </c>
      <c r="I22" s="15">
        <v>730</v>
      </c>
      <c r="J22" s="15">
        <v>1170</v>
      </c>
      <c r="K22" s="14">
        <v>1.63459180749518</v>
      </c>
      <c r="L22" s="15">
        <v>715.77502997087004</v>
      </c>
      <c r="M22" s="15">
        <v>135</v>
      </c>
      <c r="ZA22" s="9"/>
    </row>
    <row r="23" spans="2:677" x14ac:dyDescent="0.3">
      <c r="B23" s="19"/>
      <c r="C23" s="16" t="s">
        <v>266</v>
      </c>
      <c r="D23" s="14">
        <v>48.6525163347888</v>
      </c>
      <c r="E23" s="14">
        <v>1.9728998017995301</v>
      </c>
      <c r="F23" s="14">
        <v>44.769208243369697</v>
      </c>
      <c r="G23" s="14">
        <v>52.552160808755403</v>
      </c>
      <c r="H23" s="14">
        <v>4.0550827591805696</v>
      </c>
      <c r="I23" s="15">
        <v>601</v>
      </c>
      <c r="J23" s="15">
        <v>1178</v>
      </c>
      <c r="K23" s="14">
        <v>1.83384256418166</v>
      </c>
      <c r="L23" s="15">
        <v>642.36702921424103</v>
      </c>
      <c r="M23" s="15">
        <v>145</v>
      </c>
      <c r="ZA23" s="9"/>
    </row>
    <row r="24" spans="2:677" x14ac:dyDescent="0.3">
      <c r="B24" s="19"/>
      <c r="C24" s="16" t="s">
        <v>267</v>
      </c>
      <c r="D24" s="14">
        <v>47.136516185299598</v>
      </c>
      <c r="E24" s="14">
        <v>2.3493113105871202</v>
      </c>
      <c r="F24" s="14">
        <v>42.497938597735903</v>
      </c>
      <c r="G24" s="14">
        <v>51.825078343961003</v>
      </c>
      <c r="H24" s="14">
        <v>4.9840580100397798</v>
      </c>
      <c r="I24" s="15">
        <v>336</v>
      </c>
      <c r="J24" s="15">
        <v>669</v>
      </c>
      <c r="K24" s="14">
        <v>1.47960005870283</v>
      </c>
      <c r="L24" s="15">
        <v>452.14921158256402</v>
      </c>
      <c r="M24" s="15">
        <v>78</v>
      </c>
      <c r="ZA24" s="9"/>
    </row>
    <row r="25" spans="2:677" x14ac:dyDescent="0.3">
      <c r="B25" s="19"/>
      <c r="C25" s="16" t="s">
        <v>268</v>
      </c>
      <c r="D25" s="14">
        <v>48.4671839864913</v>
      </c>
      <c r="E25" s="14">
        <v>2.4599243184817801</v>
      </c>
      <c r="F25" s="14">
        <v>43.609431702498703</v>
      </c>
      <c r="G25" s="14">
        <v>53.354074039415401</v>
      </c>
      <c r="H25" s="14">
        <v>5.0754430444471703</v>
      </c>
      <c r="I25" s="15">
        <v>354</v>
      </c>
      <c r="J25" s="15">
        <v>745</v>
      </c>
      <c r="K25" s="14">
        <v>1.8025393939297301</v>
      </c>
      <c r="L25" s="15">
        <v>413.305807633874</v>
      </c>
      <c r="M25" s="15">
        <v>89</v>
      </c>
      <c r="ZA25" s="9"/>
    </row>
    <row r="26" spans="2:677" x14ac:dyDescent="0.3">
      <c r="B26" s="19"/>
      <c r="C26" s="16" t="s">
        <v>269</v>
      </c>
      <c r="D26" s="14">
        <v>42.182075847912103</v>
      </c>
      <c r="E26" s="14">
        <v>2.1984234346855098</v>
      </c>
      <c r="F26" s="14">
        <v>37.891877145025497</v>
      </c>
      <c r="G26" s="14">
        <v>46.593612975079203</v>
      </c>
      <c r="H26" s="14">
        <v>5.2117478585263299</v>
      </c>
      <c r="I26" s="15">
        <v>373</v>
      </c>
      <c r="J26" s="15">
        <v>839</v>
      </c>
      <c r="K26" s="14">
        <v>1.6606429461021801</v>
      </c>
      <c r="L26" s="15">
        <v>505.22600416259098</v>
      </c>
      <c r="M26" s="15">
        <v>100</v>
      </c>
      <c r="ZA26" s="9"/>
    </row>
    <row r="27" spans="2:677" x14ac:dyDescent="0.3">
      <c r="B27" s="19"/>
      <c r="C27" s="16" t="s">
        <v>270</v>
      </c>
      <c r="D27" s="14">
        <v>53.335020612831798</v>
      </c>
      <c r="E27" s="14">
        <v>1.65563842460807</v>
      </c>
      <c r="F27" s="14">
        <v>50.053430131039299</v>
      </c>
      <c r="G27" s="14">
        <v>56.588002860639797</v>
      </c>
      <c r="H27" s="14">
        <v>3.1042238393918198</v>
      </c>
      <c r="I27" s="15">
        <v>624</v>
      </c>
      <c r="J27" s="15">
        <v>1147</v>
      </c>
      <c r="K27" s="14">
        <v>1.2621531811308599</v>
      </c>
      <c r="L27" s="15">
        <v>908.76449637619896</v>
      </c>
      <c r="M27" s="15">
        <v>147</v>
      </c>
      <c r="ZA27" s="9"/>
    </row>
    <row r="28" spans="2:677" x14ac:dyDescent="0.3">
      <c r="B28" s="19"/>
      <c r="C28" s="16" t="s">
        <v>271</v>
      </c>
      <c r="D28" s="14">
        <v>27.456208886281601</v>
      </c>
      <c r="E28" s="14">
        <v>2.3931531723402899</v>
      </c>
      <c r="F28" s="14">
        <v>22.946104863889602</v>
      </c>
      <c r="G28" s="14">
        <v>32.4791254686982</v>
      </c>
      <c r="H28" s="14">
        <v>8.7162549726084695</v>
      </c>
      <c r="I28" s="15">
        <v>168</v>
      </c>
      <c r="J28" s="15">
        <v>551</v>
      </c>
      <c r="K28" s="14">
        <v>1.5814769403617299</v>
      </c>
      <c r="L28" s="15">
        <v>348.40849457720799</v>
      </c>
      <c r="M28" s="15">
        <v>68</v>
      </c>
      <c r="ZA28" s="9"/>
    </row>
    <row r="29" spans="2:677" x14ac:dyDescent="0.3">
      <c r="B29" s="19"/>
      <c r="C29" s="16" t="s">
        <v>272</v>
      </c>
      <c r="D29" s="14">
        <v>53.239834774697997</v>
      </c>
      <c r="E29" s="14">
        <v>2.9318546626609199</v>
      </c>
      <c r="F29" s="14">
        <v>47.399262103093903</v>
      </c>
      <c r="G29" s="14">
        <v>58.992949636114702</v>
      </c>
      <c r="H29" s="14">
        <v>5.5068815954595696</v>
      </c>
      <c r="I29" s="15">
        <v>455</v>
      </c>
      <c r="J29" s="15">
        <v>804</v>
      </c>
      <c r="K29" s="14">
        <v>2.7726029737040201</v>
      </c>
      <c r="L29" s="15">
        <v>289.98021268292501</v>
      </c>
      <c r="M29" s="15">
        <v>92</v>
      </c>
      <c r="ZA29" s="9"/>
    </row>
    <row r="30" spans="2:677" x14ac:dyDescent="0.3">
      <c r="B30" s="19"/>
      <c r="C30" s="16" t="s">
        <v>273</v>
      </c>
      <c r="D30" s="14">
        <v>55.258084936421298</v>
      </c>
      <c r="E30" s="14">
        <v>4.5680720725292101</v>
      </c>
      <c r="F30" s="14">
        <v>46.077556314870698</v>
      </c>
      <c r="G30" s="14">
        <v>64.093591900899497</v>
      </c>
      <c r="H30" s="14">
        <v>8.2667940407003293</v>
      </c>
      <c r="I30" s="15">
        <v>391</v>
      </c>
      <c r="J30" s="15">
        <v>657</v>
      </c>
      <c r="K30" s="14">
        <v>5.5368063642461198</v>
      </c>
      <c r="L30" s="15">
        <v>118.6604617858</v>
      </c>
      <c r="M30" s="15">
        <v>72</v>
      </c>
      <c r="ZA30" s="9"/>
    </row>
    <row r="31" spans="2:677" x14ac:dyDescent="0.3">
      <c r="B31" s="19"/>
      <c r="C31" s="16" t="s">
        <v>274</v>
      </c>
      <c r="D31" s="14">
        <v>63.373352624734103</v>
      </c>
      <c r="E31" s="14">
        <v>1.2999150724345401</v>
      </c>
      <c r="F31" s="14">
        <v>60.779571586049101</v>
      </c>
      <c r="G31" s="14">
        <v>65.891860012337602</v>
      </c>
      <c r="H31" s="14">
        <v>2.05120136239595</v>
      </c>
      <c r="I31" s="15">
        <v>1515</v>
      </c>
      <c r="J31" s="15">
        <v>2319</v>
      </c>
      <c r="K31" s="14">
        <v>1.68748351939439</v>
      </c>
      <c r="L31" s="15">
        <v>1374.2356433989</v>
      </c>
      <c r="M31" s="15">
        <v>298</v>
      </c>
      <c r="ZA31" s="9"/>
    </row>
    <row r="32" spans="2:677" x14ac:dyDescent="0.3">
      <c r="B32" s="19"/>
      <c r="C32" s="16" t="s">
        <v>275</v>
      </c>
      <c r="D32" s="14">
        <v>61.9108330086789</v>
      </c>
      <c r="E32" s="14">
        <v>1.59561930890404</v>
      </c>
      <c r="F32" s="14">
        <v>58.714959470959897</v>
      </c>
      <c r="G32" s="14">
        <v>65.006756318414801</v>
      </c>
      <c r="H32" s="14">
        <v>2.5772861248375798</v>
      </c>
      <c r="I32" s="15">
        <v>848</v>
      </c>
      <c r="J32" s="15">
        <v>1396</v>
      </c>
      <c r="K32" s="14">
        <v>1.50613760371452</v>
      </c>
      <c r="L32" s="15">
        <v>926.87414254654402</v>
      </c>
      <c r="M32" s="15">
        <v>170</v>
      </c>
      <c r="ZA32" s="9"/>
    </row>
    <row r="33" spans="2:677" x14ac:dyDescent="0.3">
      <c r="B33" s="19"/>
      <c r="C33" s="16" t="s">
        <v>276</v>
      </c>
      <c r="D33" s="14">
        <v>44.246005480630203</v>
      </c>
      <c r="E33" s="14">
        <v>2.0478514736249598</v>
      </c>
      <c r="F33" s="14">
        <v>40.231205995094903</v>
      </c>
      <c r="G33" s="14">
        <v>48.337433075908002</v>
      </c>
      <c r="H33" s="14">
        <v>4.6283307416789601</v>
      </c>
      <c r="I33" s="15">
        <v>376</v>
      </c>
      <c r="J33" s="15">
        <v>847</v>
      </c>
      <c r="K33" s="14">
        <v>1.43819315077066</v>
      </c>
      <c r="L33" s="15">
        <v>588.93341241830603</v>
      </c>
      <c r="M33" s="15">
        <v>102</v>
      </c>
      <c r="ZA33" s="9"/>
    </row>
    <row r="34" spans="2:677" x14ac:dyDescent="0.3">
      <c r="B34" s="19"/>
      <c r="C34" s="16" t="s">
        <v>277</v>
      </c>
      <c r="D34" s="14">
        <v>58.852127232490901</v>
      </c>
      <c r="E34" s="14">
        <v>2.0099697149895701</v>
      </c>
      <c r="F34" s="14">
        <v>54.819614131241302</v>
      </c>
      <c r="G34" s="14">
        <v>62.769161794847101</v>
      </c>
      <c r="H34" s="14">
        <v>3.41528812892241</v>
      </c>
      <c r="I34" s="15">
        <v>556</v>
      </c>
      <c r="J34" s="15">
        <v>917</v>
      </c>
      <c r="K34" s="14">
        <v>1.52814634749876</v>
      </c>
      <c r="L34" s="15">
        <v>600.07341672538701</v>
      </c>
      <c r="M34" s="15">
        <v>111</v>
      </c>
      <c r="ZA34" s="9"/>
    </row>
    <row r="35" spans="2:677" x14ac:dyDescent="0.3">
      <c r="B35" s="19"/>
      <c r="C35" s="16" t="s">
        <v>278</v>
      </c>
      <c r="D35" s="14">
        <v>53.248380274104399</v>
      </c>
      <c r="E35" s="14">
        <v>3.73673125390828</v>
      </c>
      <c r="F35" s="14">
        <v>45.7665020231019</v>
      </c>
      <c r="G35" s="14">
        <v>60.586968178155203</v>
      </c>
      <c r="H35" s="14">
        <v>7.0175491436037403</v>
      </c>
      <c r="I35" s="15">
        <v>333</v>
      </c>
      <c r="J35" s="15">
        <v>586</v>
      </c>
      <c r="K35" s="14">
        <v>3.2812289260187399</v>
      </c>
      <c r="L35" s="15">
        <v>178.59162320351101</v>
      </c>
      <c r="M35" s="15">
        <v>64</v>
      </c>
      <c r="ZA35" s="9"/>
    </row>
    <row r="36" spans="2:677" x14ac:dyDescent="0.3">
      <c r="B36" s="19"/>
      <c r="C36" s="16" t="s">
        <v>279</v>
      </c>
      <c r="D36" s="14">
        <v>52.101926349337198</v>
      </c>
      <c r="E36" s="14">
        <v>1.7391598379306601</v>
      </c>
      <c r="F36" s="14">
        <v>48.662897482741002</v>
      </c>
      <c r="G36" s="14">
        <v>55.521147306122401</v>
      </c>
      <c r="H36" s="14">
        <v>3.3379952715563701</v>
      </c>
      <c r="I36" s="15">
        <v>623</v>
      </c>
      <c r="J36" s="15">
        <v>1219</v>
      </c>
      <c r="K36" s="14">
        <v>1.4762314580418101</v>
      </c>
      <c r="L36" s="15">
        <v>825.75126912481301</v>
      </c>
      <c r="M36" s="15">
        <v>161</v>
      </c>
      <c r="ZA36" s="9"/>
    </row>
    <row r="37" spans="2:677" x14ac:dyDescent="0.3">
      <c r="B37" s="19"/>
      <c r="C37" s="16" t="s">
        <v>280</v>
      </c>
      <c r="D37" s="14">
        <v>50.377366046206198</v>
      </c>
      <c r="E37" s="14">
        <v>2.6506847159431701</v>
      </c>
      <c r="F37" s="14">
        <v>45.117649050116597</v>
      </c>
      <c r="G37" s="14">
        <v>55.628744057037501</v>
      </c>
      <c r="H37" s="14">
        <v>5.2616580102897004</v>
      </c>
      <c r="I37" s="15">
        <v>361</v>
      </c>
      <c r="J37" s="15">
        <v>745</v>
      </c>
      <c r="K37" s="14">
        <v>2.0910952413666601</v>
      </c>
      <c r="L37" s="15">
        <v>356.27262941552902</v>
      </c>
      <c r="M37" s="15">
        <v>80</v>
      </c>
      <c r="ZA37" s="9"/>
    </row>
    <row r="38" spans="2:677" x14ac:dyDescent="0.3">
      <c r="B38" s="19" t="s">
        <v>296</v>
      </c>
      <c r="C38" s="16" t="s">
        <v>281</v>
      </c>
      <c r="D38" s="14">
        <v>49.419446713367897</v>
      </c>
      <c r="E38" s="14">
        <v>0.91931679900241803</v>
      </c>
      <c r="F38" s="14">
        <v>47.617448653159599</v>
      </c>
      <c r="G38" s="14">
        <v>51.2229543772375</v>
      </c>
      <c r="H38" s="14">
        <v>1.86023288430249</v>
      </c>
      <c r="I38" s="15">
        <v>5560</v>
      </c>
      <c r="J38" s="15">
        <v>11051</v>
      </c>
      <c r="K38" s="14">
        <v>3.73603740680712</v>
      </c>
      <c r="L38" s="15">
        <v>2957.9468288687099</v>
      </c>
      <c r="M38" s="15">
        <v>1279</v>
      </c>
      <c r="ZA38" s="9"/>
    </row>
    <row r="39" spans="2:677" x14ac:dyDescent="0.3">
      <c r="B39" s="19"/>
      <c r="C39" s="16" t="s">
        <v>282</v>
      </c>
      <c r="D39" s="14">
        <v>56.298452960940999</v>
      </c>
      <c r="E39" s="14">
        <v>0.92671968847969</v>
      </c>
      <c r="F39" s="14">
        <v>54.472750075950501</v>
      </c>
      <c r="G39" s="14">
        <v>58.107247930882799</v>
      </c>
      <c r="H39" s="14">
        <v>1.6460837549526099</v>
      </c>
      <c r="I39" s="15">
        <v>6454</v>
      </c>
      <c r="J39" s="15">
        <v>10893</v>
      </c>
      <c r="K39" s="14">
        <v>3.8019914872820602</v>
      </c>
      <c r="L39" s="15">
        <v>2865.0774301935899</v>
      </c>
      <c r="M39" s="15">
        <v>1295</v>
      </c>
      <c r="ZA39" s="9"/>
    </row>
    <row r="40" spans="2:677" x14ac:dyDescent="0.3">
      <c r="B40" s="19" t="s">
        <v>321</v>
      </c>
      <c r="C40" s="16" t="s">
        <v>314</v>
      </c>
      <c r="D40" s="14">
        <v>53.3792236059857</v>
      </c>
      <c r="E40" s="14">
        <v>0.87628036444515001</v>
      </c>
      <c r="F40" s="14">
        <v>51.657627007486496</v>
      </c>
      <c r="G40" s="14">
        <v>55.092808366495902</v>
      </c>
      <c r="H40" s="14">
        <v>1.6416131694109</v>
      </c>
      <c r="I40" s="15">
        <v>6230</v>
      </c>
      <c r="J40" s="15">
        <v>11263</v>
      </c>
      <c r="K40" s="14">
        <v>3.47496095311091</v>
      </c>
      <c r="L40" s="15">
        <v>3241.1874987881401</v>
      </c>
      <c r="M40" s="15">
        <v>2644</v>
      </c>
      <c r="ZA40" s="9"/>
    </row>
    <row r="41" spans="2:677" x14ac:dyDescent="0.3">
      <c r="B41" s="19"/>
      <c r="C41" s="16" t="s">
        <v>315</v>
      </c>
      <c r="D41" s="14">
        <v>52.906117875060602</v>
      </c>
      <c r="E41" s="14">
        <v>0.82465556700027298</v>
      </c>
      <c r="F41" s="14">
        <v>51.2865965695268</v>
      </c>
      <c r="G41" s="14">
        <v>54.519543692301298</v>
      </c>
      <c r="H41" s="14">
        <v>1.5587149466300301</v>
      </c>
      <c r="I41" s="15">
        <v>5784</v>
      </c>
      <c r="J41" s="15">
        <v>10681</v>
      </c>
      <c r="K41" s="14">
        <v>2.9150503151190401</v>
      </c>
      <c r="L41" s="15">
        <v>3664.0876984532701</v>
      </c>
      <c r="M41" s="15">
        <v>2644</v>
      </c>
      <c r="ZA41" s="9"/>
    </row>
    <row r="42" spans="2:677" x14ac:dyDescent="0.3">
      <c r="B42" s="19" t="s">
        <v>322</v>
      </c>
      <c r="C42" s="16" t="s">
        <v>316</v>
      </c>
      <c r="D42" s="14">
        <v>40.406249442825903</v>
      </c>
      <c r="E42" s="14">
        <v>1.9542882456402</v>
      </c>
      <c r="F42" s="14">
        <v>36.6342874881854</v>
      </c>
      <c r="G42" s="14">
        <v>44.295095990405699</v>
      </c>
      <c r="H42" s="14">
        <v>4.8365989731501298</v>
      </c>
      <c r="I42" s="15">
        <v>1034</v>
      </c>
      <c r="J42" s="15">
        <v>2571</v>
      </c>
      <c r="K42" s="14">
        <v>4.0762527403772797</v>
      </c>
      <c r="L42" s="15">
        <v>630.72634690508505</v>
      </c>
      <c r="M42" s="15">
        <v>629</v>
      </c>
      <c r="ZA42" s="9"/>
    </row>
    <row r="43" spans="2:677" x14ac:dyDescent="0.3">
      <c r="B43" s="19"/>
      <c r="C43" s="16" t="s">
        <v>317</v>
      </c>
      <c r="D43" s="14">
        <v>51.8810374694839</v>
      </c>
      <c r="E43" s="14">
        <v>4.0179289026821898</v>
      </c>
      <c r="F43" s="14">
        <v>43.994860887954502</v>
      </c>
      <c r="G43" s="14">
        <v>59.674594061903399</v>
      </c>
      <c r="H43" s="14">
        <v>7.7445037698899499</v>
      </c>
      <c r="I43" s="15">
        <v>512</v>
      </c>
      <c r="J43" s="15">
        <v>857</v>
      </c>
      <c r="K43" s="14">
        <v>5.5354553582047803</v>
      </c>
      <c r="L43" s="15">
        <v>154.820144783525</v>
      </c>
      <c r="M43" s="15">
        <v>319</v>
      </c>
      <c r="ZA43" s="9"/>
    </row>
    <row r="44" spans="2:677" x14ac:dyDescent="0.3">
      <c r="B44" s="19"/>
      <c r="C44" s="16" t="s">
        <v>318</v>
      </c>
      <c r="D44" s="14">
        <v>48.837881529285397</v>
      </c>
      <c r="E44" s="14">
        <v>3.0647006307640199</v>
      </c>
      <c r="F44" s="14">
        <v>42.846550197676301</v>
      </c>
      <c r="G44" s="14">
        <v>54.862790401548502</v>
      </c>
      <c r="H44" s="14">
        <v>6.2752530101582904</v>
      </c>
      <c r="I44" s="15">
        <v>327</v>
      </c>
      <c r="J44" s="15">
        <v>659</v>
      </c>
      <c r="K44" s="14">
        <v>2.4734131934149501</v>
      </c>
      <c r="L44" s="15">
        <v>266.43344579647101</v>
      </c>
      <c r="M44" s="15">
        <v>239</v>
      </c>
      <c r="ZA44" s="9"/>
    </row>
    <row r="45" spans="2:677" x14ac:dyDescent="0.3">
      <c r="B45" s="19"/>
      <c r="C45" s="16" t="s">
        <v>319</v>
      </c>
      <c r="D45" s="14">
        <v>54.952253624074203</v>
      </c>
      <c r="E45" s="14">
        <v>0.77708248385116496</v>
      </c>
      <c r="F45" s="14">
        <v>53.424306741849698</v>
      </c>
      <c r="G45" s="14">
        <v>56.470916319311499</v>
      </c>
      <c r="H45" s="14">
        <v>1.41410485030723</v>
      </c>
      <c r="I45" s="15">
        <v>9984</v>
      </c>
      <c r="J45" s="15">
        <v>17581</v>
      </c>
      <c r="K45" s="14">
        <v>4.2883925521703503</v>
      </c>
      <c r="L45" s="15">
        <v>4099.6713304854302</v>
      </c>
      <c r="M45" s="15">
        <v>2567</v>
      </c>
      <c r="ZA45" s="9"/>
    </row>
    <row r="46" spans="2:677" x14ac:dyDescent="0.3">
      <c r="B46" s="19"/>
      <c r="C46" s="16" t="s">
        <v>320</v>
      </c>
      <c r="D46" s="14">
        <v>51.799563174318997</v>
      </c>
      <c r="E46" s="14">
        <v>5.8220847178249899</v>
      </c>
      <c r="F46" s="14">
        <v>40.402693430997502</v>
      </c>
      <c r="G46" s="14">
        <v>63.012222480731801</v>
      </c>
      <c r="H46" s="14">
        <v>11.2396405703889</v>
      </c>
      <c r="I46" s="15">
        <v>157</v>
      </c>
      <c r="J46" s="15">
        <v>276</v>
      </c>
      <c r="K46" s="14">
        <v>3.73346997968626</v>
      </c>
      <c r="L46" s="15">
        <v>73.925865616091997</v>
      </c>
      <c r="M46" s="15">
        <v>147</v>
      </c>
      <c r="ZA46" s="9"/>
    </row>
    <row r="47" spans="2:677" x14ac:dyDescent="0.3">
      <c r="B47" s="19" t="s">
        <v>298</v>
      </c>
      <c r="C47" s="16" t="s">
        <v>283</v>
      </c>
      <c r="D47" s="14">
        <v>46.834795995778599</v>
      </c>
      <c r="E47" s="14">
        <v>1.4542078141041901</v>
      </c>
      <c r="F47" s="14">
        <v>43.995735672266697</v>
      </c>
      <c r="G47" s="14">
        <v>49.694497326352099</v>
      </c>
      <c r="H47" s="14">
        <v>3.1049730935846598</v>
      </c>
      <c r="I47" s="15">
        <v>1947</v>
      </c>
      <c r="J47" s="15">
        <v>4139</v>
      </c>
      <c r="K47" s="14">
        <v>3.5143686547870199</v>
      </c>
      <c r="L47" s="15">
        <v>1177.7364319369699</v>
      </c>
      <c r="M47" s="15">
        <v>1520</v>
      </c>
      <c r="ZA47" s="9"/>
    </row>
    <row r="48" spans="2:677" x14ac:dyDescent="0.3">
      <c r="B48" s="19"/>
      <c r="C48" s="16" t="s">
        <v>284</v>
      </c>
      <c r="D48" s="14">
        <v>49.860418911166903</v>
      </c>
      <c r="E48" s="14">
        <v>1.46639049492739</v>
      </c>
      <c r="F48" s="14">
        <v>46.988020309666197</v>
      </c>
      <c r="G48" s="14">
        <v>52.733739125871502</v>
      </c>
      <c r="H48" s="14">
        <v>2.9409911247235301</v>
      </c>
      <c r="I48" s="15">
        <v>1977</v>
      </c>
      <c r="J48" s="15">
        <v>3881</v>
      </c>
      <c r="K48" s="14">
        <v>3.33729328980235</v>
      </c>
      <c r="L48" s="15">
        <v>1162.91846804685</v>
      </c>
      <c r="M48" s="15">
        <v>1773</v>
      </c>
      <c r="ZA48" s="9"/>
    </row>
    <row r="49" spans="2:677" x14ac:dyDescent="0.3">
      <c r="B49" s="19"/>
      <c r="C49" s="16" t="s">
        <v>285</v>
      </c>
      <c r="D49" s="14">
        <v>51.1525788148789</v>
      </c>
      <c r="E49" s="14">
        <v>1.38850322492641</v>
      </c>
      <c r="F49" s="14">
        <v>48.428685191359698</v>
      </c>
      <c r="G49" s="14">
        <v>53.869644623251503</v>
      </c>
      <c r="H49" s="14">
        <v>2.7144344568655998</v>
      </c>
      <c r="I49" s="15">
        <v>2002</v>
      </c>
      <c r="J49" s="15">
        <v>3914</v>
      </c>
      <c r="K49" s="14">
        <v>3.0192179124846099</v>
      </c>
      <c r="L49" s="15">
        <v>1296.3622081782901</v>
      </c>
      <c r="M49" s="15">
        <v>1868</v>
      </c>
      <c r="ZA49" s="9"/>
    </row>
    <row r="50" spans="2:677" x14ac:dyDescent="0.3">
      <c r="B50" s="19"/>
      <c r="C50" s="16" t="s">
        <v>286</v>
      </c>
      <c r="D50" s="14">
        <v>53.756583059164903</v>
      </c>
      <c r="E50" s="14">
        <v>1.2735108336348799</v>
      </c>
      <c r="F50" s="14">
        <v>51.2516571318655</v>
      </c>
      <c r="G50" s="14">
        <v>56.242687424454502</v>
      </c>
      <c r="H50" s="14">
        <v>2.3690323327158702</v>
      </c>
      <c r="I50" s="15">
        <v>2372</v>
      </c>
      <c r="J50" s="15">
        <v>4350</v>
      </c>
      <c r="K50" s="14">
        <v>2.8373513816154201</v>
      </c>
      <c r="L50" s="15">
        <v>1533.1199470695699</v>
      </c>
      <c r="M50" s="15">
        <v>1953</v>
      </c>
      <c r="ZA50" s="9"/>
    </row>
    <row r="51" spans="2:677" x14ac:dyDescent="0.3">
      <c r="B51" s="19"/>
      <c r="C51" s="16" t="s">
        <v>287</v>
      </c>
      <c r="D51" s="14">
        <v>63.250078065333</v>
      </c>
      <c r="E51" s="14">
        <v>1.1177514901951</v>
      </c>
      <c r="F51" s="14">
        <v>61.0318840715981</v>
      </c>
      <c r="G51" s="14">
        <v>65.413559915897196</v>
      </c>
      <c r="H51" s="14">
        <v>1.7671938507973699</v>
      </c>
      <c r="I51" s="15">
        <v>3628</v>
      </c>
      <c r="J51" s="15">
        <v>5521</v>
      </c>
      <c r="K51" s="14">
        <v>2.9669628337315199</v>
      </c>
      <c r="L51" s="15">
        <v>1860.8254667808901</v>
      </c>
      <c r="M51" s="15">
        <v>1940</v>
      </c>
      <c r="ZA51" s="9"/>
    </row>
    <row r="52" spans="2:677" x14ac:dyDescent="0.3">
      <c r="B52" s="19" t="s">
        <v>297</v>
      </c>
      <c r="C52" s="16" t="s">
        <v>288</v>
      </c>
      <c r="D52" s="14">
        <v>55.514040654506204</v>
      </c>
      <c r="E52" s="14">
        <v>0.74115301917686804</v>
      </c>
      <c r="F52" s="14">
        <v>54.056427387682199</v>
      </c>
      <c r="G52" s="14">
        <v>56.962227624577103</v>
      </c>
      <c r="H52" s="14">
        <v>1.33507309221006</v>
      </c>
      <c r="I52" s="15">
        <v>8684</v>
      </c>
      <c r="J52" s="15">
        <v>15070</v>
      </c>
      <c r="K52" s="14">
        <v>3.3517714497651898</v>
      </c>
      <c r="L52" s="15">
        <v>4496.1299497481295</v>
      </c>
      <c r="M52" s="15">
        <v>2618</v>
      </c>
      <c r="ZA52" s="9"/>
    </row>
    <row r="53" spans="2:677" x14ac:dyDescent="0.3">
      <c r="B53" s="19"/>
      <c r="C53" s="16" t="s">
        <v>289</v>
      </c>
      <c r="D53" s="14">
        <v>47.969449877745099</v>
      </c>
      <c r="E53" s="14">
        <v>1.09889178063725</v>
      </c>
      <c r="F53" s="14">
        <v>45.819488010198697</v>
      </c>
      <c r="G53" s="14">
        <v>50.126959260632098</v>
      </c>
      <c r="H53" s="14">
        <v>2.2908158910262402</v>
      </c>
      <c r="I53" s="15">
        <v>3243</v>
      </c>
      <c r="J53" s="15">
        <v>6737</v>
      </c>
      <c r="K53" s="14">
        <v>3.2590331112047499</v>
      </c>
      <c r="L53" s="15">
        <v>2067.1775247811402</v>
      </c>
      <c r="M53" s="15">
        <v>2035</v>
      </c>
      <c r="ZA53" s="9"/>
    </row>
    <row r="54" spans="2:677" x14ac:dyDescent="0.3">
      <c r="B54" s="19" t="s">
        <v>291</v>
      </c>
      <c r="C54" s="16" t="s">
        <v>290</v>
      </c>
      <c r="D54" s="14">
        <v>57.565381991056697</v>
      </c>
      <c r="E54" s="14">
        <v>0.71851928270849996</v>
      </c>
      <c r="F54" s="14">
        <v>56.150644849108403</v>
      </c>
      <c r="G54" s="14">
        <v>58.967829426341901</v>
      </c>
      <c r="H54" s="14">
        <v>1.2481794749839901</v>
      </c>
      <c r="I54" s="15">
        <v>8509</v>
      </c>
      <c r="J54" s="15">
        <v>14572</v>
      </c>
      <c r="K54" s="14">
        <v>3.0795306122625998</v>
      </c>
      <c r="L54" s="15">
        <v>4731.8899646506898</v>
      </c>
      <c r="M54" s="15">
        <v>2493</v>
      </c>
      <c r="ZA54" s="9"/>
    </row>
    <row r="55" spans="2:677" x14ac:dyDescent="0.3">
      <c r="B55" s="19"/>
      <c r="C55" s="16" t="s">
        <v>291</v>
      </c>
      <c r="D55" s="14">
        <v>46.489875776378398</v>
      </c>
      <c r="E55" s="14">
        <v>1.0370947006165301</v>
      </c>
      <c r="F55" s="14">
        <v>44.462909678841399</v>
      </c>
      <c r="G55" s="14">
        <v>48.528503052670601</v>
      </c>
      <c r="H55" s="14">
        <v>2.2307968849068902</v>
      </c>
      <c r="I55" s="15">
        <v>3505</v>
      </c>
      <c r="J55" s="15">
        <v>7372</v>
      </c>
      <c r="K55" s="14">
        <v>3.18690337756611</v>
      </c>
      <c r="L55" s="15">
        <v>2313.21729171159</v>
      </c>
      <c r="M55" s="15">
        <v>1970</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187" priority="1">
      <formula>ZA9 = 3</formula>
    </cfRule>
    <cfRule type="expression" dxfId="186" priority="48">
      <formula>I9 = J9</formula>
    </cfRule>
    <cfRule type="expression" dxfId="185" priority="95">
      <formula>ZA9 = 2</formula>
    </cfRule>
    <cfRule type="expression" dxfId="184" priority="142">
      <formula>ZA9 = 1</formula>
    </cfRule>
  </conditionalFormatting>
  <pageMargins left="0.7" right="0.7" top="0.75" bottom="0.75" header="0.3" footer="0.3"/>
  <pageSetup paperSize="9" orientation="portrait" horizontalDpi="300" verticalDpi="30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141</v>
      </c>
      <c r="M2" s="12" t="str">
        <f>HYPERLINK("#'INDICE'!A1", "Índice")</f>
        <v>Índice</v>
      </c>
    </row>
    <row r="3" spans="2:677" x14ac:dyDescent="0.3">
      <c r="B3" s="10" t="s">
        <v>7</v>
      </c>
      <c r="C3" s="11" t="s">
        <v>140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92.333546097864698</v>
      </c>
      <c r="E9" s="14">
        <v>0.28089650449988801</v>
      </c>
      <c r="F9" s="14">
        <v>91.764285679776293</v>
      </c>
      <c r="G9" s="14">
        <v>92.866517476277195</v>
      </c>
      <c r="H9" s="14">
        <v>0.304219339959244</v>
      </c>
      <c r="I9" s="15">
        <v>19419</v>
      </c>
      <c r="J9" s="15">
        <v>21130</v>
      </c>
      <c r="K9" s="14">
        <v>2.3551445575844001</v>
      </c>
      <c r="L9" s="15">
        <v>8971.8484294112095</v>
      </c>
      <c r="M9" s="15">
        <v>2675</v>
      </c>
      <c r="ZA9" s="9"/>
    </row>
    <row r="10" spans="2:677" x14ac:dyDescent="0.3">
      <c r="B10" s="19" t="s">
        <v>293</v>
      </c>
      <c r="C10" s="16" t="s">
        <v>253</v>
      </c>
      <c r="D10" s="14">
        <v>91.361534866975006</v>
      </c>
      <c r="E10" s="14">
        <v>0.37926477822163401</v>
      </c>
      <c r="F10" s="14">
        <v>90.588075635610807</v>
      </c>
      <c r="G10" s="14">
        <v>92.076991504586601</v>
      </c>
      <c r="H10" s="14">
        <v>0.41512522614014102</v>
      </c>
      <c r="I10" s="15">
        <v>11793</v>
      </c>
      <c r="J10" s="15">
        <v>13007</v>
      </c>
      <c r="K10" s="14">
        <v>2.3704391230570399</v>
      </c>
      <c r="L10" s="15">
        <v>5487.1689694462502</v>
      </c>
      <c r="M10" s="15">
        <v>1689</v>
      </c>
      <c r="ZA10" s="9"/>
    </row>
    <row r="11" spans="2:677" x14ac:dyDescent="0.3">
      <c r="B11" s="19"/>
      <c r="C11" s="16" t="s">
        <v>254</v>
      </c>
      <c r="D11" s="14">
        <v>94.093702375018196</v>
      </c>
      <c r="E11" s="14">
        <v>0.42006729131697601</v>
      </c>
      <c r="F11" s="14">
        <v>93.213413088063504</v>
      </c>
      <c r="G11" s="14">
        <v>94.866098007615605</v>
      </c>
      <c r="H11" s="14">
        <v>0.44643507558323398</v>
      </c>
      <c r="I11" s="15">
        <v>7626</v>
      </c>
      <c r="J11" s="15">
        <v>8123</v>
      </c>
      <c r="K11" s="14">
        <v>2.5788425823102599</v>
      </c>
      <c r="L11" s="15">
        <v>3149.8626770475398</v>
      </c>
      <c r="M11" s="15">
        <v>986</v>
      </c>
      <c r="ZA11" s="9"/>
    </row>
    <row r="12" spans="2:677" x14ac:dyDescent="0.3">
      <c r="B12" s="19" t="s">
        <v>294</v>
      </c>
      <c r="C12" s="16" t="s">
        <v>255</v>
      </c>
      <c r="D12" s="14">
        <v>89.465607935971704</v>
      </c>
      <c r="E12" s="14">
        <v>0.416294138107139</v>
      </c>
      <c r="F12" s="14">
        <v>88.6206013977488</v>
      </c>
      <c r="G12" s="14">
        <v>90.254766485996697</v>
      </c>
      <c r="H12" s="14">
        <v>0.46531192009008698</v>
      </c>
      <c r="I12" s="15">
        <v>9599</v>
      </c>
      <c r="J12" s="15">
        <v>10657</v>
      </c>
      <c r="K12" s="14">
        <v>1.9594275403933501</v>
      </c>
      <c r="L12" s="15">
        <v>5438.83342471578</v>
      </c>
      <c r="M12" s="15">
        <v>1378</v>
      </c>
      <c r="ZA12" s="9"/>
    </row>
    <row r="13" spans="2:677" x14ac:dyDescent="0.3">
      <c r="B13" s="19"/>
      <c r="C13" s="16" t="s">
        <v>256</v>
      </c>
      <c r="D13" s="14">
        <v>94.124050942864599</v>
      </c>
      <c r="E13" s="14">
        <v>0.40490007136294898</v>
      </c>
      <c r="F13" s="14">
        <v>93.276985166340097</v>
      </c>
      <c r="G13" s="14">
        <v>94.870260091069298</v>
      </c>
      <c r="H13" s="14">
        <v>0.43017705603080397</v>
      </c>
      <c r="I13" s="15">
        <v>5877</v>
      </c>
      <c r="J13" s="15">
        <v>6287</v>
      </c>
      <c r="K13" s="14">
        <v>1.8633371862102699</v>
      </c>
      <c r="L13" s="15">
        <v>3374.0538462535301</v>
      </c>
      <c r="M13" s="15">
        <v>788</v>
      </c>
      <c r="ZA13" s="9"/>
    </row>
    <row r="14" spans="2:677" x14ac:dyDescent="0.3">
      <c r="B14" s="19"/>
      <c r="C14" s="16" t="s">
        <v>257</v>
      </c>
      <c r="D14" s="14">
        <v>94.323846606389097</v>
      </c>
      <c r="E14" s="14">
        <v>0.494779280934383</v>
      </c>
      <c r="F14" s="14">
        <v>93.269860933213806</v>
      </c>
      <c r="G14" s="14">
        <v>95.221228014026707</v>
      </c>
      <c r="H14" s="14">
        <v>0.52455375680243899</v>
      </c>
      <c r="I14" s="15">
        <v>3943</v>
      </c>
      <c r="J14" s="15">
        <v>4186</v>
      </c>
      <c r="K14" s="14">
        <v>1.91356335595611</v>
      </c>
      <c r="L14" s="15">
        <v>2187.54188983122</v>
      </c>
      <c r="M14" s="15">
        <v>509</v>
      </c>
      <c r="ZA14" s="9"/>
    </row>
    <row r="15" spans="2:677" x14ac:dyDescent="0.3">
      <c r="B15" s="19" t="s">
        <v>295</v>
      </c>
      <c r="C15" s="16" t="s">
        <v>258</v>
      </c>
      <c r="D15" s="14">
        <v>87.009494460533503</v>
      </c>
      <c r="E15" s="14">
        <v>1.1049011023679201</v>
      </c>
      <c r="F15" s="14">
        <v>84.663640934752706</v>
      </c>
      <c r="G15" s="14">
        <v>89.042963843660303</v>
      </c>
      <c r="H15" s="14">
        <v>1.26986268477756</v>
      </c>
      <c r="I15" s="15">
        <v>856</v>
      </c>
      <c r="J15" s="15">
        <v>986</v>
      </c>
      <c r="K15" s="14">
        <v>1.0638743702961599</v>
      </c>
      <c r="L15" s="15">
        <v>926.80115954435701</v>
      </c>
      <c r="M15" s="15">
        <v>134</v>
      </c>
      <c r="ZA15" s="9"/>
    </row>
    <row r="16" spans="2:677" x14ac:dyDescent="0.3">
      <c r="B16" s="19"/>
      <c r="C16" s="16" t="s">
        <v>259</v>
      </c>
      <c r="D16" s="14">
        <v>96.148084720053902</v>
      </c>
      <c r="E16" s="14">
        <v>0.76663246333325996</v>
      </c>
      <c r="F16" s="14">
        <v>94.3036120459643</v>
      </c>
      <c r="G16" s="14">
        <v>97.411714765652803</v>
      </c>
      <c r="H16" s="14">
        <v>0.79734553794326501</v>
      </c>
      <c r="I16" s="15">
        <v>777</v>
      </c>
      <c r="J16" s="15">
        <v>813</v>
      </c>
      <c r="K16" s="14">
        <v>1.2885850147735201</v>
      </c>
      <c r="L16" s="15">
        <v>630.92461163138296</v>
      </c>
      <c r="M16" s="15">
        <v>101</v>
      </c>
      <c r="ZA16" s="9"/>
    </row>
    <row r="17" spans="2:677" x14ac:dyDescent="0.3">
      <c r="B17" s="19"/>
      <c r="C17" s="16" t="s">
        <v>260</v>
      </c>
      <c r="D17" s="14">
        <v>86.039571878137195</v>
      </c>
      <c r="E17" s="14">
        <v>1.6128549395916301</v>
      </c>
      <c r="F17" s="14">
        <v>82.523771340367901</v>
      </c>
      <c r="G17" s="14">
        <v>88.942845895549596</v>
      </c>
      <c r="H17" s="14">
        <v>1.874550168469</v>
      </c>
      <c r="I17" s="15">
        <v>607</v>
      </c>
      <c r="J17" s="15">
        <v>723</v>
      </c>
      <c r="K17" s="14">
        <v>1.56361863334466</v>
      </c>
      <c r="L17" s="15">
        <v>462.38896402344898</v>
      </c>
      <c r="M17" s="15">
        <v>102</v>
      </c>
      <c r="ZA17" s="9"/>
    </row>
    <row r="18" spans="2:677" x14ac:dyDescent="0.3">
      <c r="B18" s="19"/>
      <c r="C18" s="16" t="s">
        <v>261</v>
      </c>
      <c r="D18" s="14">
        <v>91.039358470596696</v>
      </c>
      <c r="E18" s="14">
        <v>1.06165667431058</v>
      </c>
      <c r="F18" s="14">
        <v>88.688981093260907</v>
      </c>
      <c r="G18" s="14">
        <v>92.940215531177799</v>
      </c>
      <c r="H18" s="14">
        <v>1.16615131317458</v>
      </c>
      <c r="I18" s="15">
        <v>563</v>
      </c>
      <c r="J18" s="15">
        <v>626</v>
      </c>
      <c r="K18" s="14">
        <v>0.86353493833652895</v>
      </c>
      <c r="L18" s="15">
        <v>626</v>
      </c>
      <c r="M18" s="15">
        <v>78</v>
      </c>
      <c r="ZA18" s="9"/>
    </row>
    <row r="19" spans="2:677" x14ac:dyDescent="0.3">
      <c r="B19" s="19"/>
      <c r="C19" s="16" t="s">
        <v>262</v>
      </c>
      <c r="D19" s="14">
        <v>94.4136092909486</v>
      </c>
      <c r="E19" s="14">
        <v>1.1296584686093001</v>
      </c>
      <c r="F19" s="14">
        <v>91.680635745983295</v>
      </c>
      <c r="G19" s="14">
        <v>96.285158910364899</v>
      </c>
      <c r="H19" s="14">
        <v>1.19649961175417</v>
      </c>
      <c r="I19" s="15">
        <v>508</v>
      </c>
      <c r="J19" s="15">
        <v>540</v>
      </c>
      <c r="K19" s="14">
        <v>1.3041188819638001</v>
      </c>
      <c r="L19" s="15">
        <v>414.07267962169601</v>
      </c>
      <c r="M19" s="15">
        <v>66</v>
      </c>
      <c r="ZA19" s="9"/>
    </row>
    <row r="20" spans="2:677" x14ac:dyDescent="0.3">
      <c r="B20" s="19"/>
      <c r="C20" s="16" t="s">
        <v>263</v>
      </c>
      <c r="D20" s="14">
        <v>91.366832879385498</v>
      </c>
      <c r="E20" s="14">
        <v>1.6404224513788499</v>
      </c>
      <c r="F20" s="14">
        <v>87.508834181358793</v>
      </c>
      <c r="G20" s="14">
        <v>94.113412552058605</v>
      </c>
      <c r="H20" s="14">
        <v>1.7954244441682601</v>
      </c>
      <c r="I20" s="15">
        <v>702</v>
      </c>
      <c r="J20" s="15">
        <v>764</v>
      </c>
      <c r="K20" s="14">
        <v>2.6030183407356802</v>
      </c>
      <c r="L20" s="15">
        <v>293.505423317176</v>
      </c>
      <c r="M20" s="15">
        <v>101</v>
      </c>
      <c r="ZA20" s="9"/>
    </row>
    <row r="21" spans="2:677" x14ac:dyDescent="0.3">
      <c r="B21" s="19"/>
      <c r="C21" s="16" t="s">
        <v>264</v>
      </c>
      <c r="D21" s="14">
        <v>92.767772516796498</v>
      </c>
      <c r="E21" s="14">
        <v>0.85617829533240397</v>
      </c>
      <c r="F21" s="14">
        <v>90.885647128753007</v>
      </c>
      <c r="G21" s="14">
        <v>94.285673247558506</v>
      </c>
      <c r="H21" s="14">
        <v>0.92292643458414902</v>
      </c>
      <c r="I21" s="15">
        <v>1203</v>
      </c>
      <c r="J21" s="15">
        <v>1307</v>
      </c>
      <c r="K21" s="14">
        <v>1.4269291111354401</v>
      </c>
      <c r="L21" s="15">
        <v>915.952999907606</v>
      </c>
      <c r="M21" s="15">
        <v>181</v>
      </c>
      <c r="ZA21" s="9"/>
    </row>
    <row r="22" spans="2:677" x14ac:dyDescent="0.3">
      <c r="B22" s="19"/>
      <c r="C22" s="16" t="s">
        <v>265</v>
      </c>
      <c r="D22" s="14">
        <v>93.323923137002794</v>
      </c>
      <c r="E22" s="14">
        <v>0.71141039128544403</v>
      </c>
      <c r="F22" s="14">
        <v>91.771702127832299</v>
      </c>
      <c r="G22" s="14">
        <v>94.600554694956102</v>
      </c>
      <c r="H22" s="14">
        <v>0.76230227724253397</v>
      </c>
      <c r="I22" s="15">
        <v>1061</v>
      </c>
      <c r="J22" s="15">
        <v>1137</v>
      </c>
      <c r="K22" s="14">
        <v>0.92279328341625499</v>
      </c>
      <c r="L22" s="15">
        <v>1137</v>
      </c>
      <c r="M22" s="15">
        <v>135</v>
      </c>
      <c r="ZA22" s="9"/>
    </row>
    <row r="23" spans="2:677" x14ac:dyDescent="0.3">
      <c r="B23" s="19"/>
      <c r="C23" s="16" t="s">
        <v>266</v>
      </c>
      <c r="D23" s="14">
        <v>93.221515593702506</v>
      </c>
      <c r="E23" s="14">
        <v>0.77368478793749995</v>
      </c>
      <c r="F23" s="14">
        <v>91.5229851030102</v>
      </c>
      <c r="G23" s="14">
        <v>94.599794262699703</v>
      </c>
      <c r="H23" s="14">
        <v>0.82994229712970502</v>
      </c>
      <c r="I23" s="15">
        <v>1053</v>
      </c>
      <c r="J23" s="15">
        <v>1153</v>
      </c>
      <c r="K23" s="14">
        <v>1.09126904010425</v>
      </c>
      <c r="L23" s="15">
        <v>1056.5680484162301</v>
      </c>
      <c r="M23" s="15">
        <v>145</v>
      </c>
      <c r="ZA23" s="9"/>
    </row>
    <row r="24" spans="2:677" x14ac:dyDescent="0.3">
      <c r="B24" s="19"/>
      <c r="C24" s="16" t="s">
        <v>267</v>
      </c>
      <c r="D24" s="14">
        <v>87.088916666797303</v>
      </c>
      <c r="E24" s="14">
        <v>1.56427385268359</v>
      </c>
      <c r="F24" s="14">
        <v>83.642679414144695</v>
      </c>
      <c r="G24" s="14">
        <v>89.896786498391407</v>
      </c>
      <c r="H24" s="14">
        <v>1.7961801714315899</v>
      </c>
      <c r="I24" s="15">
        <v>571</v>
      </c>
      <c r="J24" s="15">
        <v>652</v>
      </c>
      <c r="K24" s="14">
        <v>1.4167100935244901</v>
      </c>
      <c r="L24" s="15">
        <v>460.22118638115597</v>
      </c>
      <c r="M24" s="15">
        <v>78</v>
      </c>
      <c r="ZA24" s="9"/>
    </row>
    <row r="25" spans="2:677" x14ac:dyDescent="0.3">
      <c r="B25" s="19"/>
      <c r="C25" s="16" t="s">
        <v>268</v>
      </c>
      <c r="D25" s="14">
        <v>93.563108451026295</v>
      </c>
      <c r="E25" s="14">
        <v>1.22529461803412</v>
      </c>
      <c r="F25" s="14">
        <v>90.656000397582403</v>
      </c>
      <c r="G25" s="14">
        <v>95.609558871669194</v>
      </c>
      <c r="H25" s="14">
        <v>1.30959160968394</v>
      </c>
      <c r="I25" s="15">
        <v>645</v>
      </c>
      <c r="J25" s="15">
        <v>689</v>
      </c>
      <c r="K25" s="14">
        <v>1.71509687682789</v>
      </c>
      <c r="L25" s="15">
        <v>401.72657842764102</v>
      </c>
      <c r="M25" s="15">
        <v>89</v>
      </c>
      <c r="ZA25" s="9"/>
    </row>
    <row r="26" spans="2:677" x14ac:dyDescent="0.3">
      <c r="B26" s="19"/>
      <c r="C26" s="16" t="s">
        <v>269</v>
      </c>
      <c r="D26" s="14">
        <v>96.375413795872504</v>
      </c>
      <c r="E26" s="14">
        <v>0.85164474577250704</v>
      </c>
      <c r="F26" s="14">
        <v>94.250366750894699</v>
      </c>
      <c r="G26" s="14">
        <v>97.733933561640399</v>
      </c>
      <c r="H26" s="14">
        <v>0.88367428188306296</v>
      </c>
      <c r="I26" s="15">
        <v>797</v>
      </c>
      <c r="J26" s="15">
        <v>825</v>
      </c>
      <c r="K26" s="14">
        <v>1.7108796695888</v>
      </c>
      <c r="L26" s="15">
        <v>482.20807965897598</v>
      </c>
      <c r="M26" s="15">
        <v>100</v>
      </c>
      <c r="ZA26" s="9"/>
    </row>
    <row r="27" spans="2:677" x14ac:dyDescent="0.3">
      <c r="B27" s="19"/>
      <c r="C27" s="16" t="s">
        <v>270</v>
      </c>
      <c r="D27" s="14">
        <v>95.305666275883993</v>
      </c>
      <c r="E27" s="14">
        <v>0.65289906781717799</v>
      </c>
      <c r="F27" s="14">
        <v>93.833181729210906</v>
      </c>
      <c r="G27" s="14">
        <v>96.439897435236205</v>
      </c>
      <c r="H27" s="14">
        <v>0.685057975385443</v>
      </c>
      <c r="I27" s="15">
        <v>1069</v>
      </c>
      <c r="J27" s="15">
        <v>1131</v>
      </c>
      <c r="K27" s="14">
        <v>1.07665822040293</v>
      </c>
      <c r="L27" s="15">
        <v>1050.4726370609401</v>
      </c>
      <c r="M27" s="15">
        <v>147</v>
      </c>
      <c r="ZA27" s="9"/>
    </row>
    <row r="28" spans="2:677" x14ac:dyDescent="0.3">
      <c r="B28" s="19"/>
      <c r="C28" s="16" t="s">
        <v>271</v>
      </c>
      <c r="D28" s="14">
        <v>93.616701774084902</v>
      </c>
      <c r="E28" s="14">
        <v>1.4999616419602699</v>
      </c>
      <c r="F28" s="14">
        <v>89.886276345661798</v>
      </c>
      <c r="G28" s="14">
        <v>96.031910377482504</v>
      </c>
      <c r="H28" s="14">
        <v>1.6022372221358201</v>
      </c>
      <c r="I28" s="15">
        <v>468</v>
      </c>
      <c r="J28" s="15">
        <v>498</v>
      </c>
      <c r="K28" s="14">
        <v>1.8711914466103401</v>
      </c>
      <c r="L28" s="15">
        <v>266.14059234939702</v>
      </c>
      <c r="M28" s="15">
        <v>68</v>
      </c>
      <c r="ZA28" s="9"/>
    </row>
    <row r="29" spans="2:677" x14ac:dyDescent="0.3">
      <c r="B29" s="19"/>
      <c r="C29" s="16" t="s">
        <v>272</v>
      </c>
      <c r="D29" s="14">
        <v>94.007729794357104</v>
      </c>
      <c r="E29" s="14">
        <v>1.1505116682623</v>
      </c>
      <c r="F29" s="14">
        <v>91.271721232022003</v>
      </c>
      <c r="G29" s="14">
        <v>95.924392644953301</v>
      </c>
      <c r="H29" s="14">
        <v>1.2238479439712699</v>
      </c>
      <c r="I29" s="15">
        <v>754</v>
      </c>
      <c r="J29" s="15">
        <v>794</v>
      </c>
      <c r="K29" s="14">
        <v>1.8633751051501499</v>
      </c>
      <c r="L29" s="15">
        <v>426.10851556698299</v>
      </c>
      <c r="M29" s="15">
        <v>92</v>
      </c>
      <c r="ZA29" s="9"/>
    </row>
    <row r="30" spans="2:677" x14ac:dyDescent="0.3">
      <c r="B30" s="19"/>
      <c r="C30" s="16" t="s">
        <v>273</v>
      </c>
      <c r="D30" s="14">
        <v>94.808861546562198</v>
      </c>
      <c r="E30" s="14">
        <v>1.5133936146100799</v>
      </c>
      <c r="F30" s="14">
        <v>90.820618715209605</v>
      </c>
      <c r="G30" s="14">
        <v>97.119261872710695</v>
      </c>
      <c r="H30" s="14">
        <v>1.5962575543287401</v>
      </c>
      <c r="I30" s="15">
        <v>611</v>
      </c>
      <c r="J30" s="15">
        <v>649</v>
      </c>
      <c r="K30" s="14">
        <v>3.0155550197860799</v>
      </c>
      <c r="L30" s="15">
        <v>215.21742954172299</v>
      </c>
      <c r="M30" s="15">
        <v>72</v>
      </c>
      <c r="ZA30" s="9"/>
    </row>
    <row r="31" spans="2:677" x14ac:dyDescent="0.3">
      <c r="B31" s="19"/>
      <c r="C31" s="16" t="s">
        <v>274</v>
      </c>
      <c r="D31" s="14">
        <v>86.2166204878516</v>
      </c>
      <c r="E31" s="14">
        <v>0.82854632028990205</v>
      </c>
      <c r="F31" s="14">
        <v>84.503641242174794</v>
      </c>
      <c r="G31" s="14">
        <v>87.767655695013602</v>
      </c>
      <c r="H31" s="14">
        <v>0.96100533238443198</v>
      </c>
      <c r="I31" s="15">
        <v>1938</v>
      </c>
      <c r="J31" s="15">
        <v>2278</v>
      </c>
      <c r="K31" s="14">
        <v>1.3153759855745299</v>
      </c>
      <c r="L31" s="15">
        <v>1731.82422743184</v>
      </c>
      <c r="M31" s="15">
        <v>298</v>
      </c>
      <c r="ZA31" s="9"/>
    </row>
    <row r="32" spans="2:677" x14ac:dyDescent="0.3">
      <c r="B32" s="19"/>
      <c r="C32" s="16" t="s">
        <v>275</v>
      </c>
      <c r="D32" s="14">
        <v>93.469553323054498</v>
      </c>
      <c r="E32" s="14">
        <v>0.76175670974947196</v>
      </c>
      <c r="F32" s="14">
        <v>91.794965764467506</v>
      </c>
      <c r="G32" s="14">
        <v>94.821649829461805</v>
      </c>
      <c r="H32" s="14">
        <v>0.81497844235614103</v>
      </c>
      <c r="I32" s="15">
        <v>1285</v>
      </c>
      <c r="J32" s="15">
        <v>1385</v>
      </c>
      <c r="K32" s="14">
        <v>1.31569617399355</v>
      </c>
      <c r="L32" s="15">
        <v>1052.6746428060901</v>
      </c>
      <c r="M32" s="15">
        <v>170</v>
      </c>
      <c r="ZA32" s="9"/>
    </row>
    <row r="33" spans="2:677" x14ac:dyDescent="0.3">
      <c r="B33" s="19"/>
      <c r="C33" s="16" t="s">
        <v>276</v>
      </c>
      <c r="D33" s="14">
        <v>93.940729540258801</v>
      </c>
      <c r="E33" s="14">
        <v>0.90559371338054495</v>
      </c>
      <c r="F33" s="14">
        <v>91.875189173383106</v>
      </c>
      <c r="G33" s="14">
        <v>95.506836055589403</v>
      </c>
      <c r="H33" s="14">
        <v>0.96400540831700499</v>
      </c>
      <c r="I33" s="15">
        <v>721</v>
      </c>
      <c r="J33" s="15">
        <v>770</v>
      </c>
      <c r="K33" s="14">
        <v>1.1079467075865901</v>
      </c>
      <c r="L33" s="15">
        <v>694.97927538163697</v>
      </c>
      <c r="M33" s="15">
        <v>102</v>
      </c>
      <c r="ZA33" s="9"/>
    </row>
    <row r="34" spans="2:677" x14ac:dyDescent="0.3">
      <c r="B34" s="19"/>
      <c r="C34" s="16" t="s">
        <v>277</v>
      </c>
      <c r="D34" s="14">
        <v>94.057083999444501</v>
      </c>
      <c r="E34" s="14">
        <v>0.938804247948823</v>
      </c>
      <c r="F34" s="14">
        <v>91.900430485021502</v>
      </c>
      <c r="G34" s="14">
        <v>95.666568195889297</v>
      </c>
      <c r="H34" s="14">
        <v>0.99812178735454704</v>
      </c>
      <c r="I34" s="15">
        <v>837</v>
      </c>
      <c r="J34" s="15">
        <v>897</v>
      </c>
      <c r="K34" s="14">
        <v>1.4127554766738599</v>
      </c>
      <c r="L34" s="15">
        <v>634.92940909481797</v>
      </c>
      <c r="M34" s="15">
        <v>111</v>
      </c>
      <c r="ZA34" s="9"/>
    </row>
    <row r="35" spans="2:677" x14ac:dyDescent="0.3">
      <c r="B35" s="19"/>
      <c r="C35" s="16" t="s">
        <v>278</v>
      </c>
      <c r="D35" s="14">
        <v>95.388344349940994</v>
      </c>
      <c r="E35" s="14">
        <v>0.92535909973942498</v>
      </c>
      <c r="F35" s="14">
        <v>93.144698768240403</v>
      </c>
      <c r="G35" s="14">
        <v>96.921941802334899</v>
      </c>
      <c r="H35" s="14">
        <v>0.97009661510074996</v>
      </c>
      <c r="I35" s="15">
        <v>552</v>
      </c>
      <c r="J35" s="15">
        <v>578</v>
      </c>
      <c r="K35" s="14">
        <v>1.1231667414781901</v>
      </c>
      <c r="L35" s="15">
        <v>514.61637765315197</v>
      </c>
      <c r="M35" s="15">
        <v>64</v>
      </c>
      <c r="ZA35" s="9"/>
    </row>
    <row r="36" spans="2:677" x14ac:dyDescent="0.3">
      <c r="B36" s="19"/>
      <c r="C36" s="16" t="s">
        <v>279</v>
      </c>
      <c r="D36" s="14">
        <v>95.727731386718006</v>
      </c>
      <c r="E36" s="14">
        <v>0.65889228010543499</v>
      </c>
      <c r="F36" s="14">
        <v>94.219870120877502</v>
      </c>
      <c r="G36" s="14">
        <v>96.855365632359906</v>
      </c>
      <c r="H36" s="14">
        <v>0.68829822932255802</v>
      </c>
      <c r="I36" s="15">
        <v>1147</v>
      </c>
      <c r="J36" s="15">
        <v>1201</v>
      </c>
      <c r="K36" s="14">
        <v>1.27383676654241</v>
      </c>
      <c r="L36" s="15">
        <v>942.82095755478304</v>
      </c>
      <c r="M36" s="15">
        <v>161</v>
      </c>
      <c r="ZA36" s="9"/>
    </row>
    <row r="37" spans="2:677" x14ac:dyDescent="0.3">
      <c r="B37" s="19"/>
      <c r="C37" s="16" t="s">
        <v>280</v>
      </c>
      <c r="D37" s="14">
        <v>95.255016115312102</v>
      </c>
      <c r="E37" s="14">
        <v>0.92346089699476896</v>
      </c>
      <c r="F37" s="14">
        <v>93.040154500681098</v>
      </c>
      <c r="G37" s="14">
        <v>96.789355677982698</v>
      </c>
      <c r="H37" s="14">
        <v>0.96946169834968299</v>
      </c>
      <c r="I37" s="15">
        <v>694</v>
      </c>
      <c r="J37" s="15">
        <v>734</v>
      </c>
      <c r="K37" s="14">
        <v>1.38298796661166</v>
      </c>
      <c r="L37" s="15">
        <v>530.73491434514199</v>
      </c>
      <c r="M37" s="15">
        <v>80</v>
      </c>
      <c r="ZA37" s="9"/>
    </row>
    <row r="38" spans="2:677" x14ac:dyDescent="0.3">
      <c r="B38" s="19" t="s">
        <v>296</v>
      </c>
      <c r="C38" s="16" t="s">
        <v>281</v>
      </c>
      <c r="D38" s="14">
        <v>94.958152830110606</v>
      </c>
      <c r="E38" s="14">
        <v>0.36049779786665798</v>
      </c>
      <c r="F38" s="14">
        <v>94.202082897998395</v>
      </c>
      <c r="G38" s="14">
        <v>95.620212432487605</v>
      </c>
      <c r="H38" s="14">
        <v>0.37963859565762997</v>
      </c>
      <c r="I38" s="15">
        <v>10058</v>
      </c>
      <c r="J38" s="15">
        <v>10699</v>
      </c>
      <c r="K38" s="14">
        <v>2.9039283126728099</v>
      </c>
      <c r="L38" s="15">
        <v>3684.3196002150999</v>
      </c>
      <c r="M38" s="15">
        <v>1279</v>
      </c>
      <c r="ZA38" s="9"/>
    </row>
    <row r="39" spans="2:677" x14ac:dyDescent="0.3">
      <c r="B39" s="19"/>
      <c r="C39" s="16" t="s">
        <v>282</v>
      </c>
      <c r="D39" s="14">
        <v>90.097656692156505</v>
      </c>
      <c r="E39" s="14">
        <v>0.42930343609215199</v>
      </c>
      <c r="F39" s="14">
        <v>89.222992100931904</v>
      </c>
      <c r="G39" s="14">
        <v>90.908566658109507</v>
      </c>
      <c r="H39" s="14">
        <v>0.47648679427810903</v>
      </c>
      <c r="I39" s="15">
        <v>9361</v>
      </c>
      <c r="J39" s="15">
        <v>10431</v>
      </c>
      <c r="K39" s="14">
        <v>2.15457473460796</v>
      </c>
      <c r="L39" s="15">
        <v>4841.3266119070004</v>
      </c>
      <c r="M39" s="15">
        <v>1295</v>
      </c>
      <c r="ZA39" s="9"/>
    </row>
    <row r="40" spans="2:677" x14ac:dyDescent="0.3">
      <c r="B40" s="19" t="s">
        <v>321</v>
      </c>
      <c r="C40" s="16" t="s">
        <v>314</v>
      </c>
      <c r="D40" s="14">
        <v>92.316129067369204</v>
      </c>
      <c r="E40" s="14">
        <v>0.399186574323387</v>
      </c>
      <c r="F40" s="14">
        <v>91.495911878619907</v>
      </c>
      <c r="G40" s="14">
        <v>93.0632342198749</v>
      </c>
      <c r="H40" s="14">
        <v>0.43241260043743202</v>
      </c>
      <c r="I40" s="15">
        <v>9941</v>
      </c>
      <c r="J40" s="15">
        <v>10846</v>
      </c>
      <c r="K40" s="14">
        <v>2.4362607147905599</v>
      </c>
      <c r="L40" s="15">
        <v>4451.9044838484697</v>
      </c>
      <c r="M40" s="15">
        <v>2640</v>
      </c>
      <c r="ZA40" s="9"/>
    </row>
    <row r="41" spans="2:677" x14ac:dyDescent="0.3">
      <c r="B41" s="19"/>
      <c r="C41" s="16" t="s">
        <v>315</v>
      </c>
      <c r="D41" s="14">
        <v>92.351383736694501</v>
      </c>
      <c r="E41" s="14">
        <v>0.42745888615224298</v>
      </c>
      <c r="F41" s="14">
        <v>91.469932555136097</v>
      </c>
      <c r="G41" s="14">
        <v>93.148573055460702</v>
      </c>
      <c r="H41" s="14">
        <v>0.46286137668600902</v>
      </c>
      <c r="I41" s="15">
        <v>9478</v>
      </c>
      <c r="J41" s="15">
        <v>10284</v>
      </c>
      <c r="K41" s="14">
        <v>2.6600037917749999</v>
      </c>
      <c r="L41" s="15">
        <v>3866.1599024028301</v>
      </c>
      <c r="M41" s="15">
        <v>2636</v>
      </c>
      <c r="ZA41" s="9"/>
    </row>
    <row r="42" spans="2:677" x14ac:dyDescent="0.3">
      <c r="B42" s="19" t="s">
        <v>322</v>
      </c>
      <c r="C42" s="16" t="s">
        <v>316</v>
      </c>
      <c r="D42" s="14">
        <v>90.286662589899905</v>
      </c>
      <c r="E42" s="14">
        <v>1.0352873653807699</v>
      </c>
      <c r="F42" s="14">
        <v>88.055272895864803</v>
      </c>
      <c r="G42" s="14">
        <v>92.138423200157604</v>
      </c>
      <c r="H42" s="14">
        <v>1.14666700006761</v>
      </c>
      <c r="I42" s="15">
        <v>2293</v>
      </c>
      <c r="J42" s="15">
        <v>2492</v>
      </c>
      <c r="K42" s="14">
        <v>3.0444123894230102</v>
      </c>
      <c r="L42" s="15">
        <v>818.54876450305596</v>
      </c>
      <c r="M42" s="15">
        <v>622</v>
      </c>
      <c r="ZA42" s="9"/>
    </row>
    <row r="43" spans="2:677" x14ac:dyDescent="0.3">
      <c r="B43" s="19"/>
      <c r="C43" s="16" t="s">
        <v>317</v>
      </c>
      <c r="D43" s="14">
        <v>93.673638271214202</v>
      </c>
      <c r="E43" s="14">
        <v>1.2136239127857</v>
      </c>
      <c r="F43" s="14">
        <v>90.822716253801502</v>
      </c>
      <c r="G43" s="14">
        <v>95.681037184784898</v>
      </c>
      <c r="H43" s="14">
        <v>1.2955874621543799</v>
      </c>
      <c r="I43" s="15">
        <v>787</v>
      </c>
      <c r="J43" s="15">
        <v>835</v>
      </c>
      <c r="K43" s="14">
        <v>2.0728262116851202</v>
      </c>
      <c r="L43" s="15">
        <v>402.83164854480498</v>
      </c>
      <c r="M43" s="15">
        <v>314</v>
      </c>
      <c r="ZA43" s="9"/>
    </row>
    <row r="44" spans="2:677" x14ac:dyDescent="0.3">
      <c r="B44" s="19"/>
      <c r="C44" s="16" t="s">
        <v>318</v>
      </c>
      <c r="D44" s="14">
        <v>95.719200321842493</v>
      </c>
      <c r="E44" s="14">
        <v>0.88174360145792996</v>
      </c>
      <c r="F44" s="14">
        <v>93.603827207056796</v>
      </c>
      <c r="G44" s="14">
        <v>97.1562217822473</v>
      </c>
      <c r="H44" s="14">
        <v>0.92117735887177299</v>
      </c>
      <c r="I44" s="15">
        <v>616</v>
      </c>
      <c r="J44" s="15">
        <v>652</v>
      </c>
      <c r="K44" s="14">
        <v>1.2352124555336701</v>
      </c>
      <c r="L44" s="15">
        <v>527.84441824488204</v>
      </c>
      <c r="M44" s="15">
        <v>238</v>
      </c>
      <c r="ZA44" s="9"/>
    </row>
    <row r="45" spans="2:677" x14ac:dyDescent="0.3">
      <c r="B45" s="19"/>
      <c r="C45" s="16" t="s">
        <v>319</v>
      </c>
      <c r="D45" s="14">
        <v>92.159888333459406</v>
      </c>
      <c r="E45" s="14">
        <v>0.32239074472075202</v>
      </c>
      <c r="F45" s="14">
        <v>91.503938771120502</v>
      </c>
      <c r="G45" s="14">
        <v>92.769196383654702</v>
      </c>
      <c r="H45" s="14">
        <v>0.34981677012699403</v>
      </c>
      <c r="I45" s="15">
        <v>15495</v>
      </c>
      <c r="J45" s="15">
        <v>16888</v>
      </c>
      <c r="K45" s="14">
        <v>2.4291450374316699</v>
      </c>
      <c r="L45" s="15">
        <v>6952.24029021158</v>
      </c>
      <c r="M45" s="15">
        <v>2566</v>
      </c>
      <c r="ZA45" s="9"/>
    </row>
    <row r="46" spans="2:677" x14ac:dyDescent="0.3">
      <c r="B46" s="19"/>
      <c r="C46" s="16" t="s">
        <v>320</v>
      </c>
      <c r="D46" s="14">
        <v>91.796525725732394</v>
      </c>
      <c r="E46" s="14">
        <v>2.0461636548833999</v>
      </c>
      <c r="F46" s="14">
        <v>86.739954160697906</v>
      </c>
      <c r="G46" s="14">
        <v>95.035199460809693</v>
      </c>
      <c r="H46" s="14">
        <v>2.22902080302786</v>
      </c>
      <c r="I46" s="15">
        <v>228</v>
      </c>
      <c r="J46" s="15">
        <v>263</v>
      </c>
      <c r="K46" s="14">
        <v>1.45665920873258</v>
      </c>
      <c r="L46" s="15">
        <v>180.55012347660499</v>
      </c>
      <c r="M46" s="15">
        <v>137</v>
      </c>
      <c r="ZA46" s="9"/>
    </row>
    <row r="47" spans="2:677" x14ac:dyDescent="0.3">
      <c r="B47" s="19" t="s">
        <v>298</v>
      </c>
      <c r="C47" s="16" t="s">
        <v>283</v>
      </c>
      <c r="D47" s="14">
        <v>93.580737197668697</v>
      </c>
      <c r="E47" s="14">
        <v>0.71375407829353099</v>
      </c>
      <c r="F47" s="14">
        <v>92.0302200740214</v>
      </c>
      <c r="G47" s="14">
        <v>94.846493832678703</v>
      </c>
      <c r="H47" s="14">
        <v>0.76271474201563805</v>
      </c>
      <c r="I47" s="15">
        <v>3744</v>
      </c>
      <c r="J47" s="15">
        <v>4013</v>
      </c>
      <c r="K47" s="14">
        <v>3.4024089480404398</v>
      </c>
      <c r="L47" s="15">
        <v>1179.4584546667199</v>
      </c>
      <c r="M47" s="15">
        <v>1497</v>
      </c>
      <c r="ZA47" s="9"/>
    </row>
    <row r="48" spans="2:677" x14ac:dyDescent="0.3">
      <c r="B48" s="19"/>
      <c r="C48" s="16" t="s">
        <v>284</v>
      </c>
      <c r="D48" s="14">
        <v>94.218445290123597</v>
      </c>
      <c r="E48" s="14">
        <v>0.54766217353334501</v>
      </c>
      <c r="F48" s="14">
        <v>93.045874752246803</v>
      </c>
      <c r="G48" s="14">
        <v>95.203494816990201</v>
      </c>
      <c r="H48" s="14">
        <v>0.58126853170517601</v>
      </c>
      <c r="I48" s="15">
        <v>3484</v>
      </c>
      <c r="J48" s="15">
        <v>3733</v>
      </c>
      <c r="K48" s="14">
        <v>2.0548804162827499</v>
      </c>
      <c r="L48" s="15">
        <v>1816.65072595949</v>
      </c>
      <c r="M48" s="15">
        <v>1736</v>
      </c>
      <c r="ZA48" s="9"/>
    </row>
    <row r="49" spans="2:677" x14ac:dyDescent="0.3">
      <c r="B49" s="19"/>
      <c r="C49" s="16" t="s">
        <v>285</v>
      </c>
      <c r="D49" s="14">
        <v>93.8740063512478</v>
      </c>
      <c r="E49" s="14">
        <v>0.65841262982378601</v>
      </c>
      <c r="F49" s="14">
        <v>92.448233712503495</v>
      </c>
      <c r="G49" s="14">
        <v>95.045020911107898</v>
      </c>
      <c r="H49" s="14">
        <v>0.70137906691678598</v>
      </c>
      <c r="I49" s="15">
        <v>3528</v>
      </c>
      <c r="J49" s="15">
        <v>3767</v>
      </c>
      <c r="K49" s="14">
        <v>2.8389302763235702</v>
      </c>
      <c r="L49" s="15">
        <v>1326.9082482991801</v>
      </c>
      <c r="M49" s="15">
        <v>1838</v>
      </c>
      <c r="ZA49" s="9"/>
    </row>
    <row r="50" spans="2:677" x14ac:dyDescent="0.3">
      <c r="B50" s="19"/>
      <c r="C50" s="16" t="s">
        <v>286</v>
      </c>
      <c r="D50" s="14">
        <v>92.639480695377998</v>
      </c>
      <c r="E50" s="14">
        <v>0.56180459268707705</v>
      </c>
      <c r="F50" s="14">
        <v>91.458911388508199</v>
      </c>
      <c r="G50" s="14">
        <v>93.6681662055</v>
      </c>
      <c r="H50" s="14">
        <v>0.60644186309121495</v>
      </c>
      <c r="I50" s="15">
        <v>3863</v>
      </c>
      <c r="J50" s="15">
        <v>4185</v>
      </c>
      <c r="K50" s="14">
        <v>1.93667915554363</v>
      </c>
      <c r="L50" s="15">
        <v>2160.9154970355698</v>
      </c>
      <c r="M50" s="15">
        <v>1925</v>
      </c>
      <c r="ZA50" s="9"/>
    </row>
    <row r="51" spans="2:677" x14ac:dyDescent="0.3">
      <c r="B51" s="19"/>
      <c r="C51" s="16" t="s">
        <v>287</v>
      </c>
      <c r="D51" s="14">
        <v>87.518449958725398</v>
      </c>
      <c r="E51" s="14">
        <v>0.72473081286461105</v>
      </c>
      <c r="F51" s="14">
        <v>86.026383374352307</v>
      </c>
      <c r="G51" s="14">
        <v>88.8718067121508</v>
      </c>
      <c r="H51" s="14">
        <v>0.82808917800349702</v>
      </c>
      <c r="I51" s="15">
        <v>4684</v>
      </c>
      <c r="J51" s="15">
        <v>5298</v>
      </c>
      <c r="K51" s="14">
        <v>2.5469198959691099</v>
      </c>
      <c r="L51" s="15">
        <v>2080.15965024456</v>
      </c>
      <c r="M51" s="15">
        <v>1915</v>
      </c>
      <c r="ZA51" s="9"/>
    </row>
    <row r="52" spans="2:677" x14ac:dyDescent="0.3">
      <c r="B52" s="19" t="s">
        <v>297</v>
      </c>
      <c r="C52" s="16" t="s">
        <v>288</v>
      </c>
      <c r="D52" s="14">
        <v>91.611778902227599</v>
      </c>
      <c r="E52" s="14">
        <v>0.35714768821204601</v>
      </c>
      <c r="F52" s="14">
        <v>90.884377859107701</v>
      </c>
      <c r="G52" s="14">
        <v>92.286061998000307</v>
      </c>
      <c r="H52" s="14">
        <v>0.38984909199635798</v>
      </c>
      <c r="I52" s="15">
        <v>13229</v>
      </c>
      <c r="J52" s="15">
        <v>14487</v>
      </c>
      <c r="K52" s="14">
        <v>2.4044900781116101</v>
      </c>
      <c r="L52" s="15">
        <v>6024.9780740943997</v>
      </c>
      <c r="M52" s="15">
        <v>2614</v>
      </c>
      <c r="ZA52" s="9"/>
    </row>
    <row r="53" spans="2:677" x14ac:dyDescent="0.3">
      <c r="B53" s="19"/>
      <c r="C53" s="16" t="s">
        <v>289</v>
      </c>
      <c r="D53" s="14">
        <v>93.837113753067499</v>
      </c>
      <c r="E53" s="14">
        <v>0.49874272105536599</v>
      </c>
      <c r="F53" s="14">
        <v>92.783401742067397</v>
      </c>
      <c r="G53" s="14">
        <v>94.745683654449806</v>
      </c>
      <c r="H53" s="14">
        <v>0.53149836041186005</v>
      </c>
      <c r="I53" s="15">
        <v>6076</v>
      </c>
      <c r="J53" s="15">
        <v>6511</v>
      </c>
      <c r="K53" s="14">
        <v>2.8001115719986598</v>
      </c>
      <c r="L53" s="15">
        <v>2325.2644877120401</v>
      </c>
      <c r="M53" s="15">
        <v>2010</v>
      </c>
      <c r="ZA53" s="9"/>
    </row>
    <row r="54" spans="2:677" x14ac:dyDescent="0.3">
      <c r="B54" s="19" t="s">
        <v>291</v>
      </c>
      <c r="C54" s="16" t="s">
        <v>290</v>
      </c>
      <c r="D54" s="14">
        <v>91.286403449985499</v>
      </c>
      <c r="E54" s="14">
        <v>0.36611538693228901</v>
      </c>
      <c r="F54" s="14">
        <v>90.541219764756406</v>
      </c>
      <c r="G54" s="14">
        <v>91.978081350101704</v>
      </c>
      <c r="H54" s="14">
        <v>0.40106234126408402</v>
      </c>
      <c r="I54" s="15">
        <v>12796</v>
      </c>
      <c r="J54" s="15">
        <v>14014</v>
      </c>
      <c r="K54" s="14">
        <v>2.3613672939685002</v>
      </c>
      <c r="L54" s="15">
        <v>5934.6972560326003</v>
      </c>
      <c r="M54" s="15">
        <v>2490</v>
      </c>
      <c r="ZA54" s="9"/>
    </row>
    <row r="55" spans="2:677" x14ac:dyDescent="0.3">
      <c r="B55" s="19"/>
      <c r="C55" s="16" t="s">
        <v>291</v>
      </c>
      <c r="D55" s="14">
        <v>93.911755400196398</v>
      </c>
      <c r="E55" s="14">
        <v>0.46441510350106302</v>
      </c>
      <c r="F55" s="14">
        <v>92.934680172414005</v>
      </c>
      <c r="G55" s="14">
        <v>94.761325930419204</v>
      </c>
      <c r="H55" s="14">
        <v>0.494522865132273</v>
      </c>
      <c r="I55" s="15">
        <v>6623</v>
      </c>
      <c r="J55" s="15">
        <v>7116</v>
      </c>
      <c r="K55" s="14">
        <v>2.6839568178500799</v>
      </c>
      <c r="L55" s="15">
        <v>2651.3094222209302</v>
      </c>
      <c r="M55" s="15">
        <v>1951</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183" priority="1">
      <formula>ZA9 = 3</formula>
    </cfRule>
    <cfRule type="expression" dxfId="182" priority="48">
      <formula>I9 = J9</formula>
    </cfRule>
    <cfRule type="expression" dxfId="181" priority="95">
      <formula>ZA9 = 2</formula>
    </cfRule>
    <cfRule type="expression" dxfId="180" priority="142">
      <formula>ZA9 = 1</formula>
    </cfRule>
  </conditionalFormatting>
  <pageMargins left="0.7" right="0.7" top="0.75" bottom="0.75" header="0.3" footer="0.3"/>
  <pageSetup paperSize="9" orientation="portrait" horizontalDpi="300" verticalDpi="30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143</v>
      </c>
      <c r="M2" s="12" t="str">
        <f>HYPERLINK("#'INDICE'!A1", "Índice")</f>
        <v>Índice</v>
      </c>
    </row>
    <row r="3" spans="2:677" x14ac:dyDescent="0.3">
      <c r="B3" s="10" t="s">
        <v>7</v>
      </c>
      <c r="C3" s="11" t="s">
        <v>142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99.079134283555604</v>
      </c>
      <c r="E9" s="14">
        <v>9.6513714922056307E-2</v>
      </c>
      <c r="F9" s="14">
        <v>98.869273047203805</v>
      </c>
      <c r="G9" s="14">
        <v>99.2503409184704</v>
      </c>
      <c r="H9" s="14">
        <v>9.7410737003255102E-2</v>
      </c>
      <c r="I9" s="15">
        <v>21630</v>
      </c>
      <c r="J9" s="15">
        <v>21950</v>
      </c>
      <c r="K9" s="14">
        <v>2.2408577872095199</v>
      </c>
      <c r="L9" s="15">
        <v>9795.3561021530604</v>
      </c>
      <c r="M9" s="15">
        <v>2675</v>
      </c>
      <c r="ZA9" s="9"/>
    </row>
    <row r="10" spans="2:677" x14ac:dyDescent="0.3">
      <c r="B10" s="19" t="s">
        <v>293</v>
      </c>
      <c r="C10" s="16" t="s">
        <v>253</v>
      </c>
      <c r="D10" s="14">
        <v>99.745317312118303</v>
      </c>
      <c r="E10" s="14">
        <v>4.8233470710507403E-2</v>
      </c>
      <c r="F10" s="14">
        <v>99.630823331093296</v>
      </c>
      <c r="G10" s="14">
        <v>99.824365492317398</v>
      </c>
      <c r="H10" s="14">
        <v>4.8356626667072002E-2</v>
      </c>
      <c r="I10" s="15">
        <v>13451</v>
      </c>
      <c r="J10" s="15">
        <v>13504</v>
      </c>
      <c r="K10" s="14">
        <v>1.2366174078009</v>
      </c>
      <c r="L10" s="15">
        <v>10920.111519386101</v>
      </c>
      <c r="M10" s="15">
        <v>1689</v>
      </c>
      <c r="ZA10" s="9"/>
    </row>
    <row r="11" spans="2:677" x14ac:dyDescent="0.3">
      <c r="B11" s="19"/>
      <c r="C11" s="16" t="s">
        <v>254</v>
      </c>
      <c r="D11" s="14">
        <v>97.876709753553698</v>
      </c>
      <c r="E11" s="14">
        <v>0.25651672117886598</v>
      </c>
      <c r="F11" s="14">
        <v>97.310424069798202</v>
      </c>
      <c r="G11" s="14">
        <v>98.325816249158706</v>
      </c>
      <c r="H11" s="14">
        <v>0.26208147150098898</v>
      </c>
      <c r="I11" s="15">
        <v>8179</v>
      </c>
      <c r="J11" s="15">
        <v>8446</v>
      </c>
      <c r="K11" s="14">
        <v>2.6738823094327602</v>
      </c>
      <c r="L11" s="15">
        <v>3158.7029729037399</v>
      </c>
      <c r="M11" s="15">
        <v>986</v>
      </c>
      <c r="ZA11" s="9"/>
    </row>
    <row r="12" spans="2:677" x14ac:dyDescent="0.3">
      <c r="B12" s="19" t="s">
        <v>294</v>
      </c>
      <c r="C12" s="16" t="s">
        <v>255</v>
      </c>
      <c r="D12" s="14">
        <v>99.206807784136899</v>
      </c>
      <c r="E12" s="14">
        <v>0.110309062111803</v>
      </c>
      <c r="F12" s="14">
        <v>98.958361015808407</v>
      </c>
      <c r="G12" s="14">
        <v>99.396357686502299</v>
      </c>
      <c r="H12" s="14">
        <v>0.11119102063219601</v>
      </c>
      <c r="I12" s="15">
        <v>10928</v>
      </c>
      <c r="J12" s="15">
        <v>11040</v>
      </c>
      <c r="K12" s="14">
        <v>1.70699480369247</v>
      </c>
      <c r="L12" s="15">
        <v>6467.5065068264403</v>
      </c>
      <c r="M12" s="15">
        <v>1378</v>
      </c>
      <c r="ZA12" s="9"/>
    </row>
    <row r="13" spans="2:677" x14ac:dyDescent="0.3">
      <c r="B13" s="19"/>
      <c r="C13" s="16" t="s">
        <v>256</v>
      </c>
      <c r="D13" s="14">
        <v>99.834766850018198</v>
      </c>
      <c r="E13" s="14">
        <v>5.0190018182194297E-2</v>
      </c>
      <c r="F13" s="14">
        <v>99.700158097161093</v>
      </c>
      <c r="G13" s="14">
        <v>99.909000525472607</v>
      </c>
      <c r="H13" s="14">
        <v>5.0273085985761599E-2</v>
      </c>
      <c r="I13" s="15">
        <v>6529</v>
      </c>
      <c r="J13" s="15">
        <v>6546</v>
      </c>
      <c r="K13" s="14">
        <v>0.99945988255761498</v>
      </c>
      <c r="L13" s="15">
        <v>6546</v>
      </c>
      <c r="M13" s="15">
        <v>788</v>
      </c>
      <c r="ZA13" s="9"/>
    </row>
    <row r="14" spans="2:677" x14ac:dyDescent="0.3">
      <c r="B14" s="19"/>
      <c r="C14" s="16" t="s">
        <v>257</v>
      </c>
      <c r="D14" s="14">
        <v>92.680875351695704</v>
      </c>
      <c r="E14" s="14">
        <v>1.06674899176546</v>
      </c>
      <c r="F14" s="14">
        <v>90.288651190789594</v>
      </c>
      <c r="G14" s="14">
        <v>94.519584942898504</v>
      </c>
      <c r="H14" s="14">
        <v>1.1509914938950201</v>
      </c>
      <c r="I14" s="15">
        <v>4173</v>
      </c>
      <c r="J14" s="15">
        <v>4364</v>
      </c>
      <c r="K14" s="14">
        <v>7.31914624038032</v>
      </c>
      <c r="L14" s="15">
        <v>596.24440565532905</v>
      </c>
      <c r="M14" s="15">
        <v>509</v>
      </c>
      <c r="ZA14" s="9"/>
    </row>
    <row r="15" spans="2:677" x14ac:dyDescent="0.3">
      <c r="B15" s="19" t="s">
        <v>295</v>
      </c>
      <c r="C15" s="16" t="s">
        <v>258</v>
      </c>
      <c r="D15" s="14">
        <v>99.40304153484</v>
      </c>
      <c r="E15" s="14">
        <v>0.241960589124848</v>
      </c>
      <c r="F15" s="14">
        <v>98.672644630656094</v>
      </c>
      <c r="G15" s="14">
        <v>99.732615855010295</v>
      </c>
      <c r="H15" s="14">
        <v>0.243413667619056</v>
      </c>
      <c r="I15" s="15">
        <v>1080</v>
      </c>
      <c r="J15" s="15">
        <v>1088</v>
      </c>
      <c r="K15" s="14">
        <v>1.0724449841811201</v>
      </c>
      <c r="L15" s="15">
        <v>1014.50425527493</v>
      </c>
      <c r="M15" s="15">
        <v>134</v>
      </c>
      <c r="ZA15" s="9"/>
    </row>
    <row r="16" spans="2:677" x14ac:dyDescent="0.3">
      <c r="B16" s="19"/>
      <c r="C16" s="16" t="s">
        <v>259</v>
      </c>
      <c r="D16" s="14">
        <v>98.103402468275604</v>
      </c>
      <c r="E16" s="14">
        <v>0.846187439808891</v>
      </c>
      <c r="F16" s="14">
        <v>95.451353274639004</v>
      </c>
      <c r="G16" s="14">
        <v>99.221803593833798</v>
      </c>
      <c r="H16" s="14">
        <v>0.86254647496301495</v>
      </c>
      <c r="I16" s="15">
        <v>804</v>
      </c>
      <c r="J16" s="15">
        <v>821</v>
      </c>
      <c r="K16" s="14">
        <v>3.15564219784503</v>
      </c>
      <c r="L16" s="15">
        <v>260.16891286365001</v>
      </c>
      <c r="M16" s="15">
        <v>101</v>
      </c>
      <c r="ZA16" s="9"/>
    </row>
    <row r="17" spans="2:677" x14ac:dyDescent="0.3">
      <c r="B17" s="19"/>
      <c r="C17" s="16" t="s">
        <v>260</v>
      </c>
      <c r="D17" s="14">
        <v>98.587963191129802</v>
      </c>
      <c r="E17" s="14">
        <v>0.53204872830674199</v>
      </c>
      <c r="F17" s="14">
        <v>97.033979643048298</v>
      </c>
      <c r="G17" s="14">
        <v>99.333363475506403</v>
      </c>
      <c r="H17" s="14">
        <v>0.53966905399523601</v>
      </c>
      <c r="I17" s="15">
        <v>809</v>
      </c>
      <c r="J17" s="15">
        <v>819</v>
      </c>
      <c r="K17" s="14">
        <v>1.6633598348304099</v>
      </c>
      <c r="L17" s="15">
        <v>492.37692461385097</v>
      </c>
      <c r="M17" s="15">
        <v>102</v>
      </c>
      <c r="ZA17" s="9"/>
    </row>
    <row r="18" spans="2:677" x14ac:dyDescent="0.3">
      <c r="B18" s="19"/>
      <c r="C18" s="16" t="s">
        <v>261</v>
      </c>
      <c r="D18" s="14">
        <v>98.055706712869096</v>
      </c>
      <c r="E18" s="14">
        <v>0.624650937702945</v>
      </c>
      <c r="F18" s="14">
        <v>96.332682953697201</v>
      </c>
      <c r="G18" s="14">
        <v>98.977788529070594</v>
      </c>
      <c r="H18" s="14">
        <v>0.63703680147048902</v>
      </c>
      <c r="I18" s="15">
        <v>638</v>
      </c>
      <c r="J18" s="15">
        <v>649</v>
      </c>
      <c r="K18" s="14">
        <v>1.3262187094017801</v>
      </c>
      <c r="L18" s="15">
        <v>489.36121576263002</v>
      </c>
      <c r="M18" s="15">
        <v>78</v>
      </c>
      <c r="ZA18" s="9"/>
    </row>
    <row r="19" spans="2:677" x14ac:dyDescent="0.3">
      <c r="B19" s="19"/>
      <c r="C19" s="16" t="s">
        <v>262</v>
      </c>
      <c r="D19" s="14">
        <v>98.880601852401298</v>
      </c>
      <c r="E19" s="14">
        <v>0.490479438852023</v>
      </c>
      <c r="F19" s="14">
        <v>97.3309556661317</v>
      </c>
      <c r="G19" s="14">
        <v>99.534824087013405</v>
      </c>
      <c r="H19" s="14">
        <v>0.49603201200591401</v>
      </c>
      <c r="I19" s="15">
        <v>534</v>
      </c>
      <c r="J19" s="15">
        <v>543</v>
      </c>
      <c r="K19" s="14">
        <v>1.17799979262211</v>
      </c>
      <c r="L19" s="15">
        <v>460.95084515366199</v>
      </c>
      <c r="M19" s="15">
        <v>66</v>
      </c>
      <c r="ZA19" s="9"/>
    </row>
    <row r="20" spans="2:677" x14ac:dyDescent="0.3">
      <c r="B20" s="19"/>
      <c r="C20" s="16" t="s">
        <v>263</v>
      </c>
      <c r="D20" s="14">
        <v>98.639665816357706</v>
      </c>
      <c r="E20" s="14">
        <v>0.53062715083254597</v>
      </c>
      <c r="F20" s="14">
        <v>97.066714563556403</v>
      </c>
      <c r="G20" s="14">
        <v>99.374569147019898</v>
      </c>
      <c r="H20" s="14">
        <v>0.53794500056441796</v>
      </c>
      <c r="I20" s="15">
        <v>759</v>
      </c>
      <c r="J20" s="15">
        <v>772</v>
      </c>
      <c r="K20" s="14">
        <v>1.6178420166460901</v>
      </c>
      <c r="L20" s="15">
        <v>477.17885433610701</v>
      </c>
      <c r="M20" s="15">
        <v>101</v>
      </c>
      <c r="ZA20" s="9"/>
    </row>
    <row r="21" spans="2:677" x14ac:dyDescent="0.3">
      <c r="B21" s="19"/>
      <c r="C21" s="16" t="s">
        <v>264</v>
      </c>
      <c r="D21" s="14">
        <v>99.735337970945807</v>
      </c>
      <c r="E21" s="14">
        <v>0.16291613027101501</v>
      </c>
      <c r="F21" s="14">
        <v>99.111086154094593</v>
      </c>
      <c r="G21" s="14">
        <v>99.921547486175598</v>
      </c>
      <c r="H21" s="14">
        <v>0.16334845159744099</v>
      </c>
      <c r="I21" s="15">
        <v>1464</v>
      </c>
      <c r="J21" s="15">
        <v>1468</v>
      </c>
      <c r="K21" s="14">
        <v>1.47508684499405</v>
      </c>
      <c r="L21" s="15">
        <v>995.19564219686595</v>
      </c>
      <c r="M21" s="15">
        <v>181</v>
      </c>
      <c r="ZA21" s="9"/>
    </row>
    <row r="22" spans="2:677" x14ac:dyDescent="0.3">
      <c r="B22" s="19"/>
      <c r="C22" s="16" t="s">
        <v>265</v>
      </c>
      <c r="D22" s="14">
        <v>99.532266393361198</v>
      </c>
      <c r="E22" s="14">
        <v>0.23150296536697901</v>
      </c>
      <c r="F22" s="14">
        <v>98.759149540775198</v>
      </c>
      <c r="G22" s="14">
        <v>99.824545463935905</v>
      </c>
      <c r="H22" s="14">
        <v>0.23259087103679199</v>
      </c>
      <c r="I22" s="15">
        <v>1163</v>
      </c>
      <c r="J22" s="15">
        <v>1169</v>
      </c>
      <c r="K22" s="14">
        <v>1.3446011896211001</v>
      </c>
      <c r="L22" s="15">
        <v>869.40277089105803</v>
      </c>
      <c r="M22" s="15">
        <v>135</v>
      </c>
      <c r="ZA22" s="9"/>
    </row>
    <row r="23" spans="2:677" x14ac:dyDescent="0.3">
      <c r="B23" s="19"/>
      <c r="C23" s="16" t="s">
        <v>266</v>
      </c>
      <c r="D23" s="14">
        <v>99.951355600362007</v>
      </c>
      <c r="E23" s="14">
        <v>4.87614354109141E-2</v>
      </c>
      <c r="F23" s="14">
        <v>99.647984250734197</v>
      </c>
      <c r="G23" s="14">
        <v>99.993295511910702</v>
      </c>
      <c r="H23" s="14">
        <v>4.87851666623495E-2</v>
      </c>
      <c r="I23" s="15">
        <v>1177</v>
      </c>
      <c r="J23" s="15">
        <v>1178</v>
      </c>
      <c r="K23" s="14">
        <v>0.57558290897730802</v>
      </c>
      <c r="L23" s="15">
        <v>1178</v>
      </c>
      <c r="M23" s="15">
        <v>145</v>
      </c>
      <c r="ZA23" s="9"/>
    </row>
    <row r="24" spans="2:677" x14ac:dyDescent="0.3">
      <c r="B24" s="19"/>
      <c r="C24" s="16" t="s">
        <v>267</v>
      </c>
      <c r="D24" s="14">
        <v>98.4703018640068</v>
      </c>
      <c r="E24" s="14">
        <v>0.77010323547394</v>
      </c>
      <c r="F24" s="14">
        <v>95.8784549407643</v>
      </c>
      <c r="G24" s="14">
        <v>99.441747522900997</v>
      </c>
      <c r="H24" s="14">
        <v>0.78206649202466905</v>
      </c>
      <c r="I24" s="15">
        <v>662</v>
      </c>
      <c r="J24" s="15">
        <v>669</v>
      </c>
      <c r="K24" s="14">
        <v>2.6300460443191498</v>
      </c>
      <c r="L24" s="15">
        <v>254.368170262657</v>
      </c>
      <c r="M24" s="15">
        <v>78</v>
      </c>
      <c r="ZA24" s="9"/>
    </row>
    <row r="25" spans="2:677" x14ac:dyDescent="0.3">
      <c r="B25" s="19"/>
      <c r="C25" s="16" t="s">
        <v>268</v>
      </c>
      <c r="D25" s="14">
        <v>98.787069694148997</v>
      </c>
      <c r="E25" s="14">
        <v>0.42496647612363903</v>
      </c>
      <c r="F25" s="14">
        <v>97.576006210452704</v>
      </c>
      <c r="G25" s="14">
        <v>99.396808153611104</v>
      </c>
      <c r="H25" s="14">
        <v>0.430184312015087</v>
      </c>
      <c r="I25" s="15">
        <v>731</v>
      </c>
      <c r="J25" s="15">
        <v>746</v>
      </c>
      <c r="K25" s="14">
        <v>1.12287048281277</v>
      </c>
      <c r="L25" s="15">
        <v>664.36869738643497</v>
      </c>
      <c r="M25" s="15">
        <v>89</v>
      </c>
      <c r="ZA25" s="9"/>
    </row>
    <row r="26" spans="2:677" x14ac:dyDescent="0.3">
      <c r="B26" s="19"/>
      <c r="C26" s="16" t="s">
        <v>269</v>
      </c>
      <c r="D26" s="14">
        <v>99.530394460430202</v>
      </c>
      <c r="E26" s="14">
        <v>0.27250745565557</v>
      </c>
      <c r="F26" s="14">
        <v>98.522035209129001</v>
      </c>
      <c r="G26" s="14">
        <v>99.851823184299803</v>
      </c>
      <c r="H26" s="14">
        <v>0.273793203707144</v>
      </c>
      <c r="I26" s="15">
        <v>836</v>
      </c>
      <c r="J26" s="15">
        <v>839</v>
      </c>
      <c r="K26" s="14">
        <v>1.33141013851407</v>
      </c>
      <c r="L26" s="15">
        <v>630.15893880481804</v>
      </c>
      <c r="M26" s="15">
        <v>100</v>
      </c>
      <c r="ZA26" s="9"/>
    </row>
    <row r="27" spans="2:677" x14ac:dyDescent="0.3">
      <c r="B27" s="19"/>
      <c r="C27" s="16" t="s">
        <v>270</v>
      </c>
      <c r="D27" s="14">
        <v>99.921098996912505</v>
      </c>
      <c r="E27" s="14">
        <v>7.9067586581637206E-2</v>
      </c>
      <c r="F27" s="14">
        <v>99.430226590956806</v>
      </c>
      <c r="G27" s="14">
        <v>99.9891202317595</v>
      </c>
      <c r="H27" s="14">
        <v>7.9130020961919498E-2</v>
      </c>
      <c r="I27" s="15">
        <v>1146</v>
      </c>
      <c r="J27" s="15">
        <v>1147</v>
      </c>
      <c r="K27" s="14">
        <v>0.90874462826196101</v>
      </c>
      <c r="L27" s="15">
        <v>1147</v>
      </c>
      <c r="M27" s="15">
        <v>147</v>
      </c>
      <c r="ZA27" s="9"/>
    </row>
    <row r="28" spans="2:677" x14ac:dyDescent="0.3">
      <c r="B28" s="19"/>
      <c r="C28" s="16" t="s">
        <v>271</v>
      </c>
      <c r="D28" s="14">
        <v>87.867864355351102</v>
      </c>
      <c r="E28" s="14">
        <v>3.2414418664228202</v>
      </c>
      <c r="F28" s="14">
        <v>79.789954975130897</v>
      </c>
      <c r="G28" s="14">
        <v>93.000296488124107</v>
      </c>
      <c r="H28" s="14">
        <v>3.68899584643815</v>
      </c>
      <c r="I28" s="15">
        <v>509</v>
      </c>
      <c r="J28" s="15">
        <v>551</v>
      </c>
      <c r="K28" s="14">
        <v>5.4209054881762704</v>
      </c>
      <c r="L28" s="15">
        <v>101.643535605224</v>
      </c>
      <c r="M28" s="15">
        <v>68</v>
      </c>
      <c r="ZA28" s="9"/>
    </row>
    <row r="29" spans="2:677" x14ac:dyDescent="0.3">
      <c r="B29" s="19"/>
      <c r="C29" s="16" t="s">
        <v>272</v>
      </c>
      <c r="D29" s="14">
        <v>93.894681826486206</v>
      </c>
      <c r="E29" s="14">
        <v>1.24702693911935</v>
      </c>
      <c r="F29" s="14">
        <v>90.895757609809706</v>
      </c>
      <c r="G29" s="14">
        <v>95.949781917630602</v>
      </c>
      <c r="H29" s="14">
        <v>1.32811242858654</v>
      </c>
      <c r="I29" s="15">
        <v>764</v>
      </c>
      <c r="J29" s="15">
        <v>804</v>
      </c>
      <c r="K29" s="14">
        <v>2.1783011457966599</v>
      </c>
      <c r="L29" s="15">
        <v>369.09497180930703</v>
      </c>
      <c r="M29" s="15">
        <v>92</v>
      </c>
      <c r="ZA29" s="9"/>
    </row>
    <row r="30" spans="2:677" x14ac:dyDescent="0.3">
      <c r="B30" s="19"/>
      <c r="C30" s="16" t="s">
        <v>273</v>
      </c>
      <c r="D30" s="14">
        <v>90.595222369015502</v>
      </c>
      <c r="E30" s="14">
        <v>2.4327314255921699</v>
      </c>
      <c r="F30" s="14">
        <v>84.501223879733601</v>
      </c>
      <c r="G30" s="14">
        <v>94.450470164917704</v>
      </c>
      <c r="H30" s="14">
        <v>2.68527562709995</v>
      </c>
      <c r="I30" s="15">
        <v>619</v>
      </c>
      <c r="J30" s="15">
        <v>657</v>
      </c>
      <c r="K30" s="14">
        <v>4.5565731154142801</v>
      </c>
      <c r="L30" s="15">
        <v>144.18730553833501</v>
      </c>
      <c r="M30" s="15">
        <v>72</v>
      </c>
      <c r="ZA30" s="9"/>
    </row>
    <row r="31" spans="2:677" x14ac:dyDescent="0.3">
      <c r="B31" s="19"/>
      <c r="C31" s="16" t="s">
        <v>274</v>
      </c>
      <c r="D31" s="14">
        <v>99.584837807521794</v>
      </c>
      <c r="E31" s="14">
        <v>0.14916285837726201</v>
      </c>
      <c r="F31" s="14">
        <v>99.159163875317404</v>
      </c>
      <c r="G31" s="14">
        <v>99.795458505491794</v>
      </c>
      <c r="H31" s="14">
        <v>0.14978470785438699</v>
      </c>
      <c r="I31" s="15">
        <v>2308</v>
      </c>
      <c r="J31" s="15">
        <v>2318</v>
      </c>
      <c r="K31" s="14">
        <v>1.24691374058235</v>
      </c>
      <c r="L31" s="15">
        <v>1858.9898599701201</v>
      </c>
      <c r="M31" s="15">
        <v>298</v>
      </c>
      <c r="ZA31" s="9"/>
    </row>
    <row r="32" spans="2:677" x14ac:dyDescent="0.3">
      <c r="B32" s="19"/>
      <c r="C32" s="16" t="s">
        <v>275</v>
      </c>
      <c r="D32" s="14">
        <v>99.315469426680295</v>
      </c>
      <c r="E32" s="14">
        <v>0.25616393525661002</v>
      </c>
      <c r="F32" s="14">
        <v>98.570600144149196</v>
      </c>
      <c r="G32" s="14">
        <v>99.673468458646596</v>
      </c>
      <c r="H32" s="14">
        <v>0.25792954182804601</v>
      </c>
      <c r="I32" s="15">
        <v>1385</v>
      </c>
      <c r="J32" s="15">
        <v>1396</v>
      </c>
      <c r="K32" s="14">
        <v>1.34648164866104</v>
      </c>
      <c r="L32" s="15">
        <v>1036.77610562922</v>
      </c>
      <c r="M32" s="15">
        <v>170</v>
      </c>
      <c r="ZA32" s="9"/>
    </row>
    <row r="33" spans="2:677" x14ac:dyDescent="0.3">
      <c r="B33" s="19"/>
      <c r="C33" s="16" t="s">
        <v>276</v>
      </c>
      <c r="D33" s="14">
        <v>98.392142153216298</v>
      </c>
      <c r="E33" s="14">
        <v>0.54654037985166604</v>
      </c>
      <c r="F33" s="14">
        <v>96.859300902625904</v>
      </c>
      <c r="G33" s="14">
        <v>99.183177886618694</v>
      </c>
      <c r="H33" s="14">
        <v>0.55547157312683804</v>
      </c>
      <c r="I33" s="15">
        <v>834</v>
      </c>
      <c r="J33" s="15">
        <v>848</v>
      </c>
      <c r="K33" s="14">
        <v>1.5992628668520601</v>
      </c>
      <c r="L33" s="15">
        <v>530.24428790069805</v>
      </c>
      <c r="M33" s="15">
        <v>102</v>
      </c>
      <c r="ZA33" s="9"/>
    </row>
    <row r="34" spans="2:677" x14ac:dyDescent="0.3">
      <c r="B34" s="19"/>
      <c r="C34" s="16" t="s">
        <v>277</v>
      </c>
      <c r="D34" s="14">
        <v>98.694904879576299</v>
      </c>
      <c r="E34" s="14">
        <v>0.48946629431792099</v>
      </c>
      <c r="F34" s="14">
        <v>97.268855365722303</v>
      </c>
      <c r="G34" s="14">
        <v>99.381089677847697</v>
      </c>
      <c r="H34" s="14">
        <v>0.49593876696588302</v>
      </c>
      <c r="I34" s="15">
        <v>905</v>
      </c>
      <c r="J34" s="15">
        <v>917</v>
      </c>
      <c r="K34" s="14">
        <v>1.7037432821244001</v>
      </c>
      <c r="L34" s="15">
        <v>538.226626993119</v>
      </c>
      <c r="M34" s="15">
        <v>111</v>
      </c>
      <c r="ZA34" s="9"/>
    </row>
    <row r="35" spans="2:677" x14ac:dyDescent="0.3">
      <c r="B35" s="19"/>
      <c r="C35" s="16" t="s">
        <v>278</v>
      </c>
      <c r="D35" s="14">
        <v>88.540668508695504</v>
      </c>
      <c r="E35" s="14">
        <v>3.3534094927540101</v>
      </c>
      <c r="F35" s="14">
        <v>79.9694826558692</v>
      </c>
      <c r="G35" s="14">
        <v>93.731675480229796</v>
      </c>
      <c r="H35" s="14">
        <v>3.7874228297979</v>
      </c>
      <c r="I35" s="15">
        <v>542</v>
      </c>
      <c r="J35" s="15">
        <v>587</v>
      </c>
      <c r="K35" s="14">
        <v>6.4948438681453</v>
      </c>
      <c r="L35" s="15">
        <v>90.379385850829806</v>
      </c>
      <c r="M35" s="15">
        <v>64</v>
      </c>
      <c r="ZA35" s="9"/>
    </row>
    <row r="36" spans="2:677" x14ac:dyDescent="0.3">
      <c r="B36" s="19"/>
      <c r="C36" s="16" t="s">
        <v>279</v>
      </c>
      <c r="D36" s="14">
        <v>99.889389122059896</v>
      </c>
      <c r="E36" s="14">
        <v>0.11073824337362501</v>
      </c>
      <c r="F36" s="14">
        <v>99.204942744577394</v>
      </c>
      <c r="G36" s="14">
        <v>99.984702325070998</v>
      </c>
      <c r="H36" s="14">
        <v>0.11086086755251701</v>
      </c>
      <c r="I36" s="15">
        <v>1218</v>
      </c>
      <c r="J36" s="15">
        <v>1219</v>
      </c>
      <c r="K36" s="14">
        <v>1.3518401869588601</v>
      </c>
      <c r="L36" s="15">
        <v>901.733808300448</v>
      </c>
      <c r="M36" s="15">
        <v>161</v>
      </c>
      <c r="ZA36" s="9"/>
    </row>
    <row r="37" spans="2:677" x14ac:dyDescent="0.3">
      <c r="B37" s="19"/>
      <c r="C37" s="16" t="s">
        <v>280</v>
      </c>
      <c r="D37" s="14">
        <v>99.893070699137795</v>
      </c>
      <c r="E37" s="14">
        <v>7.4054819098723995E-2</v>
      </c>
      <c r="F37" s="14">
        <v>99.5764361851963</v>
      </c>
      <c r="G37" s="14">
        <v>99.973069557947696</v>
      </c>
      <c r="H37" s="14">
        <v>7.4134090163035904E-2</v>
      </c>
      <c r="I37" s="15">
        <v>743</v>
      </c>
      <c r="J37" s="15">
        <v>745</v>
      </c>
      <c r="K37" s="14">
        <v>0.38198604493600102</v>
      </c>
      <c r="L37" s="15">
        <v>745</v>
      </c>
      <c r="M37" s="15">
        <v>80</v>
      </c>
      <c r="ZA37" s="9"/>
    </row>
    <row r="38" spans="2:677" x14ac:dyDescent="0.3">
      <c r="B38" s="19" t="s">
        <v>296</v>
      </c>
      <c r="C38" s="16" t="s">
        <v>281</v>
      </c>
      <c r="D38" s="14">
        <v>98.433390035398205</v>
      </c>
      <c r="E38" s="14">
        <v>0.19619158411266799</v>
      </c>
      <c r="F38" s="14">
        <v>97.998138134995202</v>
      </c>
      <c r="G38" s="14">
        <v>98.775190688738505</v>
      </c>
      <c r="H38" s="14">
        <v>0.19931405800624599</v>
      </c>
      <c r="I38" s="15">
        <v>10783</v>
      </c>
      <c r="J38" s="15">
        <v>11055</v>
      </c>
      <c r="K38" s="14">
        <v>2.7591600850440199</v>
      </c>
      <c r="L38" s="15">
        <v>4006.65407560926</v>
      </c>
      <c r="M38" s="15">
        <v>1279</v>
      </c>
      <c r="ZA38" s="9"/>
    </row>
    <row r="39" spans="2:677" x14ac:dyDescent="0.3">
      <c r="B39" s="19"/>
      <c r="C39" s="16" t="s">
        <v>282</v>
      </c>
      <c r="D39" s="14">
        <v>99.625486711628596</v>
      </c>
      <c r="E39" s="14">
        <v>7.4253825660363607E-2</v>
      </c>
      <c r="F39" s="14">
        <v>99.447605132555793</v>
      </c>
      <c r="G39" s="14">
        <v>99.7462332311636</v>
      </c>
      <c r="H39" s="14">
        <v>7.4532961505418105E-2</v>
      </c>
      <c r="I39" s="15">
        <v>10847</v>
      </c>
      <c r="J39" s="15">
        <v>10895</v>
      </c>
      <c r="K39" s="14">
        <v>1.6098571879813499</v>
      </c>
      <c r="L39" s="15">
        <v>6767.6810597476297</v>
      </c>
      <c r="M39" s="15">
        <v>1295</v>
      </c>
      <c r="ZA39" s="9"/>
    </row>
    <row r="40" spans="2:677" x14ac:dyDescent="0.3">
      <c r="B40" s="19" t="s">
        <v>321</v>
      </c>
      <c r="C40" s="16" t="s">
        <v>314</v>
      </c>
      <c r="D40" s="14">
        <v>99.096079551580999</v>
      </c>
      <c r="E40" s="14">
        <v>0.122141132067437</v>
      </c>
      <c r="F40" s="14">
        <v>98.822262957302996</v>
      </c>
      <c r="G40" s="14">
        <v>99.306682108430905</v>
      </c>
      <c r="H40" s="14">
        <v>0.123255261580617</v>
      </c>
      <c r="I40" s="15">
        <v>11104</v>
      </c>
      <c r="J40" s="15">
        <v>11263</v>
      </c>
      <c r="K40" s="14">
        <v>1.87565397000209</v>
      </c>
      <c r="L40" s="15">
        <v>6004.8389415812399</v>
      </c>
      <c r="M40" s="15">
        <v>2644</v>
      </c>
      <c r="ZA40" s="9"/>
    </row>
    <row r="41" spans="2:677" x14ac:dyDescent="0.3">
      <c r="B41" s="19"/>
      <c r="C41" s="16" t="s">
        <v>315</v>
      </c>
      <c r="D41" s="14">
        <v>99.061759175039597</v>
      </c>
      <c r="E41" s="14">
        <v>0.110299072251522</v>
      </c>
      <c r="F41" s="14">
        <v>98.818839736259093</v>
      </c>
      <c r="G41" s="14">
        <v>99.255095983318697</v>
      </c>
      <c r="H41" s="14">
        <v>0.11134374472053001</v>
      </c>
      <c r="I41" s="15">
        <v>10526</v>
      </c>
      <c r="J41" s="15">
        <v>10687</v>
      </c>
      <c r="K41" s="14">
        <v>1.3987449342131399</v>
      </c>
      <c r="L41" s="15">
        <v>7640.4208791733199</v>
      </c>
      <c r="M41" s="15">
        <v>2644</v>
      </c>
      <c r="ZA41" s="9"/>
    </row>
    <row r="42" spans="2:677" x14ac:dyDescent="0.3">
      <c r="B42" s="19" t="s">
        <v>322</v>
      </c>
      <c r="C42" s="16" t="s">
        <v>316</v>
      </c>
      <c r="D42" s="14">
        <v>92.354689699034594</v>
      </c>
      <c r="E42" s="14">
        <v>1.01761542420435</v>
      </c>
      <c r="F42" s="14">
        <v>90.101322480597602</v>
      </c>
      <c r="G42" s="14">
        <v>94.128520500865093</v>
      </c>
      <c r="H42" s="14">
        <v>1.1018557124933801</v>
      </c>
      <c r="I42" s="15">
        <v>2354</v>
      </c>
      <c r="J42" s="15">
        <v>2573</v>
      </c>
      <c r="K42" s="14">
        <v>3.7721091933372</v>
      </c>
      <c r="L42" s="15">
        <v>682.11174918922597</v>
      </c>
      <c r="M42" s="15">
        <v>628</v>
      </c>
      <c r="ZA42" s="9"/>
    </row>
    <row r="43" spans="2:677" x14ac:dyDescent="0.3">
      <c r="B43" s="19"/>
      <c r="C43" s="16" t="s">
        <v>317</v>
      </c>
      <c r="D43" s="14">
        <v>99.730179332859606</v>
      </c>
      <c r="E43" s="14">
        <v>0.14175820160118399</v>
      </c>
      <c r="F43" s="14">
        <v>99.243045006341802</v>
      </c>
      <c r="G43" s="14">
        <v>99.904123833374001</v>
      </c>
      <c r="H43" s="14">
        <v>0.142141729363638</v>
      </c>
      <c r="I43" s="15">
        <v>853</v>
      </c>
      <c r="J43" s="15">
        <v>857</v>
      </c>
      <c r="K43" s="14">
        <v>0.63924647904935095</v>
      </c>
      <c r="L43" s="15">
        <v>857</v>
      </c>
      <c r="M43" s="15">
        <v>319</v>
      </c>
      <c r="ZA43" s="9"/>
    </row>
    <row r="44" spans="2:677" x14ac:dyDescent="0.3">
      <c r="B44" s="19"/>
      <c r="C44" s="16" t="s">
        <v>318</v>
      </c>
      <c r="D44" s="14">
        <v>99.812115891767107</v>
      </c>
      <c r="E44" s="14">
        <v>0.13900971832362799</v>
      </c>
      <c r="F44" s="14">
        <v>99.195780020839294</v>
      </c>
      <c r="G44" s="14">
        <v>99.956314013951001</v>
      </c>
      <c r="H44" s="14">
        <v>0.13927138712735601</v>
      </c>
      <c r="I44" s="15">
        <v>657</v>
      </c>
      <c r="J44" s="15">
        <v>659</v>
      </c>
      <c r="K44" s="14">
        <v>0.67802063314455496</v>
      </c>
      <c r="L44" s="15">
        <v>659</v>
      </c>
      <c r="M44" s="15">
        <v>239</v>
      </c>
      <c r="ZA44" s="9"/>
    </row>
    <row r="45" spans="2:677" x14ac:dyDescent="0.3">
      <c r="B45" s="19"/>
      <c r="C45" s="16" t="s">
        <v>319</v>
      </c>
      <c r="D45" s="14">
        <v>99.662285653762694</v>
      </c>
      <c r="E45" s="14">
        <v>5.2312356099463699E-2</v>
      </c>
      <c r="F45" s="14">
        <v>99.542502723940999</v>
      </c>
      <c r="G45" s="14">
        <v>99.750785274413701</v>
      </c>
      <c r="H45" s="14">
        <v>5.2489621080136897E-2</v>
      </c>
      <c r="I45" s="15">
        <v>17493</v>
      </c>
      <c r="J45" s="15">
        <v>17585</v>
      </c>
      <c r="K45" s="14">
        <v>1.42970318082476</v>
      </c>
      <c r="L45" s="15">
        <v>12299.7558065553</v>
      </c>
      <c r="M45" s="15">
        <v>2567</v>
      </c>
      <c r="ZA45" s="9"/>
    </row>
    <row r="46" spans="2:677" x14ac:dyDescent="0.3">
      <c r="B46" s="19"/>
      <c r="C46" s="16" t="s">
        <v>320</v>
      </c>
      <c r="D46" s="14">
        <v>99.288989937593897</v>
      </c>
      <c r="E46" s="14">
        <v>0.48336740533081601</v>
      </c>
      <c r="F46" s="14">
        <v>97.304530783290502</v>
      </c>
      <c r="G46" s="14">
        <v>99.815224331462701</v>
      </c>
      <c r="H46" s="14">
        <v>0.48682880713624599</v>
      </c>
      <c r="I46" s="15">
        <v>273</v>
      </c>
      <c r="J46" s="15">
        <v>276</v>
      </c>
      <c r="K46" s="14">
        <v>0.91014498015954204</v>
      </c>
      <c r="L46" s="15">
        <v>276</v>
      </c>
      <c r="M46" s="15">
        <v>147</v>
      </c>
      <c r="ZA46" s="9"/>
    </row>
    <row r="47" spans="2:677" x14ac:dyDescent="0.3">
      <c r="B47" s="19" t="s">
        <v>298</v>
      </c>
      <c r="C47" s="16" t="s">
        <v>283</v>
      </c>
      <c r="D47" s="14">
        <v>97.214229873465101</v>
      </c>
      <c r="E47" s="14">
        <v>0.38130685660602898</v>
      </c>
      <c r="F47" s="14">
        <v>96.360368696667393</v>
      </c>
      <c r="G47" s="14">
        <v>97.872197692854897</v>
      </c>
      <c r="H47" s="14">
        <v>0.39223358257565899</v>
      </c>
      <c r="I47" s="15">
        <v>3946</v>
      </c>
      <c r="J47" s="15">
        <v>4140</v>
      </c>
      <c r="K47" s="14">
        <v>2.2221303907314698</v>
      </c>
      <c r="L47" s="15">
        <v>1863.0769901118199</v>
      </c>
      <c r="M47" s="15">
        <v>1520</v>
      </c>
      <c r="ZA47" s="9"/>
    </row>
    <row r="48" spans="2:677" x14ac:dyDescent="0.3">
      <c r="B48" s="19"/>
      <c r="C48" s="16" t="s">
        <v>284</v>
      </c>
      <c r="D48" s="14">
        <v>99.280481640209899</v>
      </c>
      <c r="E48" s="14">
        <v>0.14250298392161501</v>
      </c>
      <c r="F48" s="14">
        <v>98.939602503851205</v>
      </c>
      <c r="G48" s="14">
        <v>99.512320689113096</v>
      </c>
      <c r="H48" s="14">
        <v>0.14353574999569699</v>
      </c>
      <c r="I48" s="15">
        <v>3833</v>
      </c>
      <c r="J48" s="15">
        <v>3883</v>
      </c>
      <c r="K48" s="14">
        <v>1.1035644282263</v>
      </c>
      <c r="L48" s="15">
        <v>3518.5983714978502</v>
      </c>
      <c r="M48" s="15">
        <v>1773</v>
      </c>
      <c r="ZA48" s="9"/>
    </row>
    <row r="49" spans="2:677" x14ac:dyDescent="0.3">
      <c r="B49" s="19"/>
      <c r="C49" s="16" t="s">
        <v>285</v>
      </c>
      <c r="D49" s="14">
        <v>99.288532976719495</v>
      </c>
      <c r="E49" s="14">
        <v>0.150022292524885</v>
      </c>
      <c r="F49" s="14">
        <v>98.924894877464894</v>
      </c>
      <c r="G49" s="14">
        <v>99.529760628249093</v>
      </c>
      <c r="H49" s="14">
        <v>0.15109729998736199</v>
      </c>
      <c r="I49" s="15">
        <v>3874</v>
      </c>
      <c r="J49" s="15">
        <v>3916</v>
      </c>
      <c r="K49" s="14">
        <v>1.2473533393438201</v>
      </c>
      <c r="L49" s="15">
        <v>3139.4472411963302</v>
      </c>
      <c r="M49" s="15">
        <v>1868</v>
      </c>
      <c r="ZA49" s="9"/>
    </row>
    <row r="50" spans="2:677" x14ac:dyDescent="0.3">
      <c r="B50" s="19"/>
      <c r="C50" s="16" t="s">
        <v>286</v>
      </c>
      <c r="D50" s="14">
        <v>99.719588832624297</v>
      </c>
      <c r="E50" s="14">
        <v>7.7863353924877393E-2</v>
      </c>
      <c r="F50" s="14">
        <v>99.516851574180805</v>
      </c>
      <c r="G50" s="14">
        <v>99.837393109899097</v>
      </c>
      <c r="H50" s="14">
        <v>7.8082305429044804E-2</v>
      </c>
      <c r="I50" s="15">
        <v>4328</v>
      </c>
      <c r="J50" s="15">
        <v>4350</v>
      </c>
      <c r="K50" s="14">
        <v>0.94293083378037301</v>
      </c>
      <c r="L50" s="15">
        <v>4350</v>
      </c>
      <c r="M50" s="15">
        <v>1953</v>
      </c>
      <c r="ZA50" s="9"/>
    </row>
    <row r="51" spans="2:677" x14ac:dyDescent="0.3">
      <c r="B51" s="19"/>
      <c r="C51" s="16" t="s">
        <v>287</v>
      </c>
      <c r="D51" s="14">
        <v>99.832687476317105</v>
      </c>
      <c r="E51" s="14">
        <v>6.70798445749302E-2</v>
      </c>
      <c r="F51" s="14">
        <v>99.632960925600301</v>
      </c>
      <c r="G51" s="14">
        <v>99.9238147114757</v>
      </c>
      <c r="H51" s="14">
        <v>6.7192265650309502E-2</v>
      </c>
      <c r="I51" s="15">
        <v>5511</v>
      </c>
      <c r="J51" s="15">
        <v>5522</v>
      </c>
      <c r="K51" s="14">
        <v>1.4873070278448299</v>
      </c>
      <c r="L51" s="15">
        <v>3712.7505596484698</v>
      </c>
      <c r="M51" s="15">
        <v>1940</v>
      </c>
      <c r="ZA51" s="9"/>
    </row>
    <row r="52" spans="2:677" x14ac:dyDescent="0.3">
      <c r="B52" s="19" t="s">
        <v>297</v>
      </c>
      <c r="C52" s="16" t="s">
        <v>288</v>
      </c>
      <c r="D52" s="14">
        <v>99.585173412226197</v>
      </c>
      <c r="E52" s="14">
        <v>6.1367835252813301E-2</v>
      </c>
      <c r="F52" s="14">
        <v>99.445675350323896</v>
      </c>
      <c r="G52" s="14">
        <v>99.689675764521894</v>
      </c>
      <c r="H52" s="14">
        <v>6.1623465773147999E-2</v>
      </c>
      <c r="I52" s="15">
        <v>14986</v>
      </c>
      <c r="J52" s="15">
        <v>15073</v>
      </c>
      <c r="K52" s="14">
        <v>1.3740142125691499</v>
      </c>
      <c r="L52" s="15">
        <v>10970.0466429793</v>
      </c>
      <c r="M52" s="15">
        <v>2618</v>
      </c>
      <c r="ZA52" s="9"/>
    </row>
    <row r="53" spans="2:677" x14ac:dyDescent="0.3">
      <c r="B53" s="19"/>
      <c r="C53" s="16" t="s">
        <v>289</v>
      </c>
      <c r="D53" s="14">
        <v>98.033241093946003</v>
      </c>
      <c r="E53" s="14">
        <v>0.246850356087644</v>
      </c>
      <c r="F53" s="14">
        <v>97.486010432862003</v>
      </c>
      <c r="G53" s="14">
        <v>98.463231534977993</v>
      </c>
      <c r="H53" s="14">
        <v>0.25180270827839402</v>
      </c>
      <c r="I53" s="15">
        <v>6508</v>
      </c>
      <c r="J53" s="15">
        <v>6740</v>
      </c>
      <c r="K53" s="14">
        <v>2.1297983513166101</v>
      </c>
      <c r="L53" s="15">
        <v>3164.6188456448999</v>
      </c>
      <c r="M53" s="15">
        <v>2035</v>
      </c>
      <c r="ZA53" s="9"/>
    </row>
    <row r="54" spans="2:677" x14ac:dyDescent="0.3">
      <c r="B54" s="19" t="s">
        <v>291</v>
      </c>
      <c r="C54" s="16" t="s">
        <v>290</v>
      </c>
      <c r="D54" s="14">
        <v>99.631538529341199</v>
      </c>
      <c r="E54" s="14">
        <v>5.9747189631683302E-2</v>
      </c>
      <c r="F54" s="14">
        <v>99.493716637931996</v>
      </c>
      <c r="G54" s="14">
        <v>99.731943236953896</v>
      </c>
      <c r="H54" s="14">
        <v>5.99681491559904E-2</v>
      </c>
      <c r="I54" s="15">
        <v>14491</v>
      </c>
      <c r="J54" s="15">
        <v>14574</v>
      </c>
      <c r="K54" s="14">
        <v>1.4170820949584799</v>
      </c>
      <c r="L54" s="15">
        <v>10284.5135450159</v>
      </c>
      <c r="M54" s="15">
        <v>2493</v>
      </c>
      <c r="ZA54" s="9"/>
    </row>
    <row r="55" spans="2:677" x14ac:dyDescent="0.3">
      <c r="B55" s="19"/>
      <c r="C55" s="16" t="s">
        <v>291</v>
      </c>
      <c r="D55" s="14">
        <v>98.247356673411204</v>
      </c>
      <c r="E55" s="14">
        <v>0.22463105734598801</v>
      </c>
      <c r="F55" s="14">
        <v>97.747887229468205</v>
      </c>
      <c r="G55" s="14">
        <v>98.637598621397899</v>
      </c>
      <c r="H55" s="14">
        <v>0.22863827074014301</v>
      </c>
      <c r="I55" s="15">
        <v>7139</v>
      </c>
      <c r="J55" s="15">
        <v>7376</v>
      </c>
      <c r="K55" s="14">
        <v>2.16116145103762</v>
      </c>
      <c r="L55" s="15">
        <v>3412.9796255891201</v>
      </c>
      <c r="M55" s="15">
        <v>1969</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346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179" priority="1">
      <formula>ZA9 = 3</formula>
    </cfRule>
    <cfRule type="expression" dxfId="178" priority="48">
      <formula>I9 = J9</formula>
    </cfRule>
    <cfRule type="expression" dxfId="177" priority="95">
      <formula>ZA9 = 2</formula>
    </cfRule>
    <cfRule type="expression" dxfId="176" priority="142">
      <formula>ZA9 = 1</formula>
    </cfRule>
  </conditionalFormatting>
  <pageMargins left="0.7" right="0.7" top="0.75" bottom="0.75" header="0.3" footer="0.3"/>
  <pageSetup paperSize="9" orientation="portrait" horizontalDpi="300" verticalDpi="30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ZA14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2" width="12.19921875" customWidth="1"/>
  </cols>
  <sheetData>
    <row r="1" spans="2:677" ht="70.05" customHeight="1" x14ac:dyDescent="0.3"/>
    <row r="2" spans="2:677" x14ac:dyDescent="0.3">
      <c r="B2" s="10" t="s">
        <v>5</v>
      </c>
      <c r="C2" s="11" t="s">
        <v>147</v>
      </c>
      <c r="L2" s="12" t="str">
        <f>HYPERLINK("#'INDICE'!A1", "Índice")</f>
        <v>Índice</v>
      </c>
    </row>
    <row r="3" spans="2:677" x14ac:dyDescent="0.3">
      <c r="B3" s="10" t="s">
        <v>7</v>
      </c>
      <c r="C3" s="11" t="s">
        <v>146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342</v>
      </c>
      <c r="J8" s="13" t="s">
        <v>249</v>
      </c>
      <c r="K8" s="13" t="s">
        <v>250</v>
      </c>
      <c r="L8" s="13" t="s">
        <v>251</v>
      </c>
      <c r="ZA8" s="9" t="s">
        <v>300</v>
      </c>
    </row>
    <row r="9" spans="2:677" x14ac:dyDescent="0.3">
      <c r="B9" s="19" t="s">
        <v>292</v>
      </c>
      <c r="C9" s="19" t="s">
        <v>252</v>
      </c>
      <c r="D9" s="14">
        <v>1.0723112420913501</v>
      </c>
      <c r="E9" s="14">
        <v>6.9818044416245797E-2</v>
      </c>
      <c r="F9" s="14">
        <v>0.935408445253893</v>
      </c>
      <c r="G9" s="14">
        <v>1.20921403892881</v>
      </c>
      <c r="H9" s="14">
        <v>6.5109868922084697</v>
      </c>
      <c r="I9" s="15">
        <v>1674</v>
      </c>
      <c r="J9" s="14">
        <v>3.4082179345091101</v>
      </c>
      <c r="K9" s="15">
        <v>491.165774069289</v>
      </c>
      <c r="L9" s="15">
        <v>1104</v>
      </c>
      <c r="ZA9" s="9"/>
    </row>
    <row r="10" spans="2:677" x14ac:dyDescent="0.3">
      <c r="B10" s="19" t="s">
        <v>293</v>
      </c>
      <c r="C10" s="16" t="s">
        <v>253</v>
      </c>
      <c r="D10" s="14">
        <v>0.95936434562348705</v>
      </c>
      <c r="E10" s="14">
        <v>9.7815142940882602E-2</v>
      </c>
      <c r="F10" s="14">
        <v>0.76756340428192704</v>
      </c>
      <c r="G10" s="14">
        <v>1.1511652869650499</v>
      </c>
      <c r="H10" s="14">
        <v>10.1958284552792</v>
      </c>
      <c r="I10" s="15">
        <v>999</v>
      </c>
      <c r="J10" s="14">
        <v>4.43752818475261</v>
      </c>
      <c r="K10" s="15">
        <v>225.125330681295</v>
      </c>
      <c r="L10" s="15">
        <v>676</v>
      </c>
      <c r="ZA10" s="9"/>
    </row>
    <row r="11" spans="2:677" x14ac:dyDescent="0.3">
      <c r="B11" s="19"/>
      <c r="C11" s="16" t="s">
        <v>254</v>
      </c>
      <c r="D11" s="14">
        <v>1.25318053194615</v>
      </c>
      <c r="E11" s="14">
        <v>9.4005674460525407E-2</v>
      </c>
      <c r="F11" s="14">
        <v>1.0688493914818</v>
      </c>
      <c r="G11" s="14">
        <v>1.4375116724105099</v>
      </c>
      <c r="H11" s="14">
        <v>7.5013672862071497</v>
      </c>
      <c r="I11" s="15">
        <v>675</v>
      </c>
      <c r="J11" s="14">
        <v>2.1853109791764198</v>
      </c>
      <c r="K11" s="15">
        <v>308.88052383939799</v>
      </c>
      <c r="L11" s="15">
        <v>428</v>
      </c>
      <c r="ZA11" s="9"/>
    </row>
    <row r="12" spans="2:677" x14ac:dyDescent="0.3">
      <c r="B12" s="19" t="s">
        <v>294</v>
      </c>
      <c r="C12" s="16" t="s">
        <v>255</v>
      </c>
      <c r="D12" s="14">
        <v>1.31605760146923</v>
      </c>
      <c r="E12" s="14">
        <v>8.2468025656452004E-2</v>
      </c>
      <c r="F12" s="14">
        <v>1.1543500736169501</v>
      </c>
      <c r="G12" s="14">
        <v>1.4777651293215099</v>
      </c>
      <c r="H12" s="14">
        <v>6.2662930227663196</v>
      </c>
      <c r="I12" s="15">
        <v>786</v>
      </c>
      <c r="J12" s="14">
        <v>1.8735085235618401</v>
      </c>
      <c r="K12" s="15">
        <v>419.533719817666</v>
      </c>
      <c r="L12" s="15">
        <v>525</v>
      </c>
      <c r="ZA12" s="9"/>
    </row>
    <row r="13" spans="2:677" x14ac:dyDescent="0.3">
      <c r="B13" s="19"/>
      <c r="C13" s="16" t="s">
        <v>256</v>
      </c>
      <c r="D13" s="14">
        <v>0.86771876893719302</v>
      </c>
      <c r="E13" s="14">
        <v>0.110845737312102</v>
      </c>
      <c r="F13" s="14">
        <v>0.65036677086252104</v>
      </c>
      <c r="G13" s="14">
        <v>1.08507076701186</v>
      </c>
      <c r="H13" s="14">
        <v>12.7743851210997</v>
      </c>
      <c r="I13" s="15">
        <v>534</v>
      </c>
      <c r="J13" s="14">
        <v>3.47685233415302</v>
      </c>
      <c r="K13" s="15">
        <v>153.58719573866699</v>
      </c>
      <c r="L13" s="15">
        <v>355</v>
      </c>
      <c r="ZA13" s="9"/>
    </row>
    <row r="14" spans="2:677" x14ac:dyDescent="0.3">
      <c r="B14" s="19"/>
      <c r="C14" s="16" t="s">
        <v>257</v>
      </c>
      <c r="D14" s="14">
        <v>1.43918309881706</v>
      </c>
      <c r="E14" s="14">
        <v>0.127156576068125</v>
      </c>
      <c r="F14" s="14">
        <v>1.18984797283993</v>
      </c>
      <c r="G14" s="14">
        <v>1.6885182247941899</v>
      </c>
      <c r="H14" s="14">
        <v>8.8353299988473708</v>
      </c>
      <c r="I14" s="15">
        <v>354</v>
      </c>
      <c r="J14" s="14">
        <v>1.7384589849758101</v>
      </c>
      <c r="K14" s="15">
        <v>203.628617677699</v>
      </c>
      <c r="L14" s="15">
        <v>224</v>
      </c>
      <c r="ZA14" s="9"/>
    </row>
    <row r="15" spans="2:677" x14ac:dyDescent="0.3">
      <c r="B15" s="19" t="s">
        <v>295</v>
      </c>
      <c r="C15" s="16" t="s">
        <v>258</v>
      </c>
      <c r="D15" s="14">
        <v>2.04325694785696</v>
      </c>
      <c r="E15" s="14">
        <v>0.19147835101267899</v>
      </c>
      <c r="F15" s="14">
        <v>1.6677963916835901</v>
      </c>
      <c r="G15" s="14">
        <v>2.4187175040303299</v>
      </c>
      <c r="H15" s="14">
        <v>9.3712321014500208</v>
      </c>
      <c r="I15" s="15">
        <v>78</v>
      </c>
      <c r="J15" s="14">
        <v>1.12422046332911</v>
      </c>
      <c r="K15" s="15">
        <v>69.381409202445695</v>
      </c>
      <c r="L15" s="15">
        <v>46</v>
      </c>
      <c r="ZA15" s="9">
        <v>1</v>
      </c>
    </row>
    <row r="16" spans="2:677" x14ac:dyDescent="0.3">
      <c r="B16" s="19"/>
      <c r="C16" s="16" t="s">
        <v>259</v>
      </c>
      <c r="D16" s="14">
        <v>1.4484344534698801</v>
      </c>
      <c r="E16" s="14">
        <v>0.24624202923914401</v>
      </c>
      <c r="F16" s="14">
        <v>0.96559047261030795</v>
      </c>
      <c r="G16" s="14">
        <v>1.93127843432945</v>
      </c>
      <c r="H16" s="14">
        <v>17.000564205666699</v>
      </c>
      <c r="I16" s="15">
        <v>60</v>
      </c>
      <c r="J16" s="14">
        <v>1.20945443636495</v>
      </c>
      <c r="K16" s="15">
        <v>49.6091445828514</v>
      </c>
      <c r="L16" s="15">
        <v>44</v>
      </c>
      <c r="ZA16" s="9">
        <v>1</v>
      </c>
    </row>
    <row r="17" spans="2:677" x14ac:dyDescent="0.3">
      <c r="B17" s="19"/>
      <c r="C17" s="16" t="s">
        <v>260</v>
      </c>
      <c r="D17" s="14">
        <v>2.2935495149516898</v>
      </c>
      <c r="E17" s="14">
        <v>0.27229293261094301</v>
      </c>
      <c r="F17" s="14">
        <v>1.7596235887073499</v>
      </c>
      <c r="G17" s="14">
        <v>2.8274754411960199</v>
      </c>
      <c r="H17" s="14">
        <v>11.8721192124199</v>
      </c>
      <c r="I17" s="15">
        <v>56</v>
      </c>
      <c r="J17" s="14">
        <v>1.24999194395108</v>
      </c>
      <c r="K17" s="15">
        <v>44.800288730654103</v>
      </c>
      <c r="L17" s="15">
        <v>34</v>
      </c>
      <c r="ZA17" s="9">
        <v>1</v>
      </c>
    </row>
    <row r="18" spans="2:677" x14ac:dyDescent="0.3">
      <c r="B18" s="19"/>
      <c r="C18" s="16" t="s">
        <v>261</v>
      </c>
      <c r="D18" s="14">
        <v>1.4030368442091501</v>
      </c>
      <c r="E18" s="14">
        <v>0.35595921109210399</v>
      </c>
      <c r="F18" s="14">
        <v>0.70505379461193896</v>
      </c>
      <c r="G18" s="14">
        <v>2.10101989380636</v>
      </c>
      <c r="H18" s="14">
        <v>25.370624624811398</v>
      </c>
      <c r="I18" s="15">
        <v>40</v>
      </c>
      <c r="J18" s="14">
        <v>1.2427635225194</v>
      </c>
      <c r="K18" s="15">
        <v>32.186332536466601</v>
      </c>
      <c r="L18" s="15">
        <v>29</v>
      </c>
      <c r="ZA18" s="9">
        <v>1</v>
      </c>
    </row>
    <row r="19" spans="2:677" x14ac:dyDescent="0.3">
      <c r="B19" s="19"/>
      <c r="C19" s="16" t="s">
        <v>262</v>
      </c>
      <c r="D19" s="14">
        <v>1.4874229433050501</v>
      </c>
      <c r="E19" s="14">
        <v>0.50631158937505505</v>
      </c>
      <c r="F19" s="14">
        <v>0.49462125090279402</v>
      </c>
      <c r="G19" s="14">
        <v>2.4802246357072999</v>
      </c>
      <c r="H19" s="14">
        <v>34.039517250556401</v>
      </c>
      <c r="I19" s="15">
        <v>49</v>
      </c>
      <c r="J19" s="14">
        <v>2.81316362575871</v>
      </c>
      <c r="K19" s="15">
        <v>17.4181123171549</v>
      </c>
      <c r="L19" s="15">
        <v>28</v>
      </c>
      <c r="ZA19" s="9">
        <v>1</v>
      </c>
    </row>
    <row r="20" spans="2:677" x14ac:dyDescent="0.3">
      <c r="B20" s="19"/>
      <c r="C20" s="16" t="s">
        <v>263</v>
      </c>
      <c r="D20" s="14">
        <v>1.14175052205264</v>
      </c>
      <c r="E20" s="14">
        <v>0.27426756423760301</v>
      </c>
      <c r="F20" s="14">
        <v>0.603952636994884</v>
      </c>
      <c r="G20" s="14">
        <v>1.6795484071104001</v>
      </c>
      <c r="H20" s="14">
        <v>24.021671892430899</v>
      </c>
      <c r="I20" s="15">
        <v>57</v>
      </c>
      <c r="J20" s="14">
        <v>1.7186288680014901</v>
      </c>
      <c r="K20" s="15">
        <v>33.165973795309696</v>
      </c>
      <c r="L20" s="15">
        <v>35</v>
      </c>
      <c r="ZA20" s="9">
        <v>1</v>
      </c>
    </row>
    <row r="21" spans="2:677" x14ac:dyDescent="0.3">
      <c r="B21" s="19"/>
      <c r="C21" s="16" t="s">
        <v>264</v>
      </c>
      <c r="D21" s="14">
        <v>1.8972261567270801</v>
      </c>
      <c r="E21" s="14">
        <v>0.177462912650167</v>
      </c>
      <c r="F21" s="14">
        <v>1.5492477898182999</v>
      </c>
      <c r="G21" s="14">
        <v>2.2452045236358602</v>
      </c>
      <c r="H21" s="14">
        <v>9.3538090870679298</v>
      </c>
      <c r="I21" s="15">
        <v>116</v>
      </c>
      <c r="J21" s="14">
        <v>1.13426681527137</v>
      </c>
      <c r="K21" s="15">
        <v>102.268706479125</v>
      </c>
      <c r="L21" s="15">
        <v>82</v>
      </c>
      <c r="ZA21" s="9"/>
    </row>
    <row r="22" spans="2:677" x14ac:dyDescent="0.3">
      <c r="B22" s="19"/>
      <c r="C22" s="16" t="s">
        <v>265</v>
      </c>
      <c r="D22" s="14">
        <v>0.84194517559704896</v>
      </c>
      <c r="E22" s="14">
        <v>0.15460006758235101</v>
      </c>
      <c r="F22" s="14">
        <v>0.53879744609176194</v>
      </c>
      <c r="G22" s="14">
        <v>1.14509290510234</v>
      </c>
      <c r="H22" s="14">
        <v>18.362248761948099</v>
      </c>
      <c r="I22" s="15">
        <v>97</v>
      </c>
      <c r="J22" s="14">
        <v>1.1886989019307701</v>
      </c>
      <c r="K22" s="15">
        <v>81.601825190925894</v>
      </c>
      <c r="L22" s="15">
        <v>68</v>
      </c>
      <c r="ZA22" s="9">
        <v>1</v>
      </c>
    </row>
    <row r="23" spans="2:677" x14ac:dyDescent="0.3">
      <c r="B23" s="19"/>
      <c r="C23" s="16" t="s">
        <v>266</v>
      </c>
      <c r="D23" s="14">
        <v>0.90998242642350702</v>
      </c>
      <c r="E23" s="14">
        <v>0.22581176282685</v>
      </c>
      <c r="F23" s="14">
        <v>0.46719915816857999</v>
      </c>
      <c r="G23" s="14">
        <v>1.3527656946784301</v>
      </c>
      <c r="H23" s="14">
        <v>24.814958648636299</v>
      </c>
      <c r="I23" s="15">
        <v>94</v>
      </c>
      <c r="J23" s="14">
        <v>2.2936269840557402</v>
      </c>
      <c r="K23" s="15">
        <v>40.983124393567699</v>
      </c>
      <c r="L23" s="15">
        <v>65</v>
      </c>
      <c r="ZA23" s="9">
        <v>1</v>
      </c>
    </row>
    <row r="24" spans="2:677" x14ac:dyDescent="0.3">
      <c r="B24" s="19"/>
      <c r="C24" s="16" t="s">
        <v>267</v>
      </c>
      <c r="D24" s="14">
        <v>1.20140267525245</v>
      </c>
      <c r="E24" s="14">
        <v>0.279735550800088</v>
      </c>
      <c r="F24" s="14">
        <v>0.65288288213019396</v>
      </c>
      <c r="G24" s="14">
        <v>1.7499224683746999</v>
      </c>
      <c r="H24" s="14">
        <v>23.2840792319118</v>
      </c>
      <c r="I24" s="15">
        <v>54</v>
      </c>
      <c r="J24" s="14">
        <v>1.3611460156003501</v>
      </c>
      <c r="K24" s="15">
        <v>39.672452022851303</v>
      </c>
      <c r="L24" s="15">
        <v>35</v>
      </c>
      <c r="ZA24" s="9">
        <v>1</v>
      </c>
    </row>
    <row r="25" spans="2:677" x14ac:dyDescent="0.3">
      <c r="B25" s="19"/>
      <c r="C25" s="16" t="s">
        <v>268</v>
      </c>
      <c r="D25" s="14">
        <v>2.23380465039001</v>
      </c>
      <c r="E25" s="14">
        <v>0.229683321148794</v>
      </c>
      <c r="F25" s="14">
        <v>1.78342983231691</v>
      </c>
      <c r="G25" s="14">
        <v>2.68417946846311</v>
      </c>
      <c r="H25" s="14">
        <v>10.2821578918592</v>
      </c>
      <c r="I25" s="15">
        <v>54</v>
      </c>
      <c r="J25" s="14">
        <v>0.94990735286077099</v>
      </c>
      <c r="K25" s="15">
        <v>54</v>
      </c>
      <c r="L25" s="15">
        <v>37</v>
      </c>
      <c r="ZA25" s="9">
        <v>1</v>
      </c>
    </row>
    <row r="26" spans="2:677" x14ac:dyDescent="0.3">
      <c r="B26" s="19"/>
      <c r="C26" s="16" t="s">
        <v>269</v>
      </c>
      <c r="D26" s="14">
        <v>0.49839104525607097</v>
      </c>
      <c r="E26" s="14">
        <v>9.4401965617921593E-2</v>
      </c>
      <c r="F26" s="14">
        <v>0.31328283679642599</v>
      </c>
      <c r="G26" s="14">
        <v>0.68349925371571596</v>
      </c>
      <c r="H26" s="14">
        <v>18.941344656266502</v>
      </c>
      <c r="I26" s="15">
        <v>61</v>
      </c>
      <c r="J26" s="14">
        <v>0.77793790184104905</v>
      </c>
      <c r="K26" s="15">
        <v>61</v>
      </c>
      <c r="L26" s="15">
        <v>39</v>
      </c>
      <c r="ZA26" s="9">
        <v>1</v>
      </c>
    </row>
    <row r="27" spans="2:677" x14ac:dyDescent="0.3">
      <c r="B27" s="19"/>
      <c r="C27" s="16" t="s">
        <v>270</v>
      </c>
      <c r="D27" s="14">
        <v>0.59171822708236499</v>
      </c>
      <c r="E27" s="14">
        <v>0.12659637475583199</v>
      </c>
      <c r="F27" s="14">
        <v>0.34348157252599898</v>
      </c>
      <c r="G27" s="14">
        <v>0.839954881638731</v>
      </c>
      <c r="H27" s="14">
        <v>21.3947059532121</v>
      </c>
      <c r="I27" s="15">
        <v>95</v>
      </c>
      <c r="J27" s="14">
        <v>1.2191487969727099</v>
      </c>
      <c r="K27" s="15">
        <v>77.923220066243402</v>
      </c>
      <c r="L27" s="15">
        <v>63</v>
      </c>
      <c r="ZA27" s="9">
        <v>1</v>
      </c>
    </row>
    <row r="28" spans="2:677" x14ac:dyDescent="0.3">
      <c r="B28" s="19"/>
      <c r="C28" s="16" t="s">
        <v>271</v>
      </c>
      <c r="D28" s="14">
        <v>1.7557357449198401</v>
      </c>
      <c r="E28" s="14">
        <v>0.29848219858854402</v>
      </c>
      <c r="F28" s="14">
        <v>1.17045656480781</v>
      </c>
      <c r="G28" s="14">
        <v>2.3410149250318701</v>
      </c>
      <c r="H28" s="14">
        <v>17.000405639185299</v>
      </c>
      <c r="I28" s="15">
        <v>48</v>
      </c>
      <c r="J28" s="14">
        <v>1.49950588745589</v>
      </c>
      <c r="K28" s="15">
        <v>32.010544541067702</v>
      </c>
      <c r="L28" s="15">
        <v>30</v>
      </c>
      <c r="ZA28" s="9">
        <v>1</v>
      </c>
    </row>
    <row r="29" spans="2:677" x14ac:dyDescent="0.3">
      <c r="B29" s="19"/>
      <c r="C29" s="16" t="s">
        <v>272</v>
      </c>
      <c r="D29" s="14">
        <v>1.9476183198022901</v>
      </c>
      <c r="E29" s="14">
        <v>0.319274476031774</v>
      </c>
      <c r="F29" s="14">
        <v>1.3215685773177599</v>
      </c>
      <c r="G29" s="14">
        <v>2.5736680622868202</v>
      </c>
      <c r="H29" s="14">
        <v>16.3930721325411</v>
      </c>
      <c r="I29" s="15">
        <v>64</v>
      </c>
      <c r="J29" s="14">
        <v>1.4625256175033501</v>
      </c>
      <c r="K29" s="15">
        <v>43.759917251400502</v>
      </c>
      <c r="L29" s="15">
        <v>41</v>
      </c>
      <c r="ZA29" s="9">
        <v>1</v>
      </c>
    </row>
    <row r="30" spans="2:677" x14ac:dyDescent="0.3">
      <c r="B30" s="19"/>
      <c r="C30" s="16" t="s">
        <v>273</v>
      </c>
      <c r="D30" s="14">
        <v>1.7402718843223299</v>
      </c>
      <c r="E30" s="14">
        <v>0.53288140752595203</v>
      </c>
      <c r="F30" s="14">
        <v>0.69537073186310105</v>
      </c>
      <c r="G30" s="14">
        <v>2.7851730367815701</v>
      </c>
      <c r="H30" s="14">
        <v>30.620583618372802</v>
      </c>
      <c r="I30" s="15">
        <v>56</v>
      </c>
      <c r="J30" s="14">
        <v>3.0345677114139602</v>
      </c>
      <c r="K30" s="15">
        <v>18.454028819118601</v>
      </c>
      <c r="L30" s="15">
        <v>32</v>
      </c>
      <c r="ZA30" s="9">
        <v>1</v>
      </c>
    </row>
    <row r="31" spans="2:677" x14ac:dyDescent="0.3">
      <c r="B31" s="19"/>
      <c r="C31" s="16" t="s">
        <v>274</v>
      </c>
      <c r="D31" s="14">
        <v>0.96165408124864304</v>
      </c>
      <c r="E31" s="14">
        <v>0.115319998981998</v>
      </c>
      <c r="F31" s="14">
        <v>0.73552872176700501</v>
      </c>
      <c r="G31" s="14">
        <v>1.18777944073028</v>
      </c>
      <c r="H31" s="14">
        <v>11.991837941587301</v>
      </c>
      <c r="I31" s="15">
        <v>154</v>
      </c>
      <c r="J31" s="14">
        <v>1.24214007843978</v>
      </c>
      <c r="K31" s="15">
        <v>123.97957579264001</v>
      </c>
      <c r="L31" s="15">
        <v>110</v>
      </c>
      <c r="ZA31" s="9"/>
    </row>
    <row r="32" spans="2:677" x14ac:dyDescent="0.3">
      <c r="B32" s="19"/>
      <c r="C32" s="16" t="s">
        <v>275</v>
      </c>
      <c r="D32" s="14">
        <v>1.5620050953969</v>
      </c>
      <c r="E32" s="14">
        <v>0.29968171698799401</v>
      </c>
      <c r="F32" s="14">
        <v>0.97437383818050904</v>
      </c>
      <c r="G32" s="14">
        <v>2.1496363526133</v>
      </c>
      <c r="H32" s="14">
        <v>19.185706747764801</v>
      </c>
      <c r="I32" s="15">
        <v>99</v>
      </c>
      <c r="J32" s="14">
        <v>1.5956630671925101</v>
      </c>
      <c r="K32" s="15">
        <v>62.043173170753199</v>
      </c>
      <c r="L32" s="15">
        <v>61</v>
      </c>
      <c r="ZA32" s="9">
        <v>1</v>
      </c>
    </row>
    <row r="33" spans="2:677" x14ac:dyDescent="0.3">
      <c r="B33" s="19"/>
      <c r="C33" s="16" t="s">
        <v>276</v>
      </c>
      <c r="D33" s="14">
        <v>2.0064306813452499</v>
      </c>
      <c r="E33" s="14">
        <v>0.29649980266634002</v>
      </c>
      <c r="F33" s="14">
        <v>1.4250386846749501</v>
      </c>
      <c r="G33" s="14">
        <v>2.58782267801555</v>
      </c>
      <c r="H33" s="14">
        <v>14.7774755152541</v>
      </c>
      <c r="I33" s="15">
        <v>53</v>
      </c>
      <c r="J33" s="14">
        <v>1.52051939886009</v>
      </c>
      <c r="K33" s="15">
        <v>34.856510242311401</v>
      </c>
      <c r="L33" s="15">
        <v>34</v>
      </c>
      <c r="ZA33" s="9">
        <v>1</v>
      </c>
    </row>
    <row r="34" spans="2:677" x14ac:dyDescent="0.3">
      <c r="B34" s="19"/>
      <c r="C34" s="16" t="s">
        <v>277</v>
      </c>
      <c r="D34" s="14">
        <v>0.85076628935118104</v>
      </c>
      <c r="E34" s="14">
        <v>0.165289287845966</v>
      </c>
      <c r="F34" s="14">
        <v>0.52665858936353405</v>
      </c>
      <c r="G34" s="14">
        <v>1.17487398933883</v>
      </c>
      <c r="H34" s="14">
        <v>19.428283644386099</v>
      </c>
      <c r="I34" s="15">
        <v>78</v>
      </c>
      <c r="J34" s="14">
        <v>1.0074920601639099</v>
      </c>
      <c r="K34" s="15">
        <v>77.419964964597597</v>
      </c>
      <c r="L34" s="15">
        <v>54</v>
      </c>
      <c r="ZA34" s="9">
        <v>1</v>
      </c>
    </row>
    <row r="35" spans="2:677" x14ac:dyDescent="0.3">
      <c r="B35" s="19"/>
      <c r="C35" s="16" t="s">
        <v>278</v>
      </c>
      <c r="D35" s="14">
        <v>0.97826015894755902</v>
      </c>
      <c r="E35" s="14">
        <v>0.19778374769100401</v>
      </c>
      <c r="F35" s="14">
        <v>0.59043565807121401</v>
      </c>
      <c r="G35" s="14">
        <v>1.3660846598239</v>
      </c>
      <c r="H35" s="14">
        <v>20.217908894888001</v>
      </c>
      <c r="I35" s="15">
        <v>55</v>
      </c>
      <c r="J35" s="14">
        <v>0.95240383559491404</v>
      </c>
      <c r="K35" s="15">
        <v>55</v>
      </c>
      <c r="L35" s="15">
        <v>33</v>
      </c>
      <c r="ZA35" s="9">
        <v>1</v>
      </c>
    </row>
    <row r="36" spans="2:677" x14ac:dyDescent="0.3">
      <c r="B36" s="19"/>
      <c r="C36" s="16" t="s">
        <v>279</v>
      </c>
      <c r="D36" s="14">
        <v>0.58900499545180396</v>
      </c>
      <c r="E36" s="14">
        <v>0.11399552237643</v>
      </c>
      <c r="F36" s="14">
        <v>0.36547673752412801</v>
      </c>
      <c r="G36" s="14">
        <v>0.81253325337948001</v>
      </c>
      <c r="H36" s="14">
        <v>19.353914356700599</v>
      </c>
      <c r="I36" s="15">
        <v>85</v>
      </c>
      <c r="J36" s="14">
        <v>1.0927618416232601</v>
      </c>
      <c r="K36" s="15">
        <v>77.784560882666995</v>
      </c>
      <c r="L36" s="15">
        <v>66</v>
      </c>
      <c r="ZA36" s="9">
        <v>1</v>
      </c>
    </row>
    <row r="37" spans="2:677" x14ac:dyDescent="0.3">
      <c r="B37" s="19"/>
      <c r="C37" s="16" t="s">
        <v>280</v>
      </c>
      <c r="D37" s="14">
        <v>1.11363180721326</v>
      </c>
      <c r="E37" s="14">
        <v>0.196461711265319</v>
      </c>
      <c r="F37" s="14">
        <v>0.72839962306120398</v>
      </c>
      <c r="G37" s="14">
        <v>1.4988639913653199</v>
      </c>
      <c r="H37" s="14">
        <v>17.641531967099802</v>
      </c>
      <c r="I37" s="15">
        <v>71</v>
      </c>
      <c r="J37" s="14">
        <v>1.46196948970189</v>
      </c>
      <c r="K37" s="15">
        <v>48.5646249802912</v>
      </c>
      <c r="L37" s="15">
        <v>38</v>
      </c>
      <c r="ZA37" s="9">
        <v>1</v>
      </c>
    </row>
    <row r="38" spans="2:677" x14ac:dyDescent="0.3">
      <c r="B38" s="19" t="s">
        <v>296</v>
      </c>
      <c r="C38" s="16" t="s">
        <v>281</v>
      </c>
      <c r="D38" s="14">
        <v>1.03457849754544</v>
      </c>
      <c r="E38" s="14">
        <v>0.116326687899886</v>
      </c>
      <c r="F38" s="14">
        <v>0.80647917088159005</v>
      </c>
      <c r="G38" s="14">
        <v>1.2626778242093</v>
      </c>
      <c r="H38" s="14">
        <v>11.243872569928101</v>
      </c>
      <c r="I38" s="15">
        <v>860</v>
      </c>
      <c r="J38" s="14">
        <v>4.6578901657387197</v>
      </c>
      <c r="K38" s="15">
        <v>184.63294955423399</v>
      </c>
      <c r="L38" s="15">
        <v>528</v>
      </c>
      <c r="ZA38" s="9"/>
    </row>
    <row r="39" spans="2:677" x14ac:dyDescent="0.3">
      <c r="B39" s="19"/>
      <c r="C39" s="16" t="s">
        <v>282</v>
      </c>
      <c r="D39" s="14">
        <v>1.10566231007595</v>
      </c>
      <c r="E39" s="14">
        <v>8.2085084006046805E-2</v>
      </c>
      <c r="F39" s="14">
        <v>0.94470567382203396</v>
      </c>
      <c r="G39" s="14">
        <v>1.26661894632987</v>
      </c>
      <c r="H39" s="14">
        <v>7.4240645862666703</v>
      </c>
      <c r="I39" s="15">
        <v>814</v>
      </c>
      <c r="J39" s="14">
        <v>2.3821329248068999</v>
      </c>
      <c r="K39" s="15">
        <v>341.71057018826298</v>
      </c>
      <c r="L39" s="15">
        <v>492</v>
      </c>
      <c r="ZA39" s="9"/>
    </row>
    <row r="40" spans="2:677" x14ac:dyDescent="0.3">
      <c r="B40" s="19" t="s">
        <v>321</v>
      </c>
      <c r="C40" s="16" t="s">
        <v>314</v>
      </c>
      <c r="D40" s="14">
        <v>1.04683193928319</v>
      </c>
      <c r="E40" s="14">
        <v>6.8286411892628199E-2</v>
      </c>
      <c r="F40" s="14">
        <v>0.91293244593215594</v>
      </c>
      <c r="G40" s="14">
        <v>1.18073143263423</v>
      </c>
      <c r="H40" s="14">
        <v>6.5231494502724603</v>
      </c>
      <c r="I40" s="15">
        <v>877</v>
      </c>
      <c r="J40" s="14">
        <v>1.7990832923949001</v>
      </c>
      <c r="K40" s="15">
        <v>487.47048216570101</v>
      </c>
      <c r="L40" s="15">
        <v>616</v>
      </c>
      <c r="ZA40" s="9"/>
    </row>
    <row r="41" spans="2:677" x14ac:dyDescent="0.3">
      <c r="B41" s="19"/>
      <c r="C41" s="16" t="s">
        <v>315</v>
      </c>
      <c r="D41" s="14">
        <v>1.0975943102029799</v>
      </c>
      <c r="E41" s="14">
        <v>0.116835453696238</v>
      </c>
      <c r="F41" s="14">
        <v>0.86849736951200396</v>
      </c>
      <c r="G41" s="14">
        <v>1.3266912508939599</v>
      </c>
      <c r="H41" s="14">
        <v>10.6446847081989</v>
      </c>
      <c r="I41" s="15">
        <v>797</v>
      </c>
      <c r="J41" s="14">
        <v>4.3241039495970899</v>
      </c>
      <c r="K41" s="15">
        <v>184.315643030335</v>
      </c>
      <c r="L41" s="15">
        <v>551</v>
      </c>
      <c r="ZA41" s="9"/>
    </row>
    <row r="42" spans="2:677" x14ac:dyDescent="0.3">
      <c r="B42" s="19" t="s">
        <v>322</v>
      </c>
      <c r="C42" s="16" t="s">
        <v>316</v>
      </c>
      <c r="D42" s="14">
        <v>1.08967433055892</v>
      </c>
      <c r="E42" s="14">
        <v>0.125022384163235</v>
      </c>
      <c r="F42" s="14">
        <v>0.844524037359762</v>
      </c>
      <c r="G42" s="14">
        <v>1.3348246237580701</v>
      </c>
      <c r="H42" s="14">
        <v>11.4733715071647</v>
      </c>
      <c r="I42" s="15">
        <v>233</v>
      </c>
      <c r="J42" s="14">
        <v>1.55878114375322</v>
      </c>
      <c r="K42" s="15">
        <v>149.47576247874301</v>
      </c>
      <c r="L42" s="15">
        <v>130</v>
      </c>
      <c r="ZA42" s="9"/>
    </row>
    <row r="43" spans="2:677" x14ac:dyDescent="0.3">
      <c r="B43" s="19"/>
      <c r="C43" s="16" t="s">
        <v>317</v>
      </c>
      <c r="D43" s="14">
        <v>1.0046658271678699</v>
      </c>
      <c r="E43" s="14">
        <v>0.20796986219264399</v>
      </c>
      <c r="F43" s="14">
        <v>0.59686787135103803</v>
      </c>
      <c r="G43" s="14">
        <v>1.41246378298471</v>
      </c>
      <c r="H43" s="14">
        <v>20.700401722521502</v>
      </c>
      <c r="I43" s="15">
        <v>70</v>
      </c>
      <c r="J43" s="14">
        <v>1.4415921923507899</v>
      </c>
      <c r="K43" s="15">
        <v>48.557421697638098</v>
      </c>
      <c r="L43" s="15">
        <v>34</v>
      </c>
      <c r="ZA43" s="9">
        <v>1</v>
      </c>
    </row>
    <row r="44" spans="2:677" x14ac:dyDescent="0.3">
      <c r="B44" s="19"/>
      <c r="C44" s="16" t="s">
        <v>318</v>
      </c>
      <c r="D44" s="14">
        <v>0.55488868862263696</v>
      </c>
      <c r="E44" s="14">
        <v>0.16856363259065199</v>
      </c>
      <c r="F44" s="14">
        <v>0.22436048578210399</v>
      </c>
      <c r="G44" s="14">
        <v>0.88541689146317004</v>
      </c>
      <c r="H44" s="14">
        <v>30.377918318909298</v>
      </c>
      <c r="I44" s="15">
        <v>53</v>
      </c>
      <c r="J44" s="14">
        <v>1.7411957083009599</v>
      </c>
      <c r="K44" s="15">
        <v>30.4388528798506</v>
      </c>
      <c r="L44" s="15">
        <v>27</v>
      </c>
      <c r="ZA44" s="9">
        <v>1</v>
      </c>
    </row>
    <row r="45" spans="2:677" x14ac:dyDescent="0.3">
      <c r="B45" s="19"/>
      <c r="C45" s="16" t="s">
        <v>319</v>
      </c>
      <c r="D45" s="14">
        <v>1.1313084139010099</v>
      </c>
      <c r="E45" s="14">
        <v>8.6071354331226604E-2</v>
      </c>
      <c r="F45" s="14">
        <v>0.96253529465862697</v>
      </c>
      <c r="G45" s="14">
        <v>1.3000815331433899</v>
      </c>
      <c r="H45" s="14">
        <v>7.6081246522716999</v>
      </c>
      <c r="I45" s="15">
        <v>1288</v>
      </c>
      <c r="J45" s="14">
        <v>3.7174827058944202</v>
      </c>
      <c r="K45" s="15">
        <v>346.47101329019102</v>
      </c>
      <c r="L45" s="15">
        <v>870</v>
      </c>
      <c r="ZA45" s="9"/>
    </row>
    <row r="46" spans="2:677" x14ac:dyDescent="0.3">
      <c r="B46" s="19"/>
      <c r="C46" s="16" t="s">
        <v>320</v>
      </c>
      <c r="D46" s="14">
        <v>0.95984684935107301</v>
      </c>
      <c r="E46" s="14">
        <v>0.28965102526965902</v>
      </c>
      <c r="F46" s="14">
        <v>0.391884286122547</v>
      </c>
      <c r="G46" s="14">
        <v>1.5278094125796</v>
      </c>
      <c r="H46" s="14">
        <v>30.176795961301998</v>
      </c>
      <c r="I46" s="15">
        <v>30</v>
      </c>
      <c r="J46" s="14">
        <v>1.33923139912663</v>
      </c>
      <c r="K46" s="15">
        <v>22.400908475984298</v>
      </c>
      <c r="L46" s="15">
        <v>3</v>
      </c>
      <c r="ZA46" s="9">
        <v>1</v>
      </c>
    </row>
    <row r="47" spans="2:677" x14ac:dyDescent="0.3">
      <c r="B47" s="19" t="s">
        <v>298</v>
      </c>
      <c r="C47" s="16" t="s">
        <v>283</v>
      </c>
      <c r="D47" s="14">
        <v>0.97165043231673898</v>
      </c>
      <c r="E47" s="14">
        <v>0.107590522711319</v>
      </c>
      <c r="F47" s="14">
        <v>0.76068142572914599</v>
      </c>
      <c r="G47" s="14">
        <v>1.1826194389043301</v>
      </c>
      <c r="H47" s="14">
        <v>11.072966072251599</v>
      </c>
      <c r="I47" s="15">
        <v>386</v>
      </c>
      <c r="J47" s="14">
        <v>2.2948503981899302</v>
      </c>
      <c r="K47" s="15">
        <v>168.20268558876799</v>
      </c>
      <c r="L47" s="15">
        <v>230</v>
      </c>
      <c r="ZA47" s="9"/>
    </row>
    <row r="48" spans="2:677" x14ac:dyDescent="0.3">
      <c r="B48" s="19"/>
      <c r="C48" s="16" t="s">
        <v>284</v>
      </c>
      <c r="D48" s="14">
        <v>0.95397868724930002</v>
      </c>
      <c r="E48" s="14">
        <v>9.8260092725428197E-2</v>
      </c>
      <c r="F48" s="14">
        <v>0.76130526558455403</v>
      </c>
      <c r="G48" s="14">
        <v>1.14665210891405</v>
      </c>
      <c r="H48" s="14">
        <v>10.300030182933201</v>
      </c>
      <c r="I48" s="15">
        <v>318</v>
      </c>
      <c r="J48" s="14">
        <v>1.5239967334384099</v>
      </c>
      <c r="K48" s="15">
        <v>208.661864571412</v>
      </c>
      <c r="L48" s="15">
        <v>186</v>
      </c>
      <c r="ZA48" s="9"/>
    </row>
    <row r="49" spans="2:677" x14ac:dyDescent="0.3">
      <c r="B49" s="19"/>
      <c r="C49" s="16" t="s">
        <v>285</v>
      </c>
      <c r="D49" s="14">
        <v>1.1572268728447099</v>
      </c>
      <c r="E49" s="14">
        <v>0.21546848684815201</v>
      </c>
      <c r="F49" s="14">
        <v>0.73472522980265098</v>
      </c>
      <c r="G49" s="14">
        <v>1.57972851588677</v>
      </c>
      <c r="H49" s="14">
        <v>18.619381549486899</v>
      </c>
      <c r="I49" s="15">
        <v>316</v>
      </c>
      <c r="J49" s="14">
        <v>5.3143517330265002</v>
      </c>
      <c r="K49" s="15">
        <v>59.461626906663</v>
      </c>
      <c r="L49" s="15">
        <v>181</v>
      </c>
      <c r="ZA49" s="9">
        <v>3</v>
      </c>
    </row>
    <row r="50" spans="2:677" x14ac:dyDescent="0.3">
      <c r="B50" s="19"/>
      <c r="C50" s="16" t="s">
        <v>286</v>
      </c>
      <c r="D50" s="14">
        <v>1.1972193703004399</v>
      </c>
      <c r="E50" s="14">
        <v>0.182571093263108</v>
      </c>
      <c r="F50" s="14">
        <v>0.83922462125850505</v>
      </c>
      <c r="G50" s="14">
        <v>1.5552141193423701</v>
      </c>
      <c r="H50" s="14">
        <v>15.2495940002452</v>
      </c>
      <c r="I50" s="15">
        <v>301</v>
      </c>
      <c r="J50" s="14">
        <v>3.6118799362809999</v>
      </c>
      <c r="K50" s="15">
        <v>83.336103444769293</v>
      </c>
      <c r="L50" s="15">
        <v>162</v>
      </c>
      <c r="ZA50" s="9">
        <v>3</v>
      </c>
    </row>
    <row r="51" spans="2:677" x14ac:dyDescent="0.3">
      <c r="B51" s="19"/>
      <c r="C51" s="16" t="s">
        <v>287</v>
      </c>
      <c r="D51" s="14">
        <v>1.15048704425412</v>
      </c>
      <c r="E51" s="14">
        <v>0.114849418871903</v>
      </c>
      <c r="F51" s="14">
        <v>0.92528442235052499</v>
      </c>
      <c r="G51" s="14">
        <v>1.37568966615772</v>
      </c>
      <c r="H51" s="14">
        <v>9.9826781575242407</v>
      </c>
      <c r="I51" s="15">
        <v>345</v>
      </c>
      <c r="J51" s="14">
        <v>1.7169559358352899</v>
      </c>
      <c r="K51" s="15">
        <v>200.937014631164</v>
      </c>
      <c r="L51" s="15">
        <v>213</v>
      </c>
      <c r="ZA51" s="9"/>
    </row>
    <row r="52" spans="2:677" x14ac:dyDescent="0.3">
      <c r="B52" s="19" t="s">
        <v>297</v>
      </c>
      <c r="C52" s="16" t="s">
        <v>288</v>
      </c>
      <c r="D52" s="14">
        <v>1.15444586157915</v>
      </c>
      <c r="E52" s="14">
        <v>9.7787219246010901E-2</v>
      </c>
      <c r="F52" s="14">
        <v>0.96269967444845495</v>
      </c>
      <c r="G52" s="14">
        <v>1.34619204870985</v>
      </c>
      <c r="H52" s="14">
        <v>8.47048982550373</v>
      </c>
      <c r="I52" s="15">
        <v>1076</v>
      </c>
      <c r="J52" s="14">
        <v>3.8715249971143799</v>
      </c>
      <c r="K52" s="15">
        <v>277.92665701551499</v>
      </c>
      <c r="L52" s="15">
        <v>734</v>
      </c>
      <c r="ZA52" s="9"/>
    </row>
    <row r="53" spans="2:677" x14ac:dyDescent="0.3">
      <c r="B53" s="19"/>
      <c r="C53" s="16" t="s">
        <v>289</v>
      </c>
      <c r="D53" s="14">
        <v>0.95049545915238198</v>
      </c>
      <c r="E53" s="14">
        <v>8.1709418608254494E-2</v>
      </c>
      <c r="F53" s="14">
        <v>0.79027544684808504</v>
      </c>
      <c r="G53" s="14">
        <v>1.11071547145668</v>
      </c>
      <c r="H53" s="14">
        <v>8.5965080444592594</v>
      </c>
      <c r="I53" s="15">
        <v>590</v>
      </c>
      <c r="J53" s="14">
        <v>2.0108453155011401</v>
      </c>
      <c r="K53" s="15">
        <v>293.408943717265</v>
      </c>
      <c r="L53" s="15">
        <v>380</v>
      </c>
      <c r="ZA53" s="9"/>
    </row>
    <row r="54" spans="2:677" x14ac:dyDescent="0.3">
      <c r="B54" s="19" t="s">
        <v>291</v>
      </c>
      <c r="C54" s="16" t="s">
        <v>290</v>
      </c>
      <c r="D54" s="14">
        <v>1.19959344971505</v>
      </c>
      <c r="E54" s="14">
        <v>9.9819425561869402E-2</v>
      </c>
      <c r="F54" s="14">
        <v>1.00386240837198</v>
      </c>
      <c r="G54" s="14">
        <v>1.39532449105812</v>
      </c>
      <c r="H54" s="14">
        <v>8.3211045863563804</v>
      </c>
      <c r="I54" s="15">
        <v>1036</v>
      </c>
      <c r="J54" s="14">
        <v>3.63447848243703</v>
      </c>
      <c r="K54" s="15">
        <v>285.04777370571497</v>
      </c>
      <c r="L54" s="15">
        <v>703</v>
      </c>
      <c r="ZA54" s="9"/>
    </row>
    <row r="55" spans="2:677" x14ac:dyDescent="0.3">
      <c r="B55" s="19"/>
      <c r="C55" s="16" t="s">
        <v>291</v>
      </c>
      <c r="D55" s="14">
        <v>0.91438666037510297</v>
      </c>
      <c r="E55" s="14">
        <v>8.8854047081039E-2</v>
      </c>
      <c r="F55" s="14">
        <v>0.740157094688627</v>
      </c>
      <c r="G55" s="14">
        <v>1.0886162260615799</v>
      </c>
      <c r="H55" s="14">
        <v>9.7173385102303396</v>
      </c>
      <c r="I55" s="15">
        <v>638</v>
      </c>
      <c r="J55" s="14">
        <v>2.8001425251137402</v>
      </c>
      <c r="K55" s="15">
        <v>227.84554510277499</v>
      </c>
      <c r="L55" s="15">
        <v>418</v>
      </c>
      <c r="ZA55" s="9"/>
    </row>
    <row r="57" spans="2:677" x14ac:dyDescent="0.3">
      <c r="B57" s="7"/>
      <c r="C57" s="7"/>
      <c r="D57" s="7"/>
    </row>
    <row r="58" spans="2:677" x14ac:dyDescent="0.3">
      <c r="B58" s="7" t="s">
        <v>301</v>
      </c>
      <c r="C58" s="7"/>
      <c r="D58" s="7"/>
    </row>
    <row r="59" spans="2:677" x14ac:dyDescent="0.3">
      <c r="B59" s="7" t="s">
        <v>343</v>
      </c>
      <c r="C59" s="7"/>
      <c r="D59" s="7"/>
    </row>
    <row r="60" spans="2:677" x14ac:dyDescent="0.3">
      <c r="B60" s="7" t="s">
        <v>344</v>
      </c>
      <c r="C60" s="7"/>
      <c r="D60" s="7"/>
    </row>
    <row r="61" spans="2:677" x14ac:dyDescent="0.3">
      <c r="B61" s="7" t="s">
        <v>345</v>
      </c>
      <c r="C61" s="7"/>
      <c r="D61" s="7"/>
    </row>
    <row r="62" spans="2:677" x14ac:dyDescent="0.3">
      <c r="B62" s="7" t="s">
        <v>308</v>
      </c>
      <c r="C62" s="7"/>
      <c r="D62" s="7"/>
    </row>
    <row r="63" spans="2:677" x14ac:dyDescent="0.3">
      <c r="B63" s="7" t="s">
        <v>309</v>
      </c>
      <c r="C63" s="7"/>
      <c r="D63" s="7"/>
    </row>
    <row r="64" spans="2:677" x14ac:dyDescent="0.3">
      <c r="B64" s="7"/>
      <c r="C64" s="7"/>
      <c r="D64" s="7"/>
    </row>
    <row r="65" spans="2:9" ht="90" customHeight="1" x14ac:dyDescent="0.3">
      <c r="B65" s="20" t="s">
        <v>349</v>
      </c>
      <c r="C65" s="21"/>
      <c r="D65" s="21"/>
      <c r="E65" s="22"/>
      <c r="F65" s="22"/>
      <c r="G65" s="22"/>
      <c r="H65" s="22"/>
      <c r="I65" s="22"/>
    </row>
    <row r="66" spans="2:9" x14ac:dyDescent="0.3">
      <c r="B66" s="7"/>
      <c r="C66" s="7"/>
      <c r="D66" s="7"/>
    </row>
    <row r="67" spans="2:9" x14ac:dyDescent="0.3">
      <c r="B67" s="7"/>
      <c r="C67" s="7"/>
      <c r="D67" s="7"/>
    </row>
    <row r="68" spans="2:9" x14ac:dyDescent="0.3">
      <c r="B68" s="7"/>
      <c r="C68" s="7"/>
      <c r="D68" s="7"/>
    </row>
    <row r="69" spans="2:9" x14ac:dyDescent="0.3">
      <c r="B69" s="7"/>
      <c r="C69" s="7"/>
      <c r="D69" s="7"/>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row r="147" spans="3:3" x14ac:dyDescent="0.3">
      <c r="C147" s="8" t="str">
        <f>HYPERLINK("https://www.cdc.gov/nchs/data/series/sr_02/sr02_175.pdf", "Link to Vital and Health Statistics")</f>
        <v>Link to Vital and Health Statistics</v>
      </c>
    </row>
  </sheetData>
  <mergeCells count="12">
    <mergeCell ref="B65:I65"/>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175" priority="1">
      <formula>ZA9 = 3</formula>
    </cfRule>
    <cfRule type="expression" dxfId="174" priority="48">
      <formula>I9 = J9</formula>
    </cfRule>
    <cfRule type="expression" dxfId="173" priority="95">
      <formula>ZA9 = 2</formula>
    </cfRule>
    <cfRule type="expression" dxfId="172" priority="142">
      <formula>ZA9 = 1</formula>
    </cfRule>
  </conditionalFormatting>
  <pageMargins left="0.7" right="0.7" top="0.75" bottom="0.75" header="0.3" footer="0.3"/>
  <pageSetup paperSize="9" orientation="portrait" horizontalDpi="300" verticalDpi="30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149</v>
      </c>
      <c r="M2" s="12" t="str">
        <f>HYPERLINK("#'INDICE'!A1", "Índice")</f>
        <v>Índice</v>
      </c>
    </row>
    <row r="3" spans="2:677" x14ac:dyDescent="0.3">
      <c r="B3" s="10" t="s">
        <v>7</v>
      </c>
      <c r="C3" s="11" t="s">
        <v>148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8.4186468423459004</v>
      </c>
      <c r="E9" s="14">
        <v>0.37508532660375299</v>
      </c>
      <c r="F9" s="14">
        <v>7.7117369764752901</v>
      </c>
      <c r="G9" s="14">
        <v>9.1839083642948491</v>
      </c>
      <c r="H9" s="14">
        <v>4.4554111085533297</v>
      </c>
      <c r="I9" s="15">
        <v>1139</v>
      </c>
      <c r="J9" s="15">
        <v>13737</v>
      </c>
      <c r="K9" s="14">
        <v>2.5065194798367201</v>
      </c>
      <c r="L9" s="15">
        <v>5480.5079755035003</v>
      </c>
      <c r="M9" s="15">
        <v>2624</v>
      </c>
      <c r="ZA9" s="9"/>
    </row>
    <row r="10" spans="2:677" x14ac:dyDescent="0.3">
      <c r="B10" s="19" t="s">
        <v>293</v>
      </c>
      <c r="C10" s="16" t="s">
        <v>253</v>
      </c>
      <c r="D10" s="14">
        <v>8.2325323973152305</v>
      </c>
      <c r="E10" s="14">
        <v>0.49220071219783301</v>
      </c>
      <c r="F10" s="14">
        <v>7.3172414395339302</v>
      </c>
      <c r="G10" s="14">
        <v>9.2508866434438399</v>
      </c>
      <c r="H10" s="14">
        <v>5.9787279107258398</v>
      </c>
      <c r="I10" s="15">
        <v>682</v>
      </c>
      <c r="J10" s="15">
        <v>8397</v>
      </c>
      <c r="K10" s="14">
        <v>2.6923697960456798</v>
      </c>
      <c r="L10" s="15">
        <v>3118.8137722881802</v>
      </c>
      <c r="M10" s="15">
        <v>1651</v>
      </c>
      <c r="ZA10" s="9"/>
    </row>
    <row r="11" spans="2:677" x14ac:dyDescent="0.3">
      <c r="B11" s="19"/>
      <c r="C11" s="16" t="s">
        <v>254</v>
      </c>
      <c r="D11" s="14">
        <v>8.7358352697692396</v>
      </c>
      <c r="E11" s="14">
        <v>0.56796100521383597</v>
      </c>
      <c r="F11" s="14">
        <v>7.6836906894014003</v>
      </c>
      <c r="G11" s="14">
        <v>9.9165761115978306</v>
      </c>
      <c r="H11" s="14">
        <v>6.5015077285086997</v>
      </c>
      <c r="I11" s="15">
        <v>457</v>
      </c>
      <c r="J11" s="15">
        <v>5340</v>
      </c>
      <c r="K11" s="14">
        <v>2.1601914848236801</v>
      </c>
      <c r="L11" s="15">
        <v>2472.0030782066901</v>
      </c>
      <c r="M11" s="15">
        <v>973</v>
      </c>
      <c r="ZA11" s="9"/>
    </row>
    <row r="12" spans="2:677" x14ac:dyDescent="0.3">
      <c r="B12" s="19" t="s">
        <v>294</v>
      </c>
      <c r="C12" s="16" t="s">
        <v>255</v>
      </c>
      <c r="D12" s="14">
        <v>10.060794023346601</v>
      </c>
      <c r="E12" s="14">
        <v>0.53767199049548597</v>
      </c>
      <c r="F12" s="14">
        <v>9.0540579864574493</v>
      </c>
      <c r="G12" s="14">
        <v>11.165727424825899</v>
      </c>
      <c r="H12" s="14">
        <v>5.34423017952449</v>
      </c>
      <c r="I12" s="15">
        <v>695</v>
      </c>
      <c r="J12" s="15">
        <v>7261</v>
      </c>
      <c r="K12" s="14">
        <v>2.3194773706847198</v>
      </c>
      <c r="L12" s="15">
        <v>3130.44657894486</v>
      </c>
      <c r="M12" s="15">
        <v>1368</v>
      </c>
      <c r="ZA12" s="9"/>
    </row>
    <row r="13" spans="2:677" x14ac:dyDescent="0.3">
      <c r="B13" s="19"/>
      <c r="C13" s="16" t="s">
        <v>256</v>
      </c>
      <c r="D13" s="14">
        <v>6.9812161643949997</v>
      </c>
      <c r="E13" s="14">
        <v>0.58920292868248203</v>
      </c>
      <c r="F13" s="14">
        <v>5.9095636030464904</v>
      </c>
      <c r="G13" s="14">
        <v>8.2302056492325608</v>
      </c>
      <c r="H13" s="14">
        <v>8.4398321840753905</v>
      </c>
      <c r="I13" s="15">
        <v>259</v>
      </c>
      <c r="J13" s="15">
        <v>3646</v>
      </c>
      <c r="K13" s="14">
        <v>1.9486129468745601</v>
      </c>
      <c r="L13" s="15">
        <v>1871.0745024289799</v>
      </c>
      <c r="M13" s="15">
        <v>751</v>
      </c>
      <c r="ZA13" s="9"/>
    </row>
    <row r="14" spans="2:677" x14ac:dyDescent="0.3">
      <c r="B14" s="19"/>
      <c r="C14" s="16" t="s">
        <v>257</v>
      </c>
      <c r="D14" s="14">
        <v>6.8728935026794904</v>
      </c>
      <c r="E14" s="14">
        <v>0.68977011190333504</v>
      </c>
      <c r="F14" s="14">
        <v>5.6353654462509297</v>
      </c>
      <c r="G14" s="14">
        <v>8.3581125133590994</v>
      </c>
      <c r="H14" s="14">
        <v>10.0360948650582</v>
      </c>
      <c r="I14" s="15">
        <v>185</v>
      </c>
      <c r="J14" s="15">
        <v>2830</v>
      </c>
      <c r="K14" s="14">
        <v>2.1029355754188099</v>
      </c>
      <c r="L14" s="15">
        <v>1345.73785002253</v>
      </c>
      <c r="M14" s="15">
        <v>505</v>
      </c>
      <c r="ZA14" s="9"/>
    </row>
    <row r="15" spans="2:677" x14ac:dyDescent="0.3">
      <c r="B15" s="19" t="s">
        <v>295</v>
      </c>
      <c r="C15" s="16" t="s">
        <v>258</v>
      </c>
      <c r="D15" s="14">
        <v>10.4853740867415</v>
      </c>
      <c r="E15" s="14">
        <v>1.2359035367676701</v>
      </c>
      <c r="F15" s="14">
        <v>8.2803387589460904</v>
      </c>
      <c r="G15" s="14">
        <v>13.1931418490372</v>
      </c>
      <c r="H15" s="14">
        <v>11.786928406592899</v>
      </c>
      <c r="I15" s="15">
        <v>88</v>
      </c>
      <c r="J15" s="15">
        <v>787</v>
      </c>
      <c r="K15" s="14">
        <v>1.2791272952560899</v>
      </c>
      <c r="L15" s="15">
        <v>615.26323683245198</v>
      </c>
      <c r="M15" s="15">
        <v>133</v>
      </c>
      <c r="ZA15" s="9"/>
    </row>
    <row r="16" spans="2:677" x14ac:dyDescent="0.3">
      <c r="B16" s="19"/>
      <c r="C16" s="16" t="s">
        <v>259</v>
      </c>
      <c r="D16" s="14">
        <v>7.0231195451318502</v>
      </c>
      <c r="E16" s="14">
        <v>1.3316374049747299</v>
      </c>
      <c r="F16" s="14">
        <v>4.7985313073500304</v>
      </c>
      <c r="G16" s="14">
        <v>10.168862923698899</v>
      </c>
      <c r="H16" s="14">
        <v>18.960768023630798</v>
      </c>
      <c r="I16" s="15">
        <v>37</v>
      </c>
      <c r="J16" s="15">
        <v>503</v>
      </c>
      <c r="K16" s="14">
        <v>1.36323477810094</v>
      </c>
      <c r="L16" s="15">
        <v>368.97532844687601</v>
      </c>
      <c r="M16" s="15">
        <v>101</v>
      </c>
      <c r="ZA16" s="9"/>
    </row>
    <row r="17" spans="2:677" x14ac:dyDescent="0.3">
      <c r="B17" s="19"/>
      <c r="C17" s="16" t="s">
        <v>260</v>
      </c>
      <c r="D17" s="14">
        <v>7.0289384951165497</v>
      </c>
      <c r="E17" s="14">
        <v>1.2854185055676099</v>
      </c>
      <c r="F17" s="14">
        <v>4.8688046705949297</v>
      </c>
      <c r="G17" s="14">
        <v>10.0462458563136</v>
      </c>
      <c r="H17" s="14">
        <v>18.287519608553598</v>
      </c>
      <c r="I17" s="15">
        <v>37</v>
      </c>
      <c r="J17" s="15">
        <v>530</v>
      </c>
      <c r="K17" s="14">
        <v>1.33754140581823</v>
      </c>
      <c r="L17" s="15">
        <v>396.24941530372797</v>
      </c>
      <c r="M17" s="15">
        <v>102</v>
      </c>
      <c r="ZA17" s="9"/>
    </row>
    <row r="18" spans="2:677" x14ac:dyDescent="0.3">
      <c r="B18" s="19"/>
      <c r="C18" s="16" t="s">
        <v>261</v>
      </c>
      <c r="D18" s="14">
        <v>9.7019571282733192</v>
      </c>
      <c r="E18" s="14">
        <v>1.4089892228384699</v>
      </c>
      <c r="F18" s="14">
        <v>7.2360793589977197</v>
      </c>
      <c r="G18" s="14">
        <v>12.891367723676201</v>
      </c>
      <c r="H18" s="14">
        <v>14.522731900478201</v>
      </c>
      <c r="I18" s="15">
        <v>48</v>
      </c>
      <c r="J18" s="15">
        <v>449</v>
      </c>
      <c r="K18" s="14">
        <v>1.0152095000218699</v>
      </c>
      <c r="L18" s="15">
        <v>442.27324506944302</v>
      </c>
      <c r="M18" s="15">
        <v>78</v>
      </c>
      <c r="ZA18" s="9"/>
    </row>
    <row r="19" spans="2:677" x14ac:dyDescent="0.3">
      <c r="B19" s="19"/>
      <c r="C19" s="16" t="s">
        <v>262</v>
      </c>
      <c r="D19" s="14">
        <v>13.0962459651894</v>
      </c>
      <c r="E19" s="14">
        <v>2.3901653563498599</v>
      </c>
      <c r="F19" s="14">
        <v>9.0152311146906907</v>
      </c>
      <c r="G19" s="14">
        <v>18.646057082043399</v>
      </c>
      <c r="H19" s="14">
        <v>18.250767148868899</v>
      </c>
      <c r="I19" s="15">
        <v>44</v>
      </c>
      <c r="J19" s="15">
        <v>356</v>
      </c>
      <c r="K19" s="14">
        <v>1.7819638411407801</v>
      </c>
      <c r="L19" s="15">
        <v>199.77958686978499</v>
      </c>
      <c r="M19" s="15">
        <v>66</v>
      </c>
      <c r="ZA19" s="9"/>
    </row>
    <row r="20" spans="2:677" x14ac:dyDescent="0.3">
      <c r="B20" s="19"/>
      <c r="C20" s="16" t="s">
        <v>263</v>
      </c>
      <c r="D20" s="14">
        <v>11.747214907264601</v>
      </c>
      <c r="E20" s="14">
        <v>1.78158737301363</v>
      </c>
      <c r="F20" s="14">
        <v>8.6472365711900494</v>
      </c>
      <c r="G20" s="14">
        <v>15.766710648306599</v>
      </c>
      <c r="H20" s="14">
        <v>15.166040521756999</v>
      </c>
      <c r="I20" s="15">
        <v>57</v>
      </c>
      <c r="J20" s="15">
        <v>441</v>
      </c>
      <c r="K20" s="14">
        <v>1.3471116585037599</v>
      </c>
      <c r="L20" s="15">
        <v>327.367072518562</v>
      </c>
      <c r="M20" s="15">
        <v>98</v>
      </c>
      <c r="ZA20" s="9"/>
    </row>
    <row r="21" spans="2:677" x14ac:dyDescent="0.3">
      <c r="B21" s="19"/>
      <c r="C21" s="16" t="s">
        <v>264</v>
      </c>
      <c r="D21" s="14">
        <v>7.5662844320256699</v>
      </c>
      <c r="E21" s="14">
        <v>1.1086257176776</v>
      </c>
      <c r="F21" s="14">
        <v>5.6488804837942599</v>
      </c>
      <c r="G21" s="14">
        <v>10.0650862098634</v>
      </c>
      <c r="H21" s="14">
        <v>14.652181366393499</v>
      </c>
      <c r="I21" s="15">
        <v>63</v>
      </c>
      <c r="J21" s="15">
        <v>925</v>
      </c>
      <c r="K21" s="14">
        <v>1.6237860097194601</v>
      </c>
      <c r="L21" s="15">
        <v>569.656342931425</v>
      </c>
      <c r="M21" s="15">
        <v>179</v>
      </c>
      <c r="ZA21" s="9"/>
    </row>
    <row r="22" spans="2:677" x14ac:dyDescent="0.3">
      <c r="B22" s="19"/>
      <c r="C22" s="16" t="s">
        <v>265</v>
      </c>
      <c r="D22" s="14">
        <v>7.2478638929991597</v>
      </c>
      <c r="E22" s="14">
        <v>1.12176698078126</v>
      </c>
      <c r="F22" s="14">
        <v>5.31896900403218</v>
      </c>
      <c r="G22" s="14">
        <v>9.8038312449679008</v>
      </c>
      <c r="H22" s="14">
        <v>15.4772081449377</v>
      </c>
      <c r="I22" s="15">
        <v>57</v>
      </c>
      <c r="J22" s="15">
        <v>733</v>
      </c>
      <c r="K22" s="14">
        <v>1.3701951829085799</v>
      </c>
      <c r="L22" s="15">
        <v>534.96028094626797</v>
      </c>
      <c r="M22" s="15">
        <v>135</v>
      </c>
      <c r="ZA22" s="9"/>
    </row>
    <row r="23" spans="2:677" x14ac:dyDescent="0.3">
      <c r="B23" s="19"/>
      <c r="C23" s="16" t="s">
        <v>266</v>
      </c>
      <c r="D23" s="14">
        <v>6.0502967590617001</v>
      </c>
      <c r="E23" s="14">
        <v>1.2227561993523399</v>
      </c>
      <c r="F23" s="14">
        <v>4.0395008998769999</v>
      </c>
      <c r="G23" s="14">
        <v>8.9684850298727898</v>
      </c>
      <c r="H23" s="14">
        <v>20.2098549549819</v>
      </c>
      <c r="I23" s="15">
        <v>29</v>
      </c>
      <c r="J23" s="15">
        <v>440</v>
      </c>
      <c r="K23" s="14">
        <v>1.1547080078709</v>
      </c>
      <c r="L23" s="15">
        <v>381.048712748855</v>
      </c>
      <c r="M23" s="15">
        <v>126</v>
      </c>
      <c r="ZA23" s="9"/>
    </row>
    <row r="24" spans="2:677" x14ac:dyDescent="0.3">
      <c r="B24" s="19"/>
      <c r="C24" s="16" t="s">
        <v>267</v>
      </c>
      <c r="D24" s="14">
        <v>8.2404774531191407</v>
      </c>
      <c r="E24" s="14">
        <v>1.5564365689319399</v>
      </c>
      <c r="F24" s="14">
        <v>5.6257861332467902</v>
      </c>
      <c r="G24" s="14">
        <v>11.9169455643076</v>
      </c>
      <c r="H24" s="14">
        <v>18.8876988959275</v>
      </c>
      <c r="I24" s="15">
        <v>41</v>
      </c>
      <c r="J24" s="15">
        <v>479</v>
      </c>
      <c r="K24" s="14">
        <v>1.53139501235943</v>
      </c>
      <c r="L24" s="15">
        <v>312.78670502002097</v>
      </c>
      <c r="M24" s="15">
        <v>78</v>
      </c>
      <c r="ZA24" s="9"/>
    </row>
    <row r="25" spans="2:677" x14ac:dyDescent="0.3">
      <c r="B25" s="19"/>
      <c r="C25" s="16" t="s">
        <v>268</v>
      </c>
      <c r="D25" s="14">
        <v>6.8331576340353699</v>
      </c>
      <c r="E25" s="14">
        <v>1.24707797620024</v>
      </c>
      <c r="F25" s="14">
        <v>4.7343135629262703</v>
      </c>
      <c r="G25" s="14">
        <v>9.7670774677730599</v>
      </c>
      <c r="H25" s="14">
        <v>18.250390858666201</v>
      </c>
      <c r="I25" s="15">
        <v>38</v>
      </c>
      <c r="J25" s="15">
        <v>489</v>
      </c>
      <c r="K25" s="14">
        <v>1.1921316683577701</v>
      </c>
      <c r="L25" s="15">
        <v>410.18958977377599</v>
      </c>
      <c r="M25" s="15">
        <v>89</v>
      </c>
      <c r="ZA25" s="9"/>
    </row>
    <row r="26" spans="2:677" x14ac:dyDescent="0.3">
      <c r="B26" s="19"/>
      <c r="C26" s="16" t="s">
        <v>269</v>
      </c>
      <c r="D26" s="14">
        <v>7.6467215526329504</v>
      </c>
      <c r="E26" s="14">
        <v>1.80504766801534</v>
      </c>
      <c r="F26" s="14">
        <v>4.7496054840050297</v>
      </c>
      <c r="G26" s="14">
        <v>12.086749020835599</v>
      </c>
      <c r="H26" s="14">
        <v>23.6055106177343</v>
      </c>
      <c r="I26" s="15">
        <v>21</v>
      </c>
      <c r="J26" s="15">
        <v>283</v>
      </c>
      <c r="K26" s="14">
        <v>1.30106461576683</v>
      </c>
      <c r="L26" s="15">
        <v>217.514177674568</v>
      </c>
      <c r="M26" s="15">
        <v>85</v>
      </c>
      <c r="ZA26" s="9"/>
    </row>
    <row r="27" spans="2:677" x14ac:dyDescent="0.3">
      <c r="B27" s="19"/>
      <c r="C27" s="16" t="s">
        <v>270</v>
      </c>
      <c r="D27" s="14">
        <v>7.3621060694891698</v>
      </c>
      <c r="E27" s="14">
        <v>1.1602627410641899</v>
      </c>
      <c r="F27" s="14">
        <v>5.3729973042086003</v>
      </c>
      <c r="G27" s="14">
        <v>10.009697799949199</v>
      </c>
      <c r="H27" s="14">
        <v>15.759929700995199</v>
      </c>
      <c r="I27" s="15">
        <v>53</v>
      </c>
      <c r="J27" s="15">
        <v>728</v>
      </c>
      <c r="K27" s="14">
        <v>1.4350147330627101</v>
      </c>
      <c r="L27" s="15">
        <v>507.31186462890901</v>
      </c>
      <c r="M27" s="15">
        <v>146</v>
      </c>
      <c r="ZA27" s="9"/>
    </row>
    <row r="28" spans="2:677" x14ac:dyDescent="0.3">
      <c r="B28" s="19"/>
      <c r="C28" s="16" t="s">
        <v>271</v>
      </c>
      <c r="D28" s="14">
        <v>9.0813870082830395</v>
      </c>
      <c r="E28" s="14">
        <v>2.4298953726596899</v>
      </c>
      <c r="F28" s="14">
        <v>5.2600564722157497</v>
      </c>
      <c r="G28" s="14">
        <v>15.232490098363099</v>
      </c>
      <c r="H28" s="14">
        <v>26.756875028488601</v>
      </c>
      <c r="I28" s="15">
        <v>25</v>
      </c>
      <c r="J28" s="15">
        <v>301</v>
      </c>
      <c r="K28" s="14">
        <v>2.1453167182988602</v>
      </c>
      <c r="L28" s="15">
        <v>140.30562360912299</v>
      </c>
      <c r="M28" s="15">
        <v>67</v>
      </c>
      <c r="ZA28" s="9"/>
    </row>
    <row r="29" spans="2:677" x14ac:dyDescent="0.3">
      <c r="B29" s="19"/>
      <c r="C29" s="16" t="s">
        <v>272</v>
      </c>
      <c r="D29" s="14">
        <v>7.06153793207198</v>
      </c>
      <c r="E29" s="14">
        <v>1.23030337927583</v>
      </c>
      <c r="F29" s="14">
        <v>4.9755702889218103</v>
      </c>
      <c r="G29" s="14">
        <v>9.9306374057013294</v>
      </c>
      <c r="H29" s="14">
        <v>17.422598180603998</v>
      </c>
      <c r="I29" s="15">
        <v>41</v>
      </c>
      <c r="J29" s="15">
        <v>609</v>
      </c>
      <c r="K29" s="14">
        <v>1.4022751411850101</v>
      </c>
      <c r="L29" s="15">
        <v>434.29422808234</v>
      </c>
      <c r="M29" s="15">
        <v>92</v>
      </c>
      <c r="ZA29" s="9"/>
    </row>
    <row r="30" spans="2:677" x14ac:dyDescent="0.3">
      <c r="B30" s="19"/>
      <c r="C30" s="16" t="s">
        <v>273</v>
      </c>
      <c r="D30" s="14">
        <v>8.3844451392103991</v>
      </c>
      <c r="E30" s="14">
        <v>2.4662554720859</v>
      </c>
      <c r="F30" s="14">
        <v>4.6033616111721898</v>
      </c>
      <c r="G30" s="14">
        <v>14.789727032114</v>
      </c>
      <c r="H30" s="14">
        <v>29.414653338863101</v>
      </c>
      <c r="I30" s="15">
        <v>26</v>
      </c>
      <c r="J30" s="15">
        <v>382</v>
      </c>
      <c r="K30" s="14">
        <v>3.0168767212111098</v>
      </c>
      <c r="L30" s="15">
        <v>126.621017462937</v>
      </c>
      <c r="M30" s="15">
        <v>71</v>
      </c>
      <c r="ZA30" s="9"/>
    </row>
    <row r="31" spans="2:677" x14ac:dyDescent="0.3">
      <c r="B31" s="19"/>
      <c r="C31" s="16" t="s">
        <v>274</v>
      </c>
      <c r="D31" s="14">
        <v>11.1531917188695</v>
      </c>
      <c r="E31" s="14">
        <v>1.05344461711391</v>
      </c>
      <c r="F31" s="14">
        <v>9.2423235676447693</v>
      </c>
      <c r="G31" s="14">
        <v>13.4008007386147</v>
      </c>
      <c r="H31" s="14">
        <v>9.4452300620964706</v>
      </c>
      <c r="I31" s="15">
        <v>180</v>
      </c>
      <c r="J31" s="15">
        <v>1675</v>
      </c>
      <c r="K31" s="14">
        <v>1.8747262990796401</v>
      </c>
      <c r="L31" s="15">
        <v>893.46375565452502</v>
      </c>
      <c r="M31" s="15">
        <v>296</v>
      </c>
      <c r="ZA31" s="9"/>
    </row>
    <row r="32" spans="2:677" x14ac:dyDescent="0.3">
      <c r="B32" s="19"/>
      <c r="C32" s="16" t="s">
        <v>275</v>
      </c>
      <c r="D32" s="14">
        <v>10.1464343449978</v>
      </c>
      <c r="E32" s="14">
        <v>1.0774796125047601</v>
      </c>
      <c r="F32" s="14">
        <v>8.2084434343770898</v>
      </c>
      <c r="G32" s="14">
        <v>12.479771531240999</v>
      </c>
      <c r="H32" s="14">
        <v>10.6192932006301</v>
      </c>
      <c r="I32" s="15">
        <v>89</v>
      </c>
      <c r="J32" s="15">
        <v>859</v>
      </c>
      <c r="K32" s="14">
        <v>1.0925885540365401</v>
      </c>
      <c r="L32" s="15">
        <v>786.20629588919201</v>
      </c>
      <c r="M32" s="15">
        <v>168</v>
      </c>
      <c r="ZA32" s="9"/>
    </row>
    <row r="33" spans="2:677" x14ac:dyDescent="0.3">
      <c r="B33" s="19"/>
      <c r="C33" s="16" t="s">
        <v>276</v>
      </c>
      <c r="D33" s="14">
        <v>5.0665598106689904</v>
      </c>
      <c r="E33" s="14">
        <v>1.12798332319254</v>
      </c>
      <c r="F33" s="14">
        <v>3.24309683418022</v>
      </c>
      <c r="G33" s="14">
        <v>7.8322898468046596</v>
      </c>
      <c r="H33" s="14">
        <v>22.263298280171799</v>
      </c>
      <c r="I33" s="15">
        <v>29</v>
      </c>
      <c r="J33" s="15">
        <v>530</v>
      </c>
      <c r="K33" s="14">
        <v>1.3993573636498</v>
      </c>
      <c r="L33" s="15">
        <v>378.74528248999502</v>
      </c>
      <c r="M33" s="15">
        <v>100</v>
      </c>
      <c r="ZA33" s="9"/>
    </row>
    <row r="34" spans="2:677" x14ac:dyDescent="0.3">
      <c r="B34" s="19"/>
      <c r="C34" s="16" t="s">
        <v>277</v>
      </c>
      <c r="D34" s="14">
        <v>5.3863370846556196</v>
      </c>
      <c r="E34" s="14">
        <v>1.0297789721542301</v>
      </c>
      <c r="F34" s="14">
        <v>3.6743913477816199</v>
      </c>
      <c r="G34" s="14">
        <v>7.83105565137455</v>
      </c>
      <c r="H34" s="14">
        <v>19.118353641249499</v>
      </c>
      <c r="I34" s="15">
        <v>37</v>
      </c>
      <c r="J34" s="15">
        <v>628</v>
      </c>
      <c r="K34" s="14">
        <v>1.3046925871016699</v>
      </c>
      <c r="L34" s="15">
        <v>481.33944057663399</v>
      </c>
      <c r="M34" s="15">
        <v>111</v>
      </c>
      <c r="ZA34" s="9"/>
    </row>
    <row r="35" spans="2:677" x14ac:dyDescent="0.3">
      <c r="B35" s="19"/>
      <c r="C35" s="16" t="s">
        <v>278</v>
      </c>
      <c r="D35" s="14">
        <v>6.6997645329724902</v>
      </c>
      <c r="E35" s="14">
        <v>1.5424173526160001</v>
      </c>
      <c r="F35" s="14">
        <v>4.2019531794511602</v>
      </c>
      <c r="G35" s="14">
        <v>10.519334176055599</v>
      </c>
      <c r="H35" s="14">
        <v>23.021963608199702</v>
      </c>
      <c r="I35" s="15">
        <v>27</v>
      </c>
      <c r="J35" s="15">
        <v>380</v>
      </c>
      <c r="K35" s="14">
        <v>1.44244989282833</v>
      </c>
      <c r="L35" s="15">
        <v>263.44069342672401</v>
      </c>
      <c r="M35" s="15">
        <v>64</v>
      </c>
      <c r="ZA35" s="9"/>
    </row>
    <row r="36" spans="2:677" x14ac:dyDescent="0.3">
      <c r="B36" s="19"/>
      <c r="C36" s="16" t="s">
        <v>279</v>
      </c>
      <c r="D36" s="14">
        <v>5.3581792995547097</v>
      </c>
      <c r="E36" s="14">
        <v>0.90432118264457095</v>
      </c>
      <c r="F36" s="14">
        <v>3.8285694934125201</v>
      </c>
      <c r="G36" s="14">
        <v>7.4515560736560804</v>
      </c>
      <c r="H36" s="14">
        <v>16.877396818723899</v>
      </c>
      <c r="I36" s="15">
        <v>36</v>
      </c>
      <c r="J36" s="15">
        <v>693</v>
      </c>
      <c r="K36" s="14">
        <v>1.11596654042257</v>
      </c>
      <c r="L36" s="15">
        <v>620.98636016236605</v>
      </c>
      <c r="M36" s="15">
        <v>159</v>
      </c>
      <c r="ZA36" s="9"/>
    </row>
    <row r="37" spans="2:677" x14ac:dyDescent="0.3">
      <c r="B37" s="19"/>
      <c r="C37" s="16" t="s">
        <v>280</v>
      </c>
      <c r="D37" s="14">
        <v>7.9106329199011496</v>
      </c>
      <c r="E37" s="14">
        <v>1.5062323938159701</v>
      </c>
      <c r="F37" s="14">
        <v>5.3859019841162104</v>
      </c>
      <c r="G37" s="14">
        <v>11.475330679763999</v>
      </c>
      <c r="H37" s="14">
        <v>19.040605335467799</v>
      </c>
      <c r="I37" s="15">
        <v>36</v>
      </c>
      <c r="J37" s="15">
        <v>537</v>
      </c>
      <c r="K37" s="14">
        <v>1.6692755657287299</v>
      </c>
      <c r="L37" s="15">
        <v>321.69643588209601</v>
      </c>
      <c r="M37" s="15">
        <v>80</v>
      </c>
      <c r="ZA37" s="9"/>
    </row>
    <row r="38" spans="2:677" x14ac:dyDescent="0.3">
      <c r="B38" s="19" t="s">
        <v>296</v>
      </c>
      <c r="C38" s="16" t="s">
        <v>281</v>
      </c>
      <c r="D38" s="14">
        <v>7.0899158986206299</v>
      </c>
      <c r="E38" s="14">
        <v>0.47709819076768401</v>
      </c>
      <c r="F38" s="14">
        <v>6.2091192437935403</v>
      </c>
      <c r="G38" s="14">
        <v>8.0848877819626495</v>
      </c>
      <c r="H38" s="14">
        <v>6.7292503548667604</v>
      </c>
      <c r="I38" s="15">
        <v>514</v>
      </c>
      <c r="J38" s="15">
        <v>6913</v>
      </c>
      <c r="K38" s="14">
        <v>2.3884454784894</v>
      </c>
      <c r="L38" s="15">
        <v>2894.3511845923399</v>
      </c>
      <c r="M38" s="15">
        <v>1258</v>
      </c>
      <c r="ZA38" s="9"/>
    </row>
    <row r="39" spans="2:677" x14ac:dyDescent="0.3">
      <c r="B39" s="19"/>
      <c r="C39" s="16" t="s">
        <v>282</v>
      </c>
      <c r="D39" s="14">
        <v>9.5559766903894108</v>
      </c>
      <c r="E39" s="14">
        <v>0.55916831685192703</v>
      </c>
      <c r="F39" s="14">
        <v>8.5138934423740196</v>
      </c>
      <c r="G39" s="14">
        <v>10.7106761086664</v>
      </c>
      <c r="H39" s="14">
        <v>5.8515035664987698</v>
      </c>
      <c r="I39" s="15">
        <v>625</v>
      </c>
      <c r="J39" s="15">
        <v>6824</v>
      </c>
      <c r="K39" s="14">
        <v>2.4683431160671199</v>
      </c>
      <c r="L39" s="15">
        <v>2764.6075440568702</v>
      </c>
      <c r="M39" s="15">
        <v>1265</v>
      </c>
      <c r="ZA39" s="9"/>
    </row>
    <row r="40" spans="2:677" x14ac:dyDescent="0.3">
      <c r="B40" s="19" t="s">
        <v>321</v>
      </c>
      <c r="C40" s="16" t="s">
        <v>314</v>
      </c>
      <c r="D40" s="14">
        <v>7.5522560596319801</v>
      </c>
      <c r="E40" s="14">
        <v>0.49679159904571801</v>
      </c>
      <c r="F40" s="14">
        <v>6.6339901344833496</v>
      </c>
      <c r="G40" s="14">
        <v>8.5859382711738004</v>
      </c>
      <c r="H40" s="14">
        <v>6.57805555218326</v>
      </c>
      <c r="I40" s="15">
        <v>506</v>
      </c>
      <c r="J40" s="15">
        <v>7052</v>
      </c>
      <c r="K40" s="14">
        <v>2.4924484072953601</v>
      </c>
      <c r="L40" s="15">
        <v>2829.3464287400702</v>
      </c>
      <c r="M40" s="15">
        <v>2437</v>
      </c>
      <c r="ZA40" s="9"/>
    </row>
    <row r="41" spans="2:677" x14ac:dyDescent="0.3">
      <c r="B41" s="19"/>
      <c r="C41" s="16" t="s">
        <v>315</v>
      </c>
      <c r="D41" s="14">
        <v>9.2959907617810895</v>
      </c>
      <c r="E41" s="14">
        <v>0.53075908567374896</v>
      </c>
      <c r="F41" s="14">
        <v>8.3062288438156298</v>
      </c>
      <c r="G41" s="14">
        <v>10.3903273958823</v>
      </c>
      <c r="H41" s="14">
        <v>5.7095483340611297</v>
      </c>
      <c r="I41" s="15">
        <v>633</v>
      </c>
      <c r="J41" s="15">
        <v>6685</v>
      </c>
      <c r="K41" s="14">
        <v>2.2331050370573902</v>
      </c>
      <c r="L41" s="15">
        <v>2993.58959344293</v>
      </c>
      <c r="M41" s="15">
        <v>2416</v>
      </c>
      <c r="ZA41" s="9"/>
    </row>
    <row r="42" spans="2:677" x14ac:dyDescent="0.3">
      <c r="B42" s="19" t="s">
        <v>322</v>
      </c>
      <c r="C42" s="16" t="s">
        <v>316</v>
      </c>
      <c r="D42" s="14">
        <v>8.9648788103802293</v>
      </c>
      <c r="E42" s="14">
        <v>1.0751850337273301</v>
      </c>
      <c r="F42" s="14">
        <v>7.0657410575409001</v>
      </c>
      <c r="G42" s="14">
        <v>11.312334594245501</v>
      </c>
      <c r="H42" s="14">
        <v>11.993302491522799</v>
      </c>
      <c r="I42" s="15">
        <v>130</v>
      </c>
      <c r="J42" s="15">
        <v>1435</v>
      </c>
      <c r="K42" s="14">
        <v>2.03124439730143</v>
      </c>
      <c r="L42" s="15">
        <v>706.46348706558399</v>
      </c>
      <c r="M42" s="15">
        <v>491</v>
      </c>
      <c r="ZA42" s="9"/>
    </row>
    <row r="43" spans="2:677" x14ac:dyDescent="0.3">
      <c r="B43" s="19"/>
      <c r="C43" s="16" t="s">
        <v>317</v>
      </c>
      <c r="D43" s="14">
        <v>6.4447981125864402</v>
      </c>
      <c r="E43" s="14">
        <v>1.24481310470272</v>
      </c>
      <c r="F43" s="14">
        <v>4.3878306215514602</v>
      </c>
      <c r="G43" s="14">
        <v>9.3715343043795905</v>
      </c>
      <c r="H43" s="14">
        <v>19.315005419202301</v>
      </c>
      <c r="I43" s="15">
        <v>40</v>
      </c>
      <c r="J43" s="15">
        <v>503</v>
      </c>
      <c r="K43" s="14">
        <v>1.29013382816323</v>
      </c>
      <c r="L43" s="15">
        <v>389.88203318110402</v>
      </c>
      <c r="M43" s="15">
        <v>219</v>
      </c>
      <c r="ZA43" s="9"/>
    </row>
    <row r="44" spans="2:677" x14ac:dyDescent="0.3">
      <c r="B44" s="19"/>
      <c r="C44" s="16" t="s">
        <v>318</v>
      </c>
      <c r="D44" s="14">
        <v>7.6578177474618698</v>
      </c>
      <c r="E44" s="14">
        <v>1.7992678265251001</v>
      </c>
      <c r="F44" s="14">
        <v>4.78336013825405</v>
      </c>
      <c r="G44" s="14">
        <v>12.0411776141747</v>
      </c>
      <c r="H44" s="14">
        <v>23.495829828562599</v>
      </c>
      <c r="I44" s="15">
        <v>19</v>
      </c>
      <c r="J44" s="15">
        <v>342</v>
      </c>
      <c r="K44" s="14">
        <v>1.5611363914249901</v>
      </c>
      <c r="L44" s="15">
        <v>219.07118550213599</v>
      </c>
      <c r="M44" s="15">
        <v>159</v>
      </c>
      <c r="ZA44" s="9"/>
    </row>
    <row r="45" spans="2:677" x14ac:dyDescent="0.3">
      <c r="B45" s="19"/>
      <c r="C45" s="16" t="s">
        <v>319</v>
      </c>
      <c r="D45" s="14">
        <v>8.5444872683825892</v>
      </c>
      <c r="E45" s="14">
        <v>0.41754907548783399</v>
      </c>
      <c r="F45" s="14">
        <v>7.7604908896112299</v>
      </c>
      <c r="G45" s="14">
        <v>9.3996150660247295</v>
      </c>
      <c r="H45" s="14">
        <v>4.8867657282714001</v>
      </c>
      <c r="I45" s="15">
        <v>936</v>
      </c>
      <c r="J45" s="15">
        <v>11288</v>
      </c>
      <c r="K45" s="14">
        <v>2.5182432702704598</v>
      </c>
      <c r="L45" s="15">
        <v>4482.4898901795405</v>
      </c>
      <c r="M45" s="15">
        <v>2451</v>
      </c>
      <c r="ZA45" s="9"/>
    </row>
    <row r="46" spans="2:677" x14ac:dyDescent="0.3">
      <c r="B46" s="19"/>
      <c r="C46" s="16" t="s">
        <v>320</v>
      </c>
      <c r="D46" s="14">
        <v>8.3243773606746192</v>
      </c>
      <c r="E46" s="14">
        <v>2.8567149445145401</v>
      </c>
      <c r="F46" s="14">
        <v>4.1539626534918801</v>
      </c>
      <c r="G46" s="14">
        <v>15.9835017604375</v>
      </c>
      <c r="H46" s="14">
        <v>34.317460883140903</v>
      </c>
      <c r="I46" s="15">
        <v>14</v>
      </c>
      <c r="J46" s="15">
        <v>169</v>
      </c>
      <c r="K46" s="14">
        <v>1.7965423839797801</v>
      </c>
      <c r="L46" s="15">
        <v>94.069586950474999</v>
      </c>
      <c r="M46" s="15">
        <v>80</v>
      </c>
      <c r="ZA46" s="9">
        <v>1</v>
      </c>
    </row>
    <row r="47" spans="2:677" x14ac:dyDescent="0.3">
      <c r="B47" s="19" t="s">
        <v>298</v>
      </c>
      <c r="C47" s="16" t="s">
        <v>283</v>
      </c>
      <c r="D47" s="14">
        <v>7.0452737593574097</v>
      </c>
      <c r="E47" s="14">
        <v>0.71247234761902101</v>
      </c>
      <c r="F47" s="14">
        <v>5.7695235066101702</v>
      </c>
      <c r="G47" s="14">
        <v>8.5774386195905699</v>
      </c>
      <c r="H47" s="14">
        <v>10.112770233700701</v>
      </c>
      <c r="I47" s="15">
        <v>209</v>
      </c>
      <c r="J47" s="15">
        <v>2549</v>
      </c>
      <c r="K47" s="14">
        <v>1.97499545585278</v>
      </c>
      <c r="L47" s="15">
        <v>1290.6358809313699</v>
      </c>
      <c r="M47" s="15">
        <v>1204</v>
      </c>
      <c r="ZA47" s="9"/>
    </row>
    <row r="48" spans="2:677" x14ac:dyDescent="0.3">
      <c r="B48" s="19"/>
      <c r="C48" s="16" t="s">
        <v>284</v>
      </c>
      <c r="D48" s="14">
        <v>8.7993955783235798</v>
      </c>
      <c r="E48" s="14">
        <v>0.92577696826212297</v>
      </c>
      <c r="F48" s="14">
        <v>7.1449491438484296</v>
      </c>
      <c r="G48" s="14">
        <v>10.7924102674765</v>
      </c>
      <c r="H48" s="14">
        <v>10.5209154426775</v>
      </c>
      <c r="I48" s="15">
        <v>209</v>
      </c>
      <c r="J48" s="15">
        <v>2439</v>
      </c>
      <c r="K48" s="14">
        <v>2.6037297020103001</v>
      </c>
      <c r="L48" s="15">
        <v>936.73317860793702</v>
      </c>
      <c r="M48" s="15">
        <v>1340</v>
      </c>
      <c r="ZA48" s="9"/>
    </row>
    <row r="49" spans="2:677" x14ac:dyDescent="0.3">
      <c r="B49" s="19"/>
      <c r="C49" s="16" t="s">
        <v>285</v>
      </c>
      <c r="D49" s="14">
        <v>8.2794930798580992</v>
      </c>
      <c r="E49" s="14">
        <v>0.87423524649705797</v>
      </c>
      <c r="F49" s="14">
        <v>6.7185788267503304</v>
      </c>
      <c r="G49" s="14">
        <v>10.1635393478628</v>
      </c>
      <c r="H49" s="14">
        <v>10.5590431450912</v>
      </c>
      <c r="I49" s="15">
        <v>202</v>
      </c>
      <c r="J49" s="15">
        <v>2508</v>
      </c>
      <c r="K49" s="14">
        <v>2.52313660354725</v>
      </c>
      <c r="L49" s="15">
        <v>994.00087830125199</v>
      </c>
      <c r="M49" s="15">
        <v>1421</v>
      </c>
      <c r="ZA49" s="9"/>
    </row>
    <row r="50" spans="2:677" x14ac:dyDescent="0.3">
      <c r="B50" s="19"/>
      <c r="C50" s="16" t="s">
        <v>286</v>
      </c>
      <c r="D50" s="14">
        <v>8.9218807723888105</v>
      </c>
      <c r="E50" s="14">
        <v>0.88942039173016796</v>
      </c>
      <c r="F50" s="14">
        <v>7.3245505761286296</v>
      </c>
      <c r="G50" s="14">
        <v>10.826859553747999</v>
      </c>
      <c r="H50" s="14">
        <v>9.9689786763652002</v>
      </c>
      <c r="I50" s="15">
        <v>223</v>
      </c>
      <c r="J50" s="15">
        <v>2712</v>
      </c>
      <c r="K50" s="14">
        <v>2.6392055735676099</v>
      </c>
      <c r="L50" s="15">
        <v>1027.5819463104499</v>
      </c>
      <c r="M50" s="15">
        <v>1486</v>
      </c>
      <c r="ZA50" s="9"/>
    </row>
    <row r="51" spans="2:677" x14ac:dyDescent="0.3">
      <c r="B51" s="19"/>
      <c r="C51" s="16" t="s">
        <v>287</v>
      </c>
      <c r="D51" s="14">
        <v>9.1618775477552994</v>
      </c>
      <c r="E51" s="14">
        <v>0.77426529048842396</v>
      </c>
      <c r="F51" s="14">
        <v>7.75233360940683</v>
      </c>
      <c r="G51" s="14">
        <v>10.797708825792</v>
      </c>
      <c r="H51" s="14">
        <v>8.4509456326244194</v>
      </c>
      <c r="I51" s="15">
        <v>294</v>
      </c>
      <c r="J51" s="15">
        <v>3466</v>
      </c>
      <c r="K51" s="14">
        <v>2.49591729142286</v>
      </c>
      <c r="L51" s="15">
        <v>1388.6678103921199</v>
      </c>
      <c r="M51" s="15">
        <v>1548</v>
      </c>
      <c r="ZA51" s="9"/>
    </row>
    <row r="52" spans="2:677" x14ac:dyDescent="0.3">
      <c r="B52" s="19" t="s">
        <v>297</v>
      </c>
      <c r="C52" s="16" t="s">
        <v>288</v>
      </c>
      <c r="D52" s="14">
        <v>8.8833968369449501</v>
      </c>
      <c r="E52" s="14">
        <v>0.45193655753630702</v>
      </c>
      <c r="F52" s="14">
        <v>8.0361922263797503</v>
      </c>
      <c r="G52" s="14">
        <v>9.8103889738549803</v>
      </c>
      <c r="H52" s="14">
        <v>5.0874295703728798</v>
      </c>
      <c r="I52" s="15">
        <v>795</v>
      </c>
      <c r="J52" s="15">
        <v>9502</v>
      </c>
      <c r="K52" s="14">
        <v>2.3974396680031398</v>
      </c>
      <c r="L52" s="15">
        <v>3963.3948360895902</v>
      </c>
      <c r="M52" s="15">
        <v>2476</v>
      </c>
      <c r="ZA52" s="9"/>
    </row>
    <row r="53" spans="2:677" x14ac:dyDescent="0.3">
      <c r="B53" s="19"/>
      <c r="C53" s="16" t="s">
        <v>289</v>
      </c>
      <c r="D53" s="14">
        <v>7.5746625474570699</v>
      </c>
      <c r="E53" s="14">
        <v>0.63892955740760304</v>
      </c>
      <c r="F53" s="14">
        <v>6.4129517426267002</v>
      </c>
      <c r="G53" s="14">
        <v>8.9267449504016003</v>
      </c>
      <c r="H53" s="14">
        <v>8.4350893971125007</v>
      </c>
      <c r="I53" s="15">
        <v>342</v>
      </c>
      <c r="J53" s="15">
        <v>4173</v>
      </c>
      <c r="K53" s="14">
        <v>2.43274127694287</v>
      </c>
      <c r="L53" s="15">
        <v>1715.34886983298</v>
      </c>
      <c r="M53" s="15">
        <v>1715</v>
      </c>
      <c r="ZA53" s="9"/>
    </row>
    <row r="54" spans="2:677" x14ac:dyDescent="0.3">
      <c r="B54" s="19" t="s">
        <v>291</v>
      </c>
      <c r="C54" s="16" t="s">
        <v>290</v>
      </c>
      <c r="D54" s="14">
        <v>8.8287460465880407</v>
      </c>
      <c r="E54" s="14">
        <v>0.43982209338341</v>
      </c>
      <c r="F54" s="14">
        <v>8.0034864662335004</v>
      </c>
      <c r="G54" s="14">
        <v>9.7301001027166194</v>
      </c>
      <c r="H54" s="14">
        <v>4.9817051148886904</v>
      </c>
      <c r="I54" s="15">
        <v>813</v>
      </c>
      <c r="J54" s="15">
        <v>9332</v>
      </c>
      <c r="K54" s="14">
        <v>2.2424632177360402</v>
      </c>
      <c r="L54" s="15">
        <v>4161.4952371087002</v>
      </c>
      <c r="M54" s="15">
        <v>2353</v>
      </c>
      <c r="ZA54" s="9"/>
    </row>
    <row r="55" spans="2:677" x14ac:dyDescent="0.3">
      <c r="B55" s="19"/>
      <c r="C55" s="16" t="s">
        <v>291</v>
      </c>
      <c r="D55" s="14">
        <v>7.7250715019453802</v>
      </c>
      <c r="E55" s="14">
        <v>0.66638382608396496</v>
      </c>
      <c r="F55" s="14">
        <v>6.5153325076955699</v>
      </c>
      <c r="G55" s="14">
        <v>9.13747468764441</v>
      </c>
      <c r="H55" s="14">
        <v>8.6262480019266103</v>
      </c>
      <c r="I55" s="15">
        <v>326</v>
      </c>
      <c r="J55" s="15">
        <v>4405</v>
      </c>
      <c r="K55" s="14">
        <v>2.74353168656519</v>
      </c>
      <c r="L55" s="15">
        <v>1605.59472360785</v>
      </c>
      <c r="M55" s="15">
        <v>1650</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350</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171" priority="1">
      <formula>ZA9 = 3</formula>
    </cfRule>
    <cfRule type="expression" dxfId="170" priority="48">
      <formula>I9 = J9</formula>
    </cfRule>
    <cfRule type="expression" dxfId="169" priority="95">
      <formula>ZA9 = 2</formula>
    </cfRule>
    <cfRule type="expression" dxfId="168" priority="142">
      <formula>ZA9 = 1</formula>
    </cfRule>
  </conditionalFormatting>
  <pageMargins left="0.7" right="0.7" top="0.75" bottom="0.75" header="0.3" footer="0.3"/>
  <pageSetup paperSize="9" orientation="portrait" horizontalDpi="300" verticalDpi="30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151</v>
      </c>
      <c r="M2" s="12" t="str">
        <f>HYPERLINK("#'INDICE'!A1", "Índice")</f>
        <v>Índice</v>
      </c>
    </row>
    <row r="3" spans="2:677" x14ac:dyDescent="0.3">
      <c r="B3" s="10" t="s">
        <v>7</v>
      </c>
      <c r="C3" s="11" t="s">
        <v>150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96.590288919840503</v>
      </c>
      <c r="E9" s="14">
        <v>0.18967244835772501</v>
      </c>
      <c r="F9" s="14">
        <v>96.198154741969304</v>
      </c>
      <c r="G9" s="14">
        <v>96.943262342712103</v>
      </c>
      <c r="H9" s="14">
        <v>0.19636803086398499</v>
      </c>
      <c r="I9" s="15">
        <v>21404</v>
      </c>
      <c r="J9" s="15">
        <v>22188</v>
      </c>
      <c r="K9" s="14">
        <v>2.4235726224111001</v>
      </c>
      <c r="L9" s="15">
        <v>9155.0794867150107</v>
      </c>
      <c r="M9" s="15">
        <v>2675</v>
      </c>
      <c r="ZA9" s="9"/>
    </row>
    <row r="10" spans="2:677" x14ac:dyDescent="0.3">
      <c r="B10" s="19" t="s">
        <v>293</v>
      </c>
      <c r="C10" s="16" t="s">
        <v>253</v>
      </c>
      <c r="D10" s="14">
        <v>96.688167314019594</v>
      </c>
      <c r="E10" s="14">
        <v>0.241584589669912</v>
      </c>
      <c r="F10" s="14">
        <v>96.180160853752199</v>
      </c>
      <c r="G10" s="14">
        <v>97.130628745177802</v>
      </c>
      <c r="H10" s="14">
        <v>0.24985951888539201</v>
      </c>
      <c r="I10" s="15">
        <v>13124</v>
      </c>
      <c r="J10" s="15">
        <v>13610</v>
      </c>
      <c r="K10" s="14">
        <v>2.48040702797045</v>
      </c>
      <c r="L10" s="15">
        <v>5487.0026759826396</v>
      </c>
      <c r="M10" s="15">
        <v>1689</v>
      </c>
      <c r="ZA10" s="9"/>
    </row>
    <row r="11" spans="2:677" x14ac:dyDescent="0.3">
      <c r="B11" s="19"/>
      <c r="C11" s="16" t="s">
        <v>254</v>
      </c>
      <c r="D11" s="14">
        <v>96.414662585740601</v>
      </c>
      <c r="E11" s="14">
        <v>0.304052580135592</v>
      </c>
      <c r="F11" s="14">
        <v>95.767778368406496</v>
      </c>
      <c r="G11" s="14">
        <v>96.965804838100496</v>
      </c>
      <c r="H11" s="14">
        <v>0.31535927418218301</v>
      </c>
      <c r="I11" s="15">
        <v>8280</v>
      </c>
      <c r="J11" s="15">
        <v>8578</v>
      </c>
      <c r="K11" s="14">
        <v>2.2938218081669102</v>
      </c>
      <c r="L11" s="15">
        <v>3739.6104481433299</v>
      </c>
      <c r="M11" s="15">
        <v>986</v>
      </c>
      <c r="ZA11" s="9"/>
    </row>
    <row r="12" spans="2:677" x14ac:dyDescent="0.3">
      <c r="B12" s="19" t="s">
        <v>294</v>
      </c>
      <c r="C12" s="16" t="s">
        <v>255</v>
      </c>
      <c r="D12" s="14">
        <v>97.1750515449408</v>
      </c>
      <c r="E12" s="14">
        <v>0.23302217947487699</v>
      </c>
      <c r="F12" s="14">
        <v>96.680205199128807</v>
      </c>
      <c r="G12" s="14">
        <v>97.597969044415905</v>
      </c>
      <c r="H12" s="14">
        <v>0.239796301386175</v>
      </c>
      <c r="I12" s="15">
        <v>10855</v>
      </c>
      <c r="J12" s="15">
        <v>11159</v>
      </c>
      <c r="K12" s="14">
        <v>2.2070672646281699</v>
      </c>
      <c r="L12" s="15">
        <v>5056.0307693567302</v>
      </c>
      <c r="M12" s="15">
        <v>1378</v>
      </c>
      <c r="ZA12" s="9"/>
    </row>
    <row r="13" spans="2:677" x14ac:dyDescent="0.3">
      <c r="B13" s="19"/>
      <c r="C13" s="16" t="s">
        <v>256</v>
      </c>
      <c r="D13" s="14">
        <v>96.558826859182801</v>
      </c>
      <c r="E13" s="14">
        <v>0.29846912984407098</v>
      </c>
      <c r="F13" s="14">
        <v>95.922333289968606</v>
      </c>
      <c r="G13" s="14">
        <v>97.098973246692694</v>
      </c>
      <c r="H13" s="14">
        <v>0.30910600258156101</v>
      </c>
      <c r="I13" s="15">
        <v>6328</v>
      </c>
      <c r="J13" s="15">
        <v>6592</v>
      </c>
      <c r="K13" s="14">
        <v>1.76706142124437</v>
      </c>
      <c r="L13" s="15">
        <v>3730.4871923228802</v>
      </c>
      <c r="M13" s="15">
        <v>788</v>
      </c>
      <c r="ZA13" s="9"/>
    </row>
    <row r="14" spans="2:677" x14ac:dyDescent="0.3">
      <c r="B14" s="19"/>
      <c r="C14" s="16" t="s">
        <v>257</v>
      </c>
      <c r="D14" s="14">
        <v>93.705138997139798</v>
      </c>
      <c r="E14" s="14">
        <v>0.581728465046494</v>
      </c>
      <c r="F14" s="14">
        <v>92.460770876624693</v>
      </c>
      <c r="G14" s="14">
        <v>94.755770300665901</v>
      </c>
      <c r="H14" s="14">
        <v>0.62080742985104498</v>
      </c>
      <c r="I14" s="15">
        <v>4221</v>
      </c>
      <c r="J14" s="15">
        <v>4437</v>
      </c>
      <c r="K14" s="14">
        <v>2.5449696861095599</v>
      </c>
      <c r="L14" s="15">
        <v>1743.43923395911</v>
      </c>
      <c r="M14" s="15">
        <v>509</v>
      </c>
      <c r="ZA14" s="9"/>
    </row>
    <row r="15" spans="2:677" x14ac:dyDescent="0.3">
      <c r="B15" s="19" t="s">
        <v>295</v>
      </c>
      <c r="C15" s="16" t="s">
        <v>258</v>
      </c>
      <c r="D15" s="14">
        <v>96.901309000635393</v>
      </c>
      <c r="E15" s="14">
        <v>0.80080054945856205</v>
      </c>
      <c r="F15" s="14">
        <v>94.859444470400206</v>
      </c>
      <c r="G15" s="14">
        <v>98.1479654796413</v>
      </c>
      <c r="H15" s="14">
        <v>0.82640839191688498</v>
      </c>
      <c r="I15" s="15">
        <v>1068</v>
      </c>
      <c r="J15" s="15">
        <v>1093</v>
      </c>
      <c r="K15" s="14">
        <v>2.3321874222082499</v>
      </c>
      <c r="L15" s="15">
        <v>468.65873196635602</v>
      </c>
      <c r="M15" s="15">
        <v>134</v>
      </c>
      <c r="ZA15" s="9"/>
    </row>
    <row r="16" spans="2:677" x14ac:dyDescent="0.3">
      <c r="B16" s="19"/>
      <c r="C16" s="16" t="s">
        <v>259</v>
      </c>
      <c r="D16" s="14">
        <v>98.402659248245001</v>
      </c>
      <c r="E16" s="14">
        <v>0.41253727707143001</v>
      </c>
      <c r="F16" s="14">
        <v>97.340514917468795</v>
      </c>
      <c r="G16" s="14">
        <v>99.044767498698604</v>
      </c>
      <c r="H16" s="14">
        <v>0.41923387053057398</v>
      </c>
      <c r="I16" s="15">
        <v>824</v>
      </c>
      <c r="J16" s="15">
        <v>839</v>
      </c>
      <c r="K16" s="14">
        <v>0.90733153925978705</v>
      </c>
      <c r="L16" s="15">
        <v>839</v>
      </c>
      <c r="M16" s="15">
        <v>101</v>
      </c>
      <c r="ZA16" s="9"/>
    </row>
    <row r="17" spans="2:677" x14ac:dyDescent="0.3">
      <c r="B17" s="19"/>
      <c r="C17" s="16" t="s">
        <v>260</v>
      </c>
      <c r="D17" s="14">
        <v>97.707793997501</v>
      </c>
      <c r="E17" s="14">
        <v>0.56060059987702604</v>
      </c>
      <c r="F17" s="14">
        <v>96.288763526742898</v>
      </c>
      <c r="G17" s="14">
        <v>98.592176178336203</v>
      </c>
      <c r="H17" s="14">
        <v>0.57375218182836496</v>
      </c>
      <c r="I17" s="15">
        <v>808</v>
      </c>
      <c r="J17" s="15">
        <v>826</v>
      </c>
      <c r="K17" s="14">
        <v>1.1576524934140999</v>
      </c>
      <c r="L17" s="15">
        <v>713.51291056610205</v>
      </c>
      <c r="M17" s="15">
        <v>102</v>
      </c>
      <c r="ZA17" s="9"/>
    </row>
    <row r="18" spans="2:677" x14ac:dyDescent="0.3">
      <c r="B18" s="19"/>
      <c r="C18" s="16" t="s">
        <v>261</v>
      </c>
      <c r="D18" s="14">
        <v>94.521198340863705</v>
      </c>
      <c r="E18" s="14">
        <v>1.45273613604352</v>
      </c>
      <c r="F18" s="14">
        <v>90.799992283419201</v>
      </c>
      <c r="G18" s="14">
        <v>96.790459281099999</v>
      </c>
      <c r="H18" s="14">
        <v>1.5369421479451</v>
      </c>
      <c r="I18" s="15">
        <v>624</v>
      </c>
      <c r="J18" s="15">
        <v>656</v>
      </c>
      <c r="K18" s="14">
        <v>2.6693159505845498</v>
      </c>
      <c r="L18" s="15">
        <v>245.75584612092999</v>
      </c>
      <c r="M18" s="15">
        <v>78</v>
      </c>
      <c r="ZA18" s="9"/>
    </row>
    <row r="19" spans="2:677" x14ac:dyDescent="0.3">
      <c r="B19" s="19"/>
      <c r="C19" s="16" t="s">
        <v>262</v>
      </c>
      <c r="D19" s="14">
        <v>98.998225755493607</v>
      </c>
      <c r="E19" s="14">
        <v>0.54736624362994502</v>
      </c>
      <c r="F19" s="14">
        <v>97.044132684590096</v>
      </c>
      <c r="G19" s="14">
        <v>99.664948400872206</v>
      </c>
      <c r="H19" s="14">
        <v>0.55290510456402897</v>
      </c>
      <c r="I19" s="15">
        <v>541</v>
      </c>
      <c r="J19" s="15">
        <v>547</v>
      </c>
      <c r="K19" s="14">
        <v>1.64949647233982</v>
      </c>
      <c r="L19" s="15">
        <v>331.61635030602798</v>
      </c>
      <c r="M19" s="15">
        <v>66</v>
      </c>
      <c r="ZA19" s="9"/>
    </row>
    <row r="20" spans="2:677" x14ac:dyDescent="0.3">
      <c r="B20" s="19"/>
      <c r="C20" s="16" t="s">
        <v>263</v>
      </c>
      <c r="D20" s="14">
        <v>98.768863511008902</v>
      </c>
      <c r="E20" s="14">
        <v>0.42266127632291001</v>
      </c>
      <c r="F20" s="14">
        <v>97.576257424799195</v>
      </c>
      <c r="G20" s="14">
        <v>99.378384420534303</v>
      </c>
      <c r="H20" s="14">
        <v>0.42792967469530502</v>
      </c>
      <c r="I20" s="15">
        <v>777</v>
      </c>
      <c r="J20" s="15">
        <v>791</v>
      </c>
      <c r="K20" s="14">
        <v>1.16060851286238</v>
      </c>
      <c r="L20" s="15">
        <v>681.53902994315899</v>
      </c>
      <c r="M20" s="15">
        <v>101</v>
      </c>
      <c r="ZA20" s="9"/>
    </row>
    <row r="21" spans="2:677" x14ac:dyDescent="0.3">
      <c r="B21" s="19"/>
      <c r="C21" s="16" t="s">
        <v>264</v>
      </c>
      <c r="D21" s="14">
        <v>96.450572316486003</v>
      </c>
      <c r="E21" s="14">
        <v>0.57784667096954101</v>
      </c>
      <c r="F21" s="14">
        <v>95.116280396462301</v>
      </c>
      <c r="G21" s="14">
        <v>97.430168562317803</v>
      </c>
      <c r="H21" s="14">
        <v>0.59911170778068201</v>
      </c>
      <c r="I21" s="15">
        <v>1419</v>
      </c>
      <c r="J21" s="15">
        <v>1472</v>
      </c>
      <c r="K21" s="14">
        <v>1.43474514134983</v>
      </c>
      <c r="L21" s="15">
        <v>1025.96618561477</v>
      </c>
      <c r="M21" s="15">
        <v>181</v>
      </c>
      <c r="ZA21" s="9"/>
    </row>
    <row r="22" spans="2:677" x14ac:dyDescent="0.3">
      <c r="B22" s="19"/>
      <c r="C22" s="16" t="s">
        <v>265</v>
      </c>
      <c r="D22" s="14">
        <v>92.938370740005197</v>
      </c>
      <c r="E22" s="14">
        <v>0.98631545367424001</v>
      </c>
      <c r="F22" s="14">
        <v>90.721067936253405</v>
      </c>
      <c r="G22" s="14">
        <v>94.657029842096705</v>
      </c>
      <c r="H22" s="14">
        <v>1.06125752562788</v>
      </c>
      <c r="I22" s="15">
        <v>1095</v>
      </c>
      <c r="J22" s="15">
        <v>1172</v>
      </c>
      <c r="K22" s="14">
        <v>1.7357557102763399</v>
      </c>
      <c r="L22" s="15">
        <v>675.21022287947198</v>
      </c>
      <c r="M22" s="15">
        <v>135</v>
      </c>
      <c r="ZA22" s="9"/>
    </row>
    <row r="23" spans="2:677" x14ac:dyDescent="0.3">
      <c r="B23" s="19"/>
      <c r="C23" s="16" t="s">
        <v>266</v>
      </c>
      <c r="D23" s="14">
        <v>97.198531501381893</v>
      </c>
      <c r="E23" s="14">
        <v>0.48742148412748298</v>
      </c>
      <c r="F23" s="14">
        <v>96.056320633263795</v>
      </c>
      <c r="G23" s="14">
        <v>98.016753294419203</v>
      </c>
      <c r="H23" s="14">
        <v>0.50147000844406098</v>
      </c>
      <c r="I23" s="15">
        <v>1154</v>
      </c>
      <c r="J23" s="15">
        <v>1197</v>
      </c>
      <c r="K23" s="14">
        <v>1.0435062826432699</v>
      </c>
      <c r="L23" s="15">
        <v>1147.0941957032801</v>
      </c>
      <c r="M23" s="15">
        <v>145</v>
      </c>
      <c r="ZA23" s="9"/>
    </row>
    <row r="24" spans="2:677" x14ac:dyDescent="0.3">
      <c r="B24" s="19"/>
      <c r="C24" s="16" t="s">
        <v>267</v>
      </c>
      <c r="D24" s="14">
        <v>96.754335592260702</v>
      </c>
      <c r="E24" s="14">
        <v>0.74779476486725505</v>
      </c>
      <c r="F24" s="14">
        <v>94.886420326691606</v>
      </c>
      <c r="G24" s="14">
        <v>97.954637018364593</v>
      </c>
      <c r="H24" s="14">
        <v>0.77287985110929802</v>
      </c>
      <c r="I24" s="15">
        <v>647</v>
      </c>
      <c r="J24" s="15">
        <v>675</v>
      </c>
      <c r="K24" s="14">
        <v>1.20019189437198</v>
      </c>
      <c r="L24" s="15">
        <v>562.41006389499501</v>
      </c>
      <c r="M24" s="15">
        <v>78</v>
      </c>
      <c r="ZA24" s="9"/>
    </row>
    <row r="25" spans="2:677" x14ac:dyDescent="0.3">
      <c r="B25" s="19"/>
      <c r="C25" s="16" t="s">
        <v>268</v>
      </c>
      <c r="D25" s="14">
        <v>98.842069231084395</v>
      </c>
      <c r="E25" s="14">
        <v>0.59399521059211002</v>
      </c>
      <c r="F25" s="14">
        <v>96.819061965822797</v>
      </c>
      <c r="G25" s="14">
        <v>99.584015806654605</v>
      </c>
      <c r="H25" s="14">
        <v>0.600953840012596</v>
      </c>
      <c r="I25" s="15">
        <v>740</v>
      </c>
      <c r="J25" s="15">
        <v>747</v>
      </c>
      <c r="K25" s="14">
        <v>2.2997482181503401</v>
      </c>
      <c r="L25" s="15">
        <v>324.81816666035002</v>
      </c>
      <c r="M25" s="15">
        <v>89</v>
      </c>
      <c r="ZA25" s="9"/>
    </row>
    <row r="26" spans="2:677" x14ac:dyDescent="0.3">
      <c r="B26" s="19"/>
      <c r="C26" s="16" t="s">
        <v>269</v>
      </c>
      <c r="D26" s="14">
        <v>95.345740524916195</v>
      </c>
      <c r="E26" s="14">
        <v>0.91371638516907605</v>
      </c>
      <c r="F26" s="14">
        <v>93.158046066099303</v>
      </c>
      <c r="G26" s="14">
        <v>96.857522533760402</v>
      </c>
      <c r="H26" s="14">
        <v>0.95831903988442901</v>
      </c>
      <c r="I26" s="15">
        <v>803</v>
      </c>
      <c r="J26" s="15">
        <v>842</v>
      </c>
      <c r="K26" s="14">
        <v>1.58222024401936</v>
      </c>
      <c r="L26" s="15">
        <v>532.16358669577096</v>
      </c>
      <c r="M26" s="15">
        <v>100</v>
      </c>
      <c r="ZA26" s="9"/>
    </row>
    <row r="27" spans="2:677" x14ac:dyDescent="0.3">
      <c r="B27" s="19"/>
      <c r="C27" s="16" t="s">
        <v>270</v>
      </c>
      <c r="D27" s="14">
        <v>97.4935254506359</v>
      </c>
      <c r="E27" s="14">
        <v>0.517426104145151</v>
      </c>
      <c r="F27" s="14">
        <v>96.240104544087799</v>
      </c>
      <c r="G27" s="14">
        <v>98.336321805497903</v>
      </c>
      <c r="H27" s="14">
        <v>0.53072868352385205</v>
      </c>
      <c r="I27" s="15">
        <v>1128</v>
      </c>
      <c r="J27" s="15">
        <v>1158</v>
      </c>
      <c r="K27" s="14">
        <v>1.26762546447913</v>
      </c>
      <c r="L27" s="15">
        <v>913.51904205855101</v>
      </c>
      <c r="M27" s="15">
        <v>147</v>
      </c>
      <c r="ZA27" s="9"/>
    </row>
    <row r="28" spans="2:677" x14ac:dyDescent="0.3">
      <c r="B28" s="19"/>
      <c r="C28" s="16" t="s">
        <v>271</v>
      </c>
      <c r="D28" s="14">
        <v>91.164165765165194</v>
      </c>
      <c r="E28" s="14">
        <v>1.43938351899326</v>
      </c>
      <c r="F28" s="14">
        <v>87.839008638577297</v>
      </c>
      <c r="G28" s="14">
        <v>93.645900504462503</v>
      </c>
      <c r="H28" s="14">
        <v>1.57889177936543</v>
      </c>
      <c r="I28" s="15">
        <v>526</v>
      </c>
      <c r="J28" s="15">
        <v>569</v>
      </c>
      <c r="K28" s="14">
        <v>1.4609308967738801</v>
      </c>
      <c r="L28" s="15">
        <v>389.47769621171102</v>
      </c>
      <c r="M28" s="15">
        <v>68</v>
      </c>
      <c r="ZA28" s="9"/>
    </row>
    <row r="29" spans="2:677" x14ac:dyDescent="0.3">
      <c r="B29" s="19"/>
      <c r="C29" s="16" t="s">
        <v>272</v>
      </c>
      <c r="D29" s="14">
        <v>97.995677135514995</v>
      </c>
      <c r="E29" s="14">
        <v>0.55924238380094804</v>
      </c>
      <c r="F29" s="14">
        <v>96.524735864180897</v>
      </c>
      <c r="G29" s="14">
        <v>98.851435709065797</v>
      </c>
      <c r="H29" s="14">
        <v>0.57068066689063301</v>
      </c>
      <c r="I29" s="15">
        <v>799</v>
      </c>
      <c r="J29" s="15">
        <v>813</v>
      </c>
      <c r="K29" s="14">
        <v>1.2929495766500201</v>
      </c>
      <c r="L29" s="15">
        <v>628.79482284718904</v>
      </c>
      <c r="M29" s="15">
        <v>92</v>
      </c>
      <c r="ZA29" s="9"/>
    </row>
    <row r="30" spans="2:677" x14ac:dyDescent="0.3">
      <c r="B30" s="19"/>
      <c r="C30" s="16" t="s">
        <v>273</v>
      </c>
      <c r="D30" s="14">
        <v>93.953442098011195</v>
      </c>
      <c r="E30" s="14">
        <v>1.8725074209360899</v>
      </c>
      <c r="F30" s="14">
        <v>88.955869165853002</v>
      </c>
      <c r="G30" s="14">
        <v>96.771638209844994</v>
      </c>
      <c r="H30" s="14">
        <v>1.9930163058663799</v>
      </c>
      <c r="I30" s="15">
        <v>644</v>
      </c>
      <c r="J30" s="15">
        <v>672</v>
      </c>
      <c r="K30" s="14">
        <v>4.1414145364894299</v>
      </c>
      <c r="L30" s="15">
        <v>162.26339915483001</v>
      </c>
      <c r="M30" s="15">
        <v>72</v>
      </c>
      <c r="ZA30" s="9"/>
    </row>
    <row r="31" spans="2:677" x14ac:dyDescent="0.3">
      <c r="B31" s="19"/>
      <c r="C31" s="16" t="s">
        <v>274</v>
      </c>
      <c r="D31" s="14">
        <v>96.498196878737005</v>
      </c>
      <c r="E31" s="14">
        <v>0.48331276234339399</v>
      </c>
      <c r="F31" s="14">
        <v>95.412068656856704</v>
      </c>
      <c r="G31" s="14">
        <v>97.334383078943802</v>
      </c>
      <c r="H31" s="14">
        <v>0.500851599279872</v>
      </c>
      <c r="I31" s="15">
        <v>2242</v>
      </c>
      <c r="J31" s="15">
        <v>2330</v>
      </c>
      <c r="K31" s="14">
        <v>1.6099600192875101</v>
      </c>
      <c r="L31" s="15">
        <v>1447.24090790226</v>
      </c>
      <c r="M31" s="15">
        <v>298</v>
      </c>
      <c r="ZA31" s="9"/>
    </row>
    <row r="32" spans="2:677" x14ac:dyDescent="0.3">
      <c r="B32" s="19"/>
      <c r="C32" s="16" t="s">
        <v>275</v>
      </c>
      <c r="D32" s="14">
        <v>98.425481840034706</v>
      </c>
      <c r="E32" s="14">
        <v>0.37765594484083997</v>
      </c>
      <c r="F32" s="14">
        <v>97.477321571543698</v>
      </c>
      <c r="G32" s="14">
        <v>99.020851418716106</v>
      </c>
      <c r="H32" s="14">
        <v>0.383697328964691</v>
      </c>
      <c r="I32" s="15">
        <v>1400</v>
      </c>
      <c r="J32" s="15">
        <v>1423</v>
      </c>
      <c r="K32" s="14">
        <v>1.30869072306858</v>
      </c>
      <c r="L32" s="15">
        <v>1087.34628810036</v>
      </c>
      <c r="M32" s="15">
        <v>170</v>
      </c>
      <c r="ZA32" s="9"/>
    </row>
    <row r="33" spans="2:677" x14ac:dyDescent="0.3">
      <c r="B33" s="19"/>
      <c r="C33" s="16" t="s">
        <v>276</v>
      </c>
      <c r="D33" s="14">
        <v>97.716256477669504</v>
      </c>
      <c r="E33" s="14">
        <v>0.497982717636057</v>
      </c>
      <c r="F33" s="14">
        <v>96.489350851226703</v>
      </c>
      <c r="G33" s="14">
        <v>98.520954339378605</v>
      </c>
      <c r="H33" s="14">
        <v>0.50962115781610695</v>
      </c>
      <c r="I33" s="15">
        <v>835</v>
      </c>
      <c r="J33" s="15">
        <v>856</v>
      </c>
      <c r="K33" s="14">
        <v>0.95012447933261701</v>
      </c>
      <c r="L33" s="15">
        <v>856</v>
      </c>
      <c r="M33" s="15">
        <v>102</v>
      </c>
      <c r="ZA33" s="9"/>
    </row>
    <row r="34" spans="2:677" x14ac:dyDescent="0.3">
      <c r="B34" s="19"/>
      <c r="C34" s="16" t="s">
        <v>277</v>
      </c>
      <c r="D34" s="14">
        <v>93.062832947770104</v>
      </c>
      <c r="E34" s="14">
        <v>1.33393922941478</v>
      </c>
      <c r="F34" s="14">
        <v>89.907103685711306</v>
      </c>
      <c r="G34" s="14">
        <v>95.283625972858601</v>
      </c>
      <c r="H34" s="14">
        <v>1.4333748362930601</v>
      </c>
      <c r="I34" s="15">
        <v>861</v>
      </c>
      <c r="J34" s="15">
        <v>927</v>
      </c>
      <c r="K34" s="14">
        <v>2.5522584750241002</v>
      </c>
      <c r="L34" s="15">
        <v>363.20772722333601</v>
      </c>
      <c r="M34" s="15">
        <v>111</v>
      </c>
      <c r="ZA34" s="9"/>
    </row>
    <row r="35" spans="2:677" x14ac:dyDescent="0.3">
      <c r="B35" s="19"/>
      <c r="C35" s="16" t="s">
        <v>278</v>
      </c>
      <c r="D35" s="14">
        <v>92.1121385304657</v>
      </c>
      <c r="E35" s="14">
        <v>1.4620126976583401</v>
      </c>
      <c r="F35" s="14">
        <v>88.652179746777406</v>
      </c>
      <c r="G35" s="14">
        <v>94.581630880017997</v>
      </c>
      <c r="H35" s="14">
        <v>1.5872095914641899</v>
      </c>
      <c r="I35" s="15">
        <v>556</v>
      </c>
      <c r="J35" s="15">
        <v>600</v>
      </c>
      <c r="K35" s="14">
        <v>1.7621909699245599</v>
      </c>
      <c r="L35" s="15">
        <v>340.48523130593799</v>
      </c>
      <c r="M35" s="15">
        <v>64</v>
      </c>
      <c r="ZA35" s="9"/>
    </row>
    <row r="36" spans="2:677" x14ac:dyDescent="0.3">
      <c r="B36" s="19"/>
      <c r="C36" s="16" t="s">
        <v>279</v>
      </c>
      <c r="D36" s="14">
        <v>95.625996447050497</v>
      </c>
      <c r="E36" s="14">
        <v>0.77700698365101495</v>
      </c>
      <c r="F36" s="14">
        <v>93.807527999602897</v>
      </c>
      <c r="G36" s="14">
        <v>96.927945176771104</v>
      </c>
      <c r="H36" s="14">
        <v>0.81254785573006305</v>
      </c>
      <c r="I36" s="15">
        <v>1184</v>
      </c>
      <c r="J36" s="15">
        <v>1232</v>
      </c>
      <c r="K36" s="14">
        <v>1.7768583207061801</v>
      </c>
      <c r="L36" s="15">
        <v>693.35860132639095</v>
      </c>
      <c r="M36" s="15">
        <v>161</v>
      </c>
      <c r="ZA36" s="9"/>
    </row>
    <row r="37" spans="2:677" x14ac:dyDescent="0.3">
      <c r="B37" s="19"/>
      <c r="C37" s="16" t="s">
        <v>280</v>
      </c>
      <c r="D37" s="14">
        <v>97.067159271617399</v>
      </c>
      <c r="E37" s="14">
        <v>0.69305208635644899</v>
      </c>
      <c r="F37" s="14">
        <v>95.3245230485077</v>
      </c>
      <c r="G37" s="14">
        <v>98.172733378130701</v>
      </c>
      <c r="H37" s="14">
        <v>0.71399234463751204</v>
      </c>
      <c r="I37" s="15">
        <v>729</v>
      </c>
      <c r="J37" s="15">
        <v>751</v>
      </c>
      <c r="K37" s="14">
        <v>1.2654127770398</v>
      </c>
      <c r="L37" s="15">
        <v>593.48223253824403</v>
      </c>
      <c r="M37" s="15">
        <v>80</v>
      </c>
      <c r="ZA37" s="9"/>
    </row>
    <row r="38" spans="2:677" x14ac:dyDescent="0.3">
      <c r="B38" s="19" t="s">
        <v>296</v>
      </c>
      <c r="C38" s="16" t="s">
        <v>281</v>
      </c>
      <c r="D38" s="14">
        <v>96.473573455339505</v>
      </c>
      <c r="E38" s="14">
        <v>0.28321644918458999</v>
      </c>
      <c r="F38" s="14">
        <v>95.873760579190005</v>
      </c>
      <c r="G38" s="14">
        <v>96.988932636092798</v>
      </c>
      <c r="H38" s="14">
        <v>0.29356894229247099</v>
      </c>
      <c r="I38" s="15">
        <v>10796</v>
      </c>
      <c r="J38" s="15">
        <v>11194</v>
      </c>
      <c r="K38" s="14">
        <v>2.6390051847725</v>
      </c>
      <c r="L38" s="15">
        <v>4241.7499081059996</v>
      </c>
      <c r="M38" s="15">
        <v>1279</v>
      </c>
      <c r="ZA38" s="9"/>
    </row>
    <row r="39" spans="2:677" x14ac:dyDescent="0.3">
      <c r="B39" s="19"/>
      <c r="C39" s="16" t="s">
        <v>282</v>
      </c>
      <c r="D39" s="14">
        <v>96.689216275178595</v>
      </c>
      <c r="E39" s="14">
        <v>0.25700299680015898</v>
      </c>
      <c r="F39" s="14">
        <v>96.146220723509998</v>
      </c>
      <c r="G39" s="14">
        <v>97.157965560601198</v>
      </c>
      <c r="H39" s="14">
        <v>0.265803164717692</v>
      </c>
      <c r="I39" s="15">
        <v>10608</v>
      </c>
      <c r="J39" s="15">
        <v>10994</v>
      </c>
      <c r="K39" s="14">
        <v>2.2682125615945998</v>
      </c>
      <c r="L39" s="15">
        <v>4846.9884111174397</v>
      </c>
      <c r="M39" s="15">
        <v>1295</v>
      </c>
      <c r="ZA39" s="9"/>
    </row>
    <row r="40" spans="2:677" x14ac:dyDescent="0.3">
      <c r="B40" s="19" t="s">
        <v>321</v>
      </c>
      <c r="C40" s="16" t="s">
        <v>314</v>
      </c>
      <c r="D40" s="14">
        <v>96.497700878408907</v>
      </c>
      <c r="E40" s="14">
        <v>0.25839366110846601</v>
      </c>
      <c r="F40" s="14">
        <v>95.954154439328903</v>
      </c>
      <c r="G40" s="14">
        <v>96.970529098092101</v>
      </c>
      <c r="H40" s="14">
        <v>0.26777183161498602</v>
      </c>
      <c r="I40" s="15">
        <v>10966</v>
      </c>
      <c r="J40" s="15">
        <v>11380</v>
      </c>
      <c r="K40" s="14">
        <v>2.2480067288630701</v>
      </c>
      <c r="L40" s="15">
        <v>5062.2624273706797</v>
      </c>
      <c r="M40" s="15">
        <v>2647</v>
      </c>
      <c r="ZA40" s="9"/>
    </row>
    <row r="41" spans="2:677" x14ac:dyDescent="0.3">
      <c r="B41" s="19"/>
      <c r="C41" s="16" t="s">
        <v>315</v>
      </c>
      <c r="D41" s="14">
        <v>96.684853803447496</v>
      </c>
      <c r="E41" s="14">
        <v>0.26644242422179398</v>
      </c>
      <c r="F41" s="14">
        <v>96.120716777102103</v>
      </c>
      <c r="G41" s="14">
        <v>97.169368256371698</v>
      </c>
      <c r="H41" s="14">
        <v>0.27557824596130598</v>
      </c>
      <c r="I41" s="15">
        <v>10438</v>
      </c>
      <c r="J41" s="15">
        <v>10808</v>
      </c>
      <c r="K41" s="14">
        <v>2.3935955792152499</v>
      </c>
      <c r="L41" s="15">
        <v>4515.3826710957901</v>
      </c>
      <c r="M41" s="15">
        <v>2645</v>
      </c>
      <c r="ZA41" s="9"/>
    </row>
    <row r="42" spans="2:677" x14ac:dyDescent="0.3">
      <c r="B42" s="19" t="s">
        <v>322</v>
      </c>
      <c r="C42" s="16" t="s">
        <v>316</v>
      </c>
      <c r="D42" s="14">
        <v>95.223286863100199</v>
      </c>
      <c r="E42" s="14">
        <v>0.608440007837312</v>
      </c>
      <c r="F42" s="14">
        <v>93.876217813750699</v>
      </c>
      <c r="G42" s="14">
        <v>96.285760543337901</v>
      </c>
      <c r="H42" s="14">
        <v>0.638961359012999</v>
      </c>
      <c r="I42" s="15">
        <v>2538</v>
      </c>
      <c r="J42" s="15">
        <v>2676</v>
      </c>
      <c r="K42" s="14">
        <v>2.1771431473586298</v>
      </c>
      <c r="L42" s="15">
        <v>1229.1336944227101</v>
      </c>
      <c r="M42" s="15">
        <v>638</v>
      </c>
      <c r="ZA42" s="9"/>
    </row>
    <row r="43" spans="2:677" x14ac:dyDescent="0.3">
      <c r="B43" s="19"/>
      <c r="C43" s="16" t="s">
        <v>317</v>
      </c>
      <c r="D43" s="14">
        <v>93.559120663260401</v>
      </c>
      <c r="E43" s="14">
        <v>1.0558131781831399</v>
      </c>
      <c r="F43" s="14">
        <v>91.142969420156902</v>
      </c>
      <c r="G43" s="14">
        <v>95.349787259970896</v>
      </c>
      <c r="H43" s="14">
        <v>1.12849839833707</v>
      </c>
      <c r="I43" s="15">
        <v>785</v>
      </c>
      <c r="J43" s="15">
        <v>859</v>
      </c>
      <c r="K43" s="14">
        <v>1.5871945007108399</v>
      </c>
      <c r="L43" s="15">
        <v>541.20651225498295</v>
      </c>
      <c r="M43" s="15">
        <v>319</v>
      </c>
      <c r="ZA43" s="9"/>
    </row>
    <row r="44" spans="2:677" x14ac:dyDescent="0.3">
      <c r="B44" s="19"/>
      <c r="C44" s="16" t="s">
        <v>318</v>
      </c>
      <c r="D44" s="14">
        <v>96.541113958542397</v>
      </c>
      <c r="E44" s="14">
        <v>0.83998047381771901</v>
      </c>
      <c r="F44" s="14">
        <v>94.445887140043297</v>
      </c>
      <c r="G44" s="14">
        <v>97.863817279111203</v>
      </c>
      <c r="H44" s="14">
        <v>0.870075390033754</v>
      </c>
      <c r="I44" s="15">
        <v>641</v>
      </c>
      <c r="J44" s="15">
        <v>662</v>
      </c>
      <c r="K44" s="14">
        <v>1.39666188442594</v>
      </c>
      <c r="L44" s="15">
        <v>473.98730314180398</v>
      </c>
      <c r="M44" s="15">
        <v>239</v>
      </c>
      <c r="ZA44" s="9"/>
    </row>
    <row r="45" spans="2:677" x14ac:dyDescent="0.3">
      <c r="B45" s="19"/>
      <c r="C45" s="16" t="s">
        <v>319</v>
      </c>
      <c r="D45" s="14">
        <v>97.105128808454396</v>
      </c>
      <c r="E45" s="14">
        <v>0.202869401972436</v>
      </c>
      <c r="F45" s="14">
        <v>96.679673547498894</v>
      </c>
      <c r="G45" s="14">
        <v>97.477490099002793</v>
      </c>
      <c r="H45" s="14">
        <v>0.208917288367546</v>
      </c>
      <c r="I45" s="15">
        <v>17205</v>
      </c>
      <c r="J45" s="15">
        <v>17705</v>
      </c>
      <c r="K45" s="14">
        <v>2.59198859223293</v>
      </c>
      <c r="L45" s="15">
        <v>6830.6627787846901</v>
      </c>
      <c r="M45" s="15">
        <v>2569</v>
      </c>
      <c r="ZA45" s="9"/>
    </row>
    <row r="46" spans="2:677" x14ac:dyDescent="0.3">
      <c r="B46" s="19"/>
      <c r="C46" s="16" t="s">
        <v>320</v>
      </c>
      <c r="D46" s="14">
        <v>88.880792745444793</v>
      </c>
      <c r="E46" s="14">
        <v>2.1617101489079298</v>
      </c>
      <c r="F46" s="14">
        <v>83.8410442194794</v>
      </c>
      <c r="G46" s="14">
        <v>92.489519530871704</v>
      </c>
      <c r="H46" s="14">
        <v>2.4321454412530699</v>
      </c>
      <c r="I46" s="15">
        <v>235</v>
      </c>
      <c r="J46" s="15">
        <v>286</v>
      </c>
      <c r="K46" s="14">
        <v>1.3475908031636401</v>
      </c>
      <c r="L46" s="15">
        <v>212.23059650494699</v>
      </c>
      <c r="M46" s="15">
        <v>151</v>
      </c>
      <c r="ZA46" s="9"/>
    </row>
    <row r="47" spans="2:677" x14ac:dyDescent="0.3">
      <c r="B47" s="19" t="s">
        <v>298</v>
      </c>
      <c r="C47" s="16" t="s">
        <v>283</v>
      </c>
      <c r="D47" s="14">
        <v>94.641184689965996</v>
      </c>
      <c r="E47" s="14">
        <v>0.549424510971249</v>
      </c>
      <c r="F47" s="14">
        <v>93.455456117080004</v>
      </c>
      <c r="G47" s="14">
        <v>95.622148578892407</v>
      </c>
      <c r="H47" s="14">
        <v>0.58053427032966998</v>
      </c>
      <c r="I47" s="15">
        <v>3961</v>
      </c>
      <c r="J47" s="15">
        <v>4224</v>
      </c>
      <c r="K47" s="14">
        <v>2.5135537960040302</v>
      </c>
      <c r="L47" s="15">
        <v>1680.48919689532</v>
      </c>
      <c r="M47" s="15">
        <v>1525</v>
      </c>
      <c r="ZA47" s="9"/>
    </row>
    <row r="48" spans="2:677" x14ac:dyDescent="0.3">
      <c r="B48" s="19"/>
      <c r="C48" s="16" t="s">
        <v>284</v>
      </c>
      <c r="D48" s="14">
        <v>96.047474949510303</v>
      </c>
      <c r="E48" s="14">
        <v>0.43377630119345201</v>
      </c>
      <c r="F48" s="14">
        <v>95.1032177865752</v>
      </c>
      <c r="G48" s="14">
        <v>96.815745475176001</v>
      </c>
      <c r="H48" s="14">
        <v>0.45162697033053401</v>
      </c>
      <c r="I48" s="15">
        <v>3761</v>
      </c>
      <c r="J48" s="15">
        <v>3937</v>
      </c>
      <c r="K48" s="14">
        <v>1.9508602499961201</v>
      </c>
      <c r="L48" s="15">
        <v>2018.08407342752</v>
      </c>
      <c r="M48" s="15">
        <v>1781</v>
      </c>
      <c r="ZA48" s="9"/>
    </row>
    <row r="49" spans="2:677" x14ac:dyDescent="0.3">
      <c r="B49" s="19"/>
      <c r="C49" s="16" t="s">
        <v>285</v>
      </c>
      <c r="D49" s="14">
        <v>96.377912184072699</v>
      </c>
      <c r="E49" s="14">
        <v>0.48820090829560497</v>
      </c>
      <c r="F49" s="14">
        <v>95.288708860853205</v>
      </c>
      <c r="G49" s="14">
        <v>97.222642140454496</v>
      </c>
      <c r="H49" s="14">
        <v>0.50654854129148097</v>
      </c>
      <c r="I49" s="15">
        <v>3815</v>
      </c>
      <c r="J49" s="15">
        <v>3964</v>
      </c>
      <c r="K49" s="14">
        <v>2.7057318200940101</v>
      </c>
      <c r="L49" s="15">
        <v>1465.0380243014199</v>
      </c>
      <c r="M49" s="15">
        <v>1882</v>
      </c>
      <c r="ZA49" s="9"/>
    </row>
    <row r="50" spans="2:677" x14ac:dyDescent="0.3">
      <c r="B50" s="19"/>
      <c r="C50" s="16" t="s">
        <v>286</v>
      </c>
      <c r="D50" s="14">
        <v>97.175415623248696</v>
      </c>
      <c r="E50" s="14">
        <v>0.383782707115088</v>
      </c>
      <c r="F50" s="14">
        <v>96.317086887272893</v>
      </c>
      <c r="G50" s="14">
        <v>97.838194647821496</v>
      </c>
      <c r="H50" s="14">
        <v>0.39493806602589998</v>
      </c>
      <c r="I50" s="15">
        <v>4264</v>
      </c>
      <c r="J50" s="15">
        <v>4380</v>
      </c>
      <c r="K50" s="14">
        <v>2.3498210483603801</v>
      </c>
      <c r="L50" s="15">
        <v>1863.9717279987001</v>
      </c>
      <c r="M50" s="15">
        <v>1959</v>
      </c>
      <c r="ZA50" s="9"/>
    </row>
    <row r="51" spans="2:677" x14ac:dyDescent="0.3">
      <c r="B51" s="19"/>
      <c r="C51" s="16" t="s">
        <v>287</v>
      </c>
      <c r="D51" s="14">
        <v>98.659999596274005</v>
      </c>
      <c r="E51" s="14">
        <v>0.22133727589351401</v>
      </c>
      <c r="F51" s="14">
        <v>98.148829523314404</v>
      </c>
      <c r="G51" s="14">
        <v>99.031411478139006</v>
      </c>
      <c r="H51" s="14">
        <v>0.22434347942352201</v>
      </c>
      <c r="I51" s="15">
        <v>5472</v>
      </c>
      <c r="J51" s="15">
        <v>5542</v>
      </c>
      <c r="K51" s="14">
        <v>2.0532944474791499</v>
      </c>
      <c r="L51" s="15">
        <v>2699.0770889211599</v>
      </c>
      <c r="M51" s="15">
        <v>1941</v>
      </c>
      <c r="ZA51" s="9"/>
    </row>
    <row r="52" spans="2:677" x14ac:dyDescent="0.3">
      <c r="B52" s="19" t="s">
        <v>297</v>
      </c>
      <c r="C52" s="16" t="s">
        <v>288</v>
      </c>
      <c r="D52" s="14">
        <v>97.332834048090902</v>
      </c>
      <c r="E52" s="14">
        <v>0.20887645868839799</v>
      </c>
      <c r="F52" s="14">
        <v>96.891189345519805</v>
      </c>
      <c r="G52" s="14">
        <v>97.713218486654597</v>
      </c>
      <c r="H52" s="14">
        <v>0.214600202214594</v>
      </c>
      <c r="I52" s="15">
        <v>14808</v>
      </c>
      <c r="J52" s="15">
        <v>15193</v>
      </c>
      <c r="K52" s="14">
        <v>2.5531982373037798</v>
      </c>
      <c r="L52" s="15">
        <v>5950.5759396277999</v>
      </c>
      <c r="M52" s="15">
        <v>2622</v>
      </c>
      <c r="ZA52" s="9"/>
    </row>
    <row r="53" spans="2:677" x14ac:dyDescent="0.3">
      <c r="B53" s="19"/>
      <c r="C53" s="16" t="s">
        <v>289</v>
      </c>
      <c r="D53" s="14">
        <v>95.082986988504601</v>
      </c>
      <c r="E53" s="14">
        <v>0.39671398252599499</v>
      </c>
      <c r="F53" s="14">
        <v>94.243970397878797</v>
      </c>
      <c r="G53" s="14">
        <v>95.805149473255696</v>
      </c>
      <c r="H53" s="14">
        <v>0.41722919640077899</v>
      </c>
      <c r="I53" s="15">
        <v>6467</v>
      </c>
      <c r="J53" s="15">
        <v>6856</v>
      </c>
      <c r="K53" s="14">
        <v>2.30758815560639</v>
      </c>
      <c r="L53" s="15">
        <v>2971.0674252435601</v>
      </c>
      <c r="M53" s="15">
        <v>2040</v>
      </c>
      <c r="ZA53" s="9"/>
    </row>
    <row r="54" spans="2:677" x14ac:dyDescent="0.3">
      <c r="B54" s="19" t="s">
        <v>291</v>
      </c>
      <c r="C54" s="16" t="s">
        <v>290</v>
      </c>
      <c r="D54" s="14">
        <v>97.320392013697202</v>
      </c>
      <c r="E54" s="14">
        <v>0.21906188868102699</v>
      </c>
      <c r="F54" s="14">
        <v>96.855655612225107</v>
      </c>
      <c r="G54" s="14">
        <v>97.718058349075406</v>
      </c>
      <c r="H54" s="14">
        <v>0.225093512416386</v>
      </c>
      <c r="I54" s="15">
        <v>14300</v>
      </c>
      <c r="J54" s="15">
        <v>14674</v>
      </c>
      <c r="K54" s="14">
        <v>2.7000851469371199</v>
      </c>
      <c r="L54" s="15">
        <v>5434.6434284287998</v>
      </c>
      <c r="M54" s="15">
        <v>2493</v>
      </c>
      <c r="ZA54" s="9"/>
    </row>
    <row r="55" spans="2:677" x14ac:dyDescent="0.3">
      <c r="B55" s="19"/>
      <c r="C55" s="16" t="s">
        <v>291</v>
      </c>
      <c r="D55" s="14">
        <v>95.496871994398205</v>
      </c>
      <c r="E55" s="14">
        <v>0.36087263789594198</v>
      </c>
      <c r="F55" s="14">
        <v>94.733721405967003</v>
      </c>
      <c r="G55" s="14">
        <v>96.153922211803106</v>
      </c>
      <c r="H55" s="14">
        <v>0.37788948513110499</v>
      </c>
      <c r="I55" s="15">
        <v>7104</v>
      </c>
      <c r="J55" s="15">
        <v>7514</v>
      </c>
      <c r="K55" s="14">
        <v>2.2751909927674698</v>
      </c>
      <c r="L55" s="15">
        <v>3302.57988181477</v>
      </c>
      <c r="M55" s="15">
        <v>1979</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9</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167" priority="1">
      <formula>ZA9 = 3</formula>
    </cfRule>
    <cfRule type="expression" dxfId="166" priority="48">
      <formula>I9 = J9</formula>
    </cfRule>
    <cfRule type="expression" dxfId="165" priority="95">
      <formula>ZA9 = 2</formula>
    </cfRule>
    <cfRule type="expression" dxfId="164" priority="142">
      <formula>ZA9 = 1</formula>
    </cfRule>
  </conditionalFormatting>
  <pageMargins left="0.7" right="0.7" top="0.75" bottom="0.75" header="0.3" footer="0.3"/>
  <pageSetup paperSize="9" orientation="portrait" horizontalDpi="300" verticalDpi="30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153</v>
      </c>
      <c r="M2" s="12" t="str">
        <f>HYPERLINK("#'INDICE'!A1", "Índice")</f>
        <v>Índice</v>
      </c>
    </row>
    <row r="3" spans="2:677" x14ac:dyDescent="0.3">
      <c r="B3" s="10" t="s">
        <v>7</v>
      </c>
      <c r="C3" s="11" t="s">
        <v>152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45.168324699417099</v>
      </c>
      <c r="E9" s="14">
        <v>0.88202178058862801</v>
      </c>
      <c r="F9" s="14">
        <v>43.445324915331</v>
      </c>
      <c r="G9" s="14">
        <v>46.902986192487703</v>
      </c>
      <c r="H9" s="14">
        <v>1.95274406668444</v>
      </c>
      <c r="I9" s="15">
        <v>5343</v>
      </c>
      <c r="J9" s="15">
        <v>11555</v>
      </c>
      <c r="K9" s="14">
        <v>3.6293218595768</v>
      </c>
      <c r="L9" s="15">
        <v>3183.7903738158302</v>
      </c>
      <c r="M9" s="15">
        <v>2648</v>
      </c>
      <c r="ZA9" s="9"/>
    </row>
    <row r="10" spans="2:677" x14ac:dyDescent="0.3">
      <c r="B10" s="19" t="s">
        <v>293</v>
      </c>
      <c r="C10" s="16" t="s">
        <v>253</v>
      </c>
      <c r="D10" s="14">
        <v>45.569637789015999</v>
      </c>
      <c r="E10" s="14">
        <v>1.17348858420452</v>
      </c>
      <c r="F10" s="14">
        <v>43.279053341286698</v>
      </c>
      <c r="G10" s="14">
        <v>47.879120129595002</v>
      </c>
      <c r="H10" s="14">
        <v>2.57515451326974</v>
      </c>
      <c r="I10" s="15">
        <v>3327</v>
      </c>
      <c r="J10" s="15">
        <v>7208</v>
      </c>
      <c r="K10" s="14">
        <v>4.0012479006699202</v>
      </c>
      <c r="L10" s="15">
        <v>1801.4379960794699</v>
      </c>
      <c r="M10" s="15">
        <v>1668</v>
      </c>
      <c r="ZA10" s="9"/>
    </row>
    <row r="11" spans="2:677" x14ac:dyDescent="0.3">
      <c r="B11" s="19"/>
      <c r="C11" s="16" t="s">
        <v>254</v>
      </c>
      <c r="D11" s="14">
        <v>44.400821093094301</v>
      </c>
      <c r="E11" s="14">
        <v>1.25286553869671</v>
      </c>
      <c r="F11" s="14">
        <v>41.9578734396637</v>
      </c>
      <c r="G11" s="14">
        <v>46.871144299470799</v>
      </c>
      <c r="H11" s="14">
        <v>2.8217170490380199</v>
      </c>
      <c r="I11" s="15">
        <v>2016</v>
      </c>
      <c r="J11" s="15">
        <v>4347</v>
      </c>
      <c r="K11" s="14">
        <v>2.7633714732091699</v>
      </c>
      <c r="L11" s="15">
        <v>1573.0784088002899</v>
      </c>
      <c r="M11" s="15">
        <v>980</v>
      </c>
      <c r="ZA11" s="9"/>
    </row>
    <row r="12" spans="2:677" x14ac:dyDescent="0.3">
      <c r="B12" s="19" t="s">
        <v>294</v>
      </c>
      <c r="C12" s="16" t="s">
        <v>255</v>
      </c>
      <c r="D12" s="14">
        <v>49.658539173139197</v>
      </c>
      <c r="E12" s="14">
        <v>0.89638208494966498</v>
      </c>
      <c r="F12" s="14">
        <v>47.9012646396679</v>
      </c>
      <c r="G12" s="14">
        <v>51.416657699709297</v>
      </c>
      <c r="H12" s="14">
        <v>1.8050915308328801</v>
      </c>
      <c r="I12" s="15">
        <v>2977</v>
      </c>
      <c r="J12" s="15">
        <v>6024</v>
      </c>
      <c r="K12" s="14">
        <v>1.93588451523963</v>
      </c>
      <c r="L12" s="15">
        <v>3111.7558679652602</v>
      </c>
      <c r="M12" s="15">
        <v>1366</v>
      </c>
      <c r="ZA12" s="9"/>
    </row>
    <row r="13" spans="2:677" x14ac:dyDescent="0.3">
      <c r="B13" s="19"/>
      <c r="C13" s="16" t="s">
        <v>256</v>
      </c>
      <c r="D13" s="14">
        <v>42.102463377467203</v>
      </c>
      <c r="E13" s="14">
        <v>1.5072564218599001</v>
      </c>
      <c r="F13" s="14">
        <v>39.175401405789998</v>
      </c>
      <c r="G13" s="14">
        <v>45.086114610416601</v>
      </c>
      <c r="H13" s="14">
        <v>3.5799720513896802</v>
      </c>
      <c r="I13" s="15">
        <v>1407</v>
      </c>
      <c r="J13" s="15">
        <v>3289</v>
      </c>
      <c r="K13" s="14">
        <v>3.0643509478242201</v>
      </c>
      <c r="L13" s="15">
        <v>1073.3104843409999</v>
      </c>
      <c r="M13" s="15">
        <v>777</v>
      </c>
      <c r="ZA13" s="9"/>
    </row>
    <row r="14" spans="2:677" x14ac:dyDescent="0.3">
      <c r="B14" s="19"/>
      <c r="C14" s="16" t="s">
        <v>257</v>
      </c>
      <c r="D14" s="14">
        <v>41.625865955544498</v>
      </c>
      <c r="E14" s="14">
        <v>1.5621608524025601</v>
      </c>
      <c r="F14" s="14">
        <v>38.5929000532945</v>
      </c>
      <c r="G14" s="14">
        <v>44.723590311451197</v>
      </c>
      <c r="H14" s="14">
        <v>3.7528609112202198</v>
      </c>
      <c r="I14" s="15">
        <v>959</v>
      </c>
      <c r="J14" s="15">
        <v>2242</v>
      </c>
      <c r="K14" s="14">
        <v>2.2506586116445799</v>
      </c>
      <c r="L14" s="15">
        <v>996.15285428017501</v>
      </c>
      <c r="M14" s="15">
        <v>505</v>
      </c>
      <c r="ZA14" s="9"/>
    </row>
    <row r="15" spans="2:677" x14ac:dyDescent="0.3">
      <c r="B15" s="19" t="s">
        <v>295</v>
      </c>
      <c r="C15" s="16" t="s">
        <v>258</v>
      </c>
      <c r="D15" s="14">
        <v>50.879396578076999</v>
      </c>
      <c r="E15" s="14">
        <v>2.4442187790824299</v>
      </c>
      <c r="F15" s="14">
        <v>46.051988292290901</v>
      </c>
      <c r="G15" s="14">
        <v>55.690460640337797</v>
      </c>
      <c r="H15" s="14">
        <v>4.8039460832277303</v>
      </c>
      <c r="I15" s="15">
        <v>285</v>
      </c>
      <c r="J15" s="15">
        <v>543</v>
      </c>
      <c r="K15" s="14">
        <v>1.2956085168928999</v>
      </c>
      <c r="L15" s="15">
        <v>419.10808158486901</v>
      </c>
      <c r="M15" s="15">
        <v>133</v>
      </c>
      <c r="ZA15" s="9"/>
    </row>
    <row r="16" spans="2:677" x14ac:dyDescent="0.3">
      <c r="B16" s="19"/>
      <c r="C16" s="16" t="s">
        <v>259</v>
      </c>
      <c r="D16" s="14">
        <v>47.201600020375601</v>
      </c>
      <c r="E16" s="14">
        <v>2.8561271960583201</v>
      </c>
      <c r="F16" s="14">
        <v>41.595602019150299</v>
      </c>
      <c r="G16" s="14">
        <v>52.879075714243598</v>
      </c>
      <c r="H16" s="14">
        <v>6.0509118225344301</v>
      </c>
      <c r="I16" s="15">
        <v>221</v>
      </c>
      <c r="J16" s="15">
        <v>440</v>
      </c>
      <c r="K16" s="14">
        <v>1.4369515570015601</v>
      </c>
      <c r="L16" s="15">
        <v>306.20378109206001</v>
      </c>
      <c r="M16" s="15">
        <v>101</v>
      </c>
      <c r="ZA16" s="9"/>
    </row>
    <row r="17" spans="2:677" x14ac:dyDescent="0.3">
      <c r="B17" s="19"/>
      <c r="C17" s="16" t="s">
        <v>260</v>
      </c>
      <c r="D17" s="14">
        <v>48.528901750495798</v>
      </c>
      <c r="E17" s="14">
        <v>3.1996048034422402</v>
      </c>
      <c r="F17" s="14">
        <v>42.239803774868598</v>
      </c>
      <c r="G17" s="14">
        <v>54.864936549170302</v>
      </c>
      <c r="H17" s="14">
        <v>6.5931943399266197</v>
      </c>
      <c r="I17" s="15">
        <v>228</v>
      </c>
      <c r="J17" s="15">
        <v>444</v>
      </c>
      <c r="K17" s="14">
        <v>1.81565156561536</v>
      </c>
      <c r="L17" s="15">
        <v>244.540311813362</v>
      </c>
      <c r="M17" s="15">
        <v>102</v>
      </c>
      <c r="ZA17" s="9"/>
    </row>
    <row r="18" spans="2:677" x14ac:dyDescent="0.3">
      <c r="B18" s="19"/>
      <c r="C18" s="16" t="s">
        <v>261</v>
      </c>
      <c r="D18" s="14">
        <v>55.892998783831899</v>
      </c>
      <c r="E18" s="14">
        <v>2.7954604985798301</v>
      </c>
      <c r="F18" s="14">
        <v>50.276780893725999</v>
      </c>
      <c r="G18" s="14">
        <v>61.362363862148698</v>
      </c>
      <c r="H18" s="14">
        <v>5.0014501984253403</v>
      </c>
      <c r="I18" s="15">
        <v>214</v>
      </c>
      <c r="J18" s="15">
        <v>369</v>
      </c>
      <c r="K18" s="14">
        <v>1.1665130336153799</v>
      </c>
      <c r="L18" s="15">
        <v>316.32737000490903</v>
      </c>
      <c r="M18" s="15">
        <v>78</v>
      </c>
      <c r="ZA18" s="9"/>
    </row>
    <row r="19" spans="2:677" x14ac:dyDescent="0.3">
      <c r="B19" s="19"/>
      <c r="C19" s="16" t="s">
        <v>262</v>
      </c>
      <c r="D19" s="14">
        <v>39.373103981799296</v>
      </c>
      <c r="E19" s="14">
        <v>3.3473400811843299</v>
      </c>
      <c r="F19" s="14">
        <v>32.923877282409997</v>
      </c>
      <c r="G19" s="14">
        <v>46.215219322792997</v>
      </c>
      <c r="H19" s="14">
        <v>8.5015905343192593</v>
      </c>
      <c r="I19" s="15">
        <v>125</v>
      </c>
      <c r="J19" s="15">
        <v>299</v>
      </c>
      <c r="K19" s="14">
        <v>1.3987849539185799</v>
      </c>
      <c r="L19" s="15">
        <v>213.75694609980999</v>
      </c>
      <c r="M19" s="15">
        <v>66</v>
      </c>
      <c r="ZA19" s="9"/>
    </row>
    <row r="20" spans="2:677" x14ac:dyDescent="0.3">
      <c r="B20" s="19"/>
      <c r="C20" s="16" t="s">
        <v>263</v>
      </c>
      <c r="D20" s="14">
        <v>42.904993248803201</v>
      </c>
      <c r="E20" s="14">
        <v>2.5569189330318398</v>
      </c>
      <c r="F20" s="14">
        <v>37.923717309899303</v>
      </c>
      <c r="G20" s="14">
        <v>48.034273325075901</v>
      </c>
      <c r="H20" s="14">
        <v>5.9594903516344599</v>
      </c>
      <c r="I20" s="15">
        <v>190</v>
      </c>
      <c r="J20" s="15">
        <v>411</v>
      </c>
      <c r="K20" s="14">
        <v>1.09423803889884</v>
      </c>
      <c r="L20" s="15">
        <v>375.60383151512502</v>
      </c>
      <c r="M20" s="15">
        <v>100</v>
      </c>
      <c r="ZA20" s="9"/>
    </row>
    <row r="21" spans="2:677" x14ac:dyDescent="0.3">
      <c r="B21" s="19"/>
      <c r="C21" s="16" t="s">
        <v>264</v>
      </c>
      <c r="D21" s="14">
        <v>38.316950789917698</v>
      </c>
      <c r="E21" s="14">
        <v>1.98251685126302</v>
      </c>
      <c r="F21" s="14">
        <v>34.487910785255202</v>
      </c>
      <c r="G21" s="14">
        <v>42.296640592031601</v>
      </c>
      <c r="H21" s="14">
        <v>5.1739943038073699</v>
      </c>
      <c r="I21" s="15">
        <v>283</v>
      </c>
      <c r="J21" s="15">
        <v>739</v>
      </c>
      <c r="K21" s="14">
        <v>1.2272509057063199</v>
      </c>
      <c r="L21" s="15">
        <v>602.15885485509796</v>
      </c>
      <c r="M21" s="15">
        <v>179</v>
      </c>
      <c r="ZA21" s="9"/>
    </row>
    <row r="22" spans="2:677" x14ac:dyDescent="0.3">
      <c r="B22" s="19"/>
      <c r="C22" s="16" t="s">
        <v>265</v>
      </c>
      <c r="D22" s="14">
        <v>42.945920225300199</v>
      </c>
      <c r="E22" s="14">
        <v>2.9480139181737099</v>
      </c>
      <c r="F22" s="14">
        <v>37.2383610798531</v>
      </c>
      <c r="G22" s="14">
        <v>48.847422659421603</v>
      </c>
      <c r="H22" s="14">
        <v>6.8644795657143298</v>
      </c>
      <c r="I22" s="15">
        <v>259</v>
      </c>
      <c r="J22" s="15">
        <v>567</v>
      </c>
      <c r="K22" s="14">
        <v>2.0075523190442</v>
      </c>
      <c r="L22" s="15">
        <v>282.43348610209603</v>
      </c>
      <c r="M22" s="15">
        <v>134</v>
      </c>
      <c r="ZA22" s="9"/>
    </row>
    <row r="23" spans="2:677" x14ac:dyDescent="0.3">
      <c r="B23" s="19"/>
      <c r="C23" s="16" t="s">
        <v>266</v>
      </c>
      <c r="D23" s="14">
        <v>41.665668140681902</v>
      </c>
      <c r="E23" s="14">
        <v>2.8791887785055801</v>
      </c>
      <c r="F23" s="14">
        <v>36.108859076990797</v>
      </c>
      <c r="G23" s="14">
        <v>47.442629460571098</v>
      </c>
      <c r="H23" s="14">
        <v>6.9102186692030196</v>
      </c>
      <c r="I23" s="15">
        <v>257</v>
      </c>
      <c r="J23" s="15">
        <v>593</v>
      </c>
      <c r="K23" s="14">
        <v>2.01910735377413</v>
      </c>
      <c r="L23" s="15">
        <v>293.69414107256802</v>
      </c>
      <c r="M23" s="15">
        <v>142</v>
      </c>
      <c r="ZA23" s="9"/>
    </row>
    <row r="24" spans="2:677" x14ac:dyDescent="0.3">
      <c r="B24" s="19"/>
      <c r="C24" s="16" t="s">
        <v>267</v>
      </c>
      <c r="D24" s="14">
        <v>57.973108428659501</v>
      </c>
      <c r="E24" s="14">
        <v>2.94879308155957</v>
      </c>
      <c r="F24" s="14">
        <v>52.016874615523697</v>
      </c>
      <c r="G24" s="14">
        <v>63.7058621545875</v>
      </c>
      <c r="H24" s="14">
        <v>5.0864843398699104</v>
      </c>
      <c r="I24" s="15">
        <v>210</v>
      </c>
      <c r="J24" s="15">
        <v>372</v>
      </c>
      <c r="K24" s="14">
        <v>1.3240630032812799</v>
      </c>
      <c r="L24" s="15">
        <v>280.953398046855</v>
      </c>
      <c r="M24" s="15">
        <v>78</v>
      </c>
      <c r="ZA24" s="9"/>
    </row>
    <row r="25" spans="2:677" x14ac:dyDescent="0.3">
      <c r="B25" s="19"/>
      <c r="C25" s="16" t="s">
        <v>268</v>
      </c>
      <c r="D25" s="14">
        <v>42.9872599114005</v>
      </c>
      <c r="E25" s="14">
        <v>2.9402785363358799</v>
      </c>
      <c r="F25" s="14">
        <v>37.267662563505702</v>
      </c>
      <c r="G25" s="14">
        <v>48.900405896860399</v>
      </c>
      <c r="H25" s="14">
        <v>6.8398835896867602</v>
      </c>
      <c r="I25" s="15">
        <v>183</v>
      </c>
      <c r="J25" s="15">
        <v>400</v>
      </c>
      <c r="K25" s="14">
        <v>1.40746682080894</v>
      </c>
      <c r="L25" s="15">
        <v>284.19852893590701</v>
      </c>
      <c r="M25" s="15">
        <v>88</v>
      </c>
      <c r="ZA25" s="9"/>
    </row>
    <row r="26" spans="2:677" x14ac:dyDescent="0.3">
      <c r="B26" s="19"/>
      <c r="C26" s="16" t="s">
        <v>269</v>
      </c>
      <c r="D26" s="14">
        <v>36.911941492970598</v>
      </c>
      <c r="E26" s="14">
        <v>3.0148857030556</v>
      </c>
      <c r="F26" s="14">
        <v>31.1556215173959</v>
      </c>
      <c r="G26" s="14">
        <v>43.066489927244199</v>
      </c>
      <c r="H26" s="14">
        <v>8.1677787217714997</v>
      </c>
      <c r="I26" s="15">
        <v>164</v>
      </c>
      <c r="J26" s="15">
        <v>423</v>
      </c>
      <c r="K26" s="14">
        <v>1.6471763734663301</v>
      </c>
      <c r="L26" s="15">
        <v>256.80310063568697</v>
      </c>
      <c r="M26" s="15">
        <v>100</v>
      </c>
      <c r="ZA26" s="9"/>
    </row>
    <row r="27" spans="2:677" x14ac:dyDescent="0.3">
      <c r="B27" s="19"/>
      <c r="C27" s="16" t="s">
        <v>270</v>
      </c>
      <c r="D27" s="14">
        <v>45.939931428129299</v>
      </c>
      <c r="E27" s="14">
        <v>2.63390816123745</v>
      </c>
      <c r="F27" s="14">
        <v>40.797287678081602</v>
      </c>
      <c r="G27" s="14">
        <v>51.1705247695878</v>
      </c>
      <c r="H27" s="14">
        <v>5.7333741678697603</v>
      </c>
      <c r="I27" s="15">
        <v>303</v>
      </c>
      <c r="J27" s="15">
        <v>637</v>
      </c>
      <c r="K27" s="14">
        <v>1.77660727732485</v>
      </c>
      <c r="L27" s="15">
        <v>358.54857071123303</v>
      </c>
      <c r="M27" s="15">
        <v>144</v>
      </c>
      <c r="ZA27" s="9"/>
    </row>
    <row r="28" spans="2:677" x14ac:dyDescent="0.3">
      <c r="B28" s="19"/>
      <c r="C28" s="16" t="s">
        <v>271</v>
      </c>
      <c r="D28" s="14">
        <v>44.058573135686601</v>
      </c>
      <c r="E28" s="14">
        <v>4.7339063052269204</v>
      </c>
      <c r="F28" s="14">
        <v>34.931499964682502</v>
      </c>
      <c r="G28" s="14">
        <v>53.605756864767102</v>
      </c>
      <c r="H28" s="14">
        <v>10.7445747066024</v>
      </c>
      <c r="I28" s="15">
        <v>134</v>
      </c>
      <c r="J28" s="15">
        <v>270</v>
      </c>
      <c r="K28" s="14">
        <v>2.4458376633633701</v>
      </c>
      <c r="L28" s="15">
        <v>110.39162739391</v>
      </c>
      <c r="M28" s="15">
        <v>66</v>
      </c>
      <c r="ZA28" s="9"/>
    </row>
    <row r="29" spans="2:677" x14ac:dyDescent="0.3">
      <c r="B29" s="19"/>
      <c r="C29" s="16" t="s">
        <v>272</v>
      </c>
      <c r="D29" s="14">
        <v>37.181018251635898</v>
      </c>
      <c r="E29" s="14">
        <v>2.9215325190039301</v>
      </c>
      <c r="F29" s="14">
        <v>31.585541795874899</v>
      </c>
      <c r="G29" s="14">
        <v>43.142657415958801</v>
      </c>
      <c r="H29" s="14">
        <v>7.8575914710872201</v>
      </c>
      <c r="I29" s="15">
        <v>149</v>
      </c>
      <c r="J29" s="15">
        <v>381</v>
      </c>
      <c r="K29" s="14">
        <v>1.3886502421192599</v>
      </c>
      <c r="L29" s="15">
        <v>274.36714331936099</v>
      </c>
      <c r="M29" s="15">
        <v>91</v>
      </c>
      <c r="ZA29" s="9"/>
    </row>
    <row r="30" spans="2:677" x14ac:dyDescent="0.3">
      <c r="B30" s="19"/>
      <c r="C30" s="16" t="s">
        <v>273</v>
      </c>
      <c r="D30" s="14">
        <v>38.302538985806699</v>
      </c>
      <c r="E30" s="14">
        <v>3.08121543206508</v>
      </c>
      <c r="F30" s="14">
        <v>32.373842482542699</v>
      </c>
      <c r="G30" s="14">
        <v>44.6009052057438</v>
      </c>
      <c r="H30" s="14">
        <v>8.0444156279218006</v>
      </c>
      <c r="I30" s="15">
        <v>132</v>
      </c>
      <c r="J30" s="15">
        <v>334</v>
      </c>
      <c r="K30" s="14">
        <v>1.3378071312327899</v>
      </c>
      <c r="L30" s="15">
        <v>249.66229600840799</v>
      </c>
      <c r="M30" s="15">
        <v>72</v>
      </c>
      <c r="ZA30" s="9"/>
    </row>
    <row r="31" spans="2:677" x14ac:dyDescent="0.3">
      <c r="B31" s="19"/>
      <c r="C31" s="16" t="s">
        <v>274</v>
      </c>
      <c r="D31" s="14">
        <v>55.495124964168298</v>
      </c>
      <c r="E31" s="14">
        <v>1.7693495599173901</v>
      </c>
      <c r="F31" s="14">
        <v>51.991781756918499</v>
      </c>
      <c r="G31" s="14">
        <v>58.9446916898155</v>
      </c>
      <c r="H31" s="14">
        <v>3.18829728027427</v>
      </c>
      <c r="I31" s="15">
        <v>740</v>
      </c>
      <c r="J31" s="15">
        <v>1297</v>
      </c>
      <c r="K31" s="14">
        <v>1.64274391315909</v>
      </c>
      <c r="L31" s="15">
        <v>789.532677376229</v>
      </c>
      <c r="M31" s="15">
        <v>289</v>
      </c>
      <c r="ZA31" s="9"/>
    </row>
    <row r="32" spans="2:677" x14ac:dyDescent="0.3">
      <c r="B32" s="19"/>
      <c r="C32" s="16" t="s">
        <v>275</v>
      </c>
      <c r="D32" s="14">
        <v>40.402697585534298</v>
      </c>
      <c r="E32" s="14">
        <v>2.0512722399222199</v>
      </c>
      <c r="F32" s="14">
        <v>36.426982329515802</v>
      </c>
      <c r="G32" s="14">
        <v>44.508537466657799</v>
      </c>
      <c r="H32" s="14">
        <v>5.0770675289182901</v>
      </c>
      <c r="I32" s="15">
        <v>317</v>
      </c>
      <c r="J32" s="15">
        <v>774</v>
      </c>
      <c r="K32" s="14">
        <v>1.3507940346724301</v>
      </c>
      <c r="L32" s="15">
        <v>572.99631189717195</v>
      </c>
      <c r="M32" s="15">
        <v>170</v>
      </c>
      <c r="ZA32" s="9"/>
    </row>
    <row r="33" spans="2:677" x14ac:dyDescent="0.3">
      <c r="B33" s="19"/>
      <c r="C33" s="16" t="s">
        <v>276</v>
      </c>
      <c r="D33" s="14">
        <v>37.5521674700069</v>
      </c>
      <c r="E33" s="14">
        <v>3.1393587162816101</v>
      </c>
      <c r="F33" s="14">
        <v>31.5585479097305</v>
      </c>
      <c r="G33" s="14">
        <v>43.953075498889604</v>
      </c>
      <c r="H33" s="14">
        <v>8.3599933846402497</v>
      </c>
      <c r="I33" s="15">
        <v>179</v>
      </c>
      <c r="J33" s="15">
        <v>460</v>
      </c>
      <c r="K33" s="14">
        <v>1.92904426301305</v>
      </c>
      <c r="L33" s="15">
        <v>238.46005445282401</v>
      </c>
      <c r="M33" s="15">
        <v>102</v>
      </c>
      <c r="ZA33" s="9"/>
    </row>
    <row r="34" spans="2:677" x14ac:dyDescent="0.3">
      <c r="B34" s="19"/>
      <c r="C34" s="16" t="s">
        <v>277</v>
      </c>
      <c r="D34" s="14">
        <v>51.951133182607101</v>
      </c>
      <c r="E34" s="14">
        <v>3.0893296511484798</v>
      </c>
      <c r="F34" s="14">
        <v>45.830778683208997</v>
      </c>
      <c r="G34" s="14">
        <v>58.013483892138403</v>
      </c>
      <c r="H34" s="14">
        <v>5.9466068628177098</v>
      </c>
      <c r="I34" s="15">
        <v>283</v>
      </c>
      <c r="J34" s="15">
        <v>537</v>
      </c>
      <c r="K34" s="14">
        <v>2.0493452073524101</v>
      </c>
      <c r="L34" s="15">
        <v>262.03491635933801</v>
      </c>
      <c r="M34" s="15">
        <v>111</v>
      </c>
      <c r="ZA34" s="9"/>
    </row>
    <row r="35" spans="2:677" x14ac:dyDescent="0.3">
      <c r="B35" s="19"/>
      <c r="C35" s="16" t="s">
        <v>278</v>
      </c>
      <c r="D35" s="14">
        <v>30.911833293693899</v>
      </c>
      <c r="E35" s="14">
        <v>3.4634712993622898</v>
      </c>
      <c r="F35" s="14">
        <v>24.448869891570801</v>
      </c>
      <c r="G35" s="14">
        <v>38.218998787316899</v>
      </c>
      <c r="H35" s="14">
        <v>11.2043542240144</v>
      </c>
      <c r="I35" s="15">
        <v>82</v>
      </c>
      <c r="J35" s="15">
        <v>260</v>
      </c>
      <c r="K35" s="14">
        <v>1.4547706117260299</v>
      </c>
      <c r="L35" s="15">
        <v>178.72233457584099</v>
      </c>
      <c r="M35" s="15">
        <v>63</v>
      </c>
      <c r="ZA35" s="9"/>
    </row>
    <row r="36" spans="2:677" x14ac:dyDescent="0.3">
      <c r="B36" s="19"/>
      <c r="C36" s="16" t="s">
        <v>279</v>
      </c>
      <c r="D36" s="14">
        <v>38.191622028746998</v>
      </c>
      <c r="E36" s="14">
        <v>2.2441734460914202</v>
      </c>
      <c r="F36" s="14">
        <v>33.868346421518403</v>
      </c>
      <c r="G36" s="14">
        <v>42.710346699623202</v>
      </c>
      <c r="H36" s="14">
        <v>5.8760883326773099</v>
      </c>
      <c r="I36" s="15">
        <v>264</v>
      </c>
      <c r="J36" s="15">
        <v>675</v>
      </c>
      <c r="K36" s="14">
        <v>1.4379946986816401</v>
      </c>
      <c r="L36" s="15">
        <v>469.40367764835503</v>
      </c>
      <c r="M36" s="15">
        <v>161</v>
      </c>
      <c r="ZA36" s="9"/>
    </row>
    <row r="37" spans="2:677" x14ac:dyDescent="0.3">
      <c r="B37" s="19"/>
      <c r="C37" s="16" t="s">
        <v>280</v>
      </c>
      <c r="D37" s="14">
        <v>45.892114766089499</v>
      </c>
      <c r="E37" s="14">
        <v>3.6833127118700899</v>
      </c>
      <c r="F37" s="14">
        <v>38.701424961071702</v>
      </c>
      <c r="G37" s="14">
        <v>53.258050586109803</v>
      </c>
      <c r="H37" s="14">
        <v>8.02602523471365</v>
      </c>
      <c r="I37" s="15">
        <v>141</v>
      </c>
      <c r="J37" s="15">
        <v>330</v>
      </c>
      <c r="K37" s="14">
        <v>1.7975229769577601</v>
      </c>
      <c r="L37" s="15">
        <v>183.58597037714199</v>
      </c>
      <c r="M37" s="15">
        <v>78</v>
      </c>
      <c r="ZA37" s="9"/>
    </row>
    <row r="38" spans="2:677" x14ac:dyDescent="0.3">
      <c r="B38" s="19" t="s">
        <v>296</v>
      </c>
      <c r="C38" s="16" t="s">
        <v>281</v>
      </c>
      <c r="D38" s="14">
        <v>43.316046963668398</v>
      </c>
      <c r="E38" s="14">
        <v>1.17848053743814</v>
      </c>
      <c r="F38" s="14">
        <v>41.020224956358</v>
      </c>
      <c r="G38" s="14">
        <v>45.640928832818801</v>
      </c>
      <c r="H38" s="14">
        <v>2.7206557847409298</v>
      </c>
      <c r="I38" s="15">
        <v>2551</v>
      </c>
      <c r="J38" s="15">
        <v>5706</v>
      </c>
      <c r="K38" s="14">
        <v>3.2269447707580601</v>
      </c>
      <c r="L38" s="15">
        <v>1768.23602675405</v>
      </c>
      <c r="M38" s="15">
        <v>1269</v>
      </c>
      <c r="ZA38" s="9"/>
    </row>
    <row r="39" spans="2:677" x14ac:dyDescent="0.3">
      <c r="B39" s="19"/>
      <c r="C39" s="16" t="s">
        <v>282</v>
      </c>
      <c r="D39" s="14">
        <v>46.633921578825898</v>
      </c>
      <c r="E39" s="14">
        <v>1.2950729304317501</v>
      </c>
      <c r="F39" s="14">
        <v>44.104140854520999</v>
      </c>
      <c r="G39" s="14">
        <v>49.181133813091101</v>
      </c>
      <c r="H39" s="14">
        <v>2.7771049197367601</v>
      </c>
      <c r="I39" s="15">
        <v>2792</v>
      </c>
      <c r="J39" s="15">
        <v>5849</v>
      </c>
      <c r="K39" s="14">
        <v>3.9412010294883202</v>
      </c>
      <c r="L39" s="15">
        <v>1484.06537911601</v>
      </c>
      <c r="M39" s="15">
        <v>1278</v>
      </c>
      <c r="ZA39" s="9"/>
    </row>
    <row r="40" spans="2:677" x14ac:dyDescent="0.3">
      <c r="B40" s="19" t="s">
        <v>321</v>
      </c>
      <c r="C40" s="16" t="s">
        <v>314</v>
      </c>
      <c r="D40" s="14">
        <v>45.524152892684903</v>
      </c>
      <c r="E40" s="14">
        <v>1.1254799412088199</v>
      </c>
      <c r="F40" s="14">
        <v>43.3274426669674</v>
      </c>
      <c r="G40" s="14">
        <v>47.738420602000801</v>
      </c>
      <c r="H40" s="14">
        <v>2.47226992638817</v>
      </c>
      <c r="I40" s="15">
        <v>2729</v>
      </c>
      <c r="J40" s="15">
        <v>5920</v>
      </c>
      <c r="K40" s="14">
        <v>3.02327736711249</v>
      </c>
      <c r="L40" s="15">
        <v>1958.13988633605</v>
      </c>
      <c r="M40" s="15">
        <v>2410</v>
      </c>
      <c r="ZA40" s="9"/>
    </row>
    <row r="41" spans="2:677" x14ac:dyDescent="0.3">
      <c r="B41" s="19"/>
      <c r="C41" s="16" t="s">
        <v>315</v>
      </c>
      <c r="D41" s="14">
        <v>44.809318642344699</v>
      </c>
      <c r="E41" s="14">
        <v>1.17523650511335</v>
      </c>
      <c r="F41" s="14">
        <v>42.517585695283501</v>
      </c>
      <c r="G41" s="14">
        <v>47.123312683944697</v>
      </c>
      <c r="H41" s="14">
        <v>2.6227502241079601</v>
      </c>
      <c r="I41" s="15">
        <v>2614</v>
      </c>
      <c r="J41" s="15">
        <v>5635</v>
      </c>
      <c r="K41" s="14">
        <v>3.1465402590406102</v>
      </c>
      <c r="L41" s="15">
        <v>1790.85584041379</v>
      </c>
      <c r="M41" s="15">
        <v>2349</v>
      </c>
      <c r="ZA41" s="9"/>
    </row>
    <row r="42" spans="2:677" x14ac:dyDescent="0.3">
      <c r="B42" s="19" t="s">
        <v>322</v>
      </c>
      <c r="C42" s="16" t="s">
        <v>316</v>
      </c>
      <c r="D42" s="14">
        <v>37.266063632012603</v>
      </c>
      <c r="E42" s="14">
        <v>2.1873523883266501</v>
      </c>
      <c r="F42" s="14">
        <v>33.080475982092302</v>
      </c>
      <c r="G42" s="14">
        <v>41.651617919005403</v>
      </c>
      <c r="H42" s="14">
        <v>5.8695557704346699</v>
      </c>
      <c r="I42" s="15">
        <v>474</v>
      </c>
      <c r="J42" s="15">
        <v>1231</v>
      </c>
      <c r="K42" s="14">
        <v>2.5172512229755299</v>
      </c>
      <c r="L42" s="15">
        <v>489.02548492751998</v>
      </c>
      <c r="M42" s="15">
        <v>489</v>
      </c>
      <c r="ZA42" s="9"/>
    </row>
    <row r="43" spans="2:677" x14ac:dyDescent="0.3">
      <c r="B43" s="19"/>
      <c r="C43" s="16" t="s">
        <v>317</v>
      </c>
      <c r="D43" s="14">
        <v>37.414676488898202</v>
      </c>
      <c r="E43" s="14">
        <v>3.8227330983427801</v>
      </c>
      <c r="F43" s="14">
        <v>30.245066024018499</v>
      </c>
      <c r="G43" s="14">
        <v>45.182976139574599</v>
      </c>
      <c r="H43" s="14">
        <v>10.2172020636797</v>
      </c>
      <c r="I43" s="15">
        <v>193</v>
      </c>
      <c r="J43" s="15">
        <v>448</v>
      </c>
      <c r="K43" s="14">
        <v>2.7895938754678098</v>
      </c>
      <c r="L43" s="15">
        <v>160.59685387890801</v>
      </c>
      <c r="M43" s="15">
        <v>216</v>
      </c>
      <c r="ZA43" s="9"/>
    </row>
    <row r="44" spans="2:677" x14ac:dyDescent="0.3">
      <c r="B44" s="19"/>
      <c r="C44" s="16" t="s">
        <v>318</v>
      </c>
      <c r="D44" s="14">
        <v>40.882525888058197</v>
      </c>
      <c r="E44" s="14">
        <v>3.7443762635918598</v>
      </c>
      <c r="F44" s="14">
        <v>33.7597333240968</v>
      </c>
      <c r="G44" s="14">
        <v>48.409839625690502</v>
      </c>
      <c r="H44" s="14">
        <v>9.1588672232348305</v>
      </c>
      <c r="I44" s="15">
        <v>149</v>
      </c>
      <c r="J44" s="15">
        <v>348</v>
      </c>
      <c r="K44" s="14">
        <v>2.0129586395377501</v>
      </c>
      <c r="L44" s="15">
        <v>172.879856130533</v>
      </c>
      <c r="M44" s="15">
        <v>161</v>
      </c>
      <c r="ZA44" s="9"/>
    </row>
    <row r="45" spans="2:677" x14ac:dyDescent="0.3">
      <c r="B45" s="19"/>
      <c r="C45" s="16" t="s">
        <v>319</v>
      </c>
      <c r="D45" s="14">
        <v>46.731177345207499</v>
      </c>
      <c r="E45" s="14">
        <v>0.93490808733656094</v>
      </c>
      <c r="F45" s="14">
        <v>44.903154204208697</v>
      </c>
      <c r="G45" s="14">
        <v>48.568018990697702</v>
      </c>
      <c r="H45" s="14">
        <v>2.00060888778878</v>
      </c>
      <c r="I45" s="15">
        <v>4462</v>
      </c>
      <c r="J45" s="15">
        <v>9390</v>
      </c>
      <c r="K45" s="14">
        <v>3.2966842358661101</v>
      </c>
      <c r="L45" s="15">
        <v>2848.3164683599298</v>
      </c>
      <c r="M45" s="15">
        <v>2467</v>
      </c>
      <c r="ZA45" s="9"/>
    </row>
    <row r="46" spans="2:677" x14ac:dyDescent="0.3">
      <c r="B46" s="19"/>
      <c r="C46" s="16" t="s">
        <v>320</v>
      </c>
      <c r="D46" s="14">
        <v>47.476236614256102</v>
      </c>
      <c r="E46" s="14">
        <v>8.0263385994680991</v>
      </c>
      <c r="F46" s="14">
        <v>32.366184271936497</v>
      </c>
      <c r="G46" s="14">
        <v>63.063014955421004</v>
      </c>
      <c r="H46" s="14">
        <v>16.906012716808199</v>
      </c>
      <c r="I46" s="15">
        <v>65</v>
      </c>
      <c r="J46" s="15">
        <v>138</v>
      </c>
      <c r="K46" s="14">
        <v>3.5393490860121899</v>
      </c>
      <c r="L46" s="15">
        <v>38.990220135501197</v>
      </c>
      <c r="M46" s="15">
        <v>62</v>
      </c>
      <c r="ZA46" s="9">
        <v>1</v>
      </c>
    </row>
    <row r="47" spans="2:677" x14ac:dyDescent="0.3">
      <c r="B47" s="19" t="s">
        <v>298</v>
      </c>
      <c r="C47" s="16" t="s">
        <v>283</v>
      </c>
      <c r="D47" s="14">
        <v>38.719392396537202</v>
      </c>
      <c r="E47" s="14">
        <v>1.9485875540034701</v>
      </c>
      <c r="F47" s="14">
        <v>34.9733657941768</v>
      </c>
      <c r="G47" s="14">
        <v>42.603776898966601</v>
      </c>
      <c r="H47" s="14">
        <v>5.0325881512999704</v>
      </c>
      <c r="I47" s="15">
        <v>768</v>
      </c>
      <c r="J47" s="15">
        <v>1809</v>
      </c>
      <c r="K47" s="14">
        <v>2.8932547753305702</v>
      </c>
      <c r="L47" s="15">
        <v>625.24739107820596</v>
      </c>
      <c r="M47" s="15">
        <v>1022</v>
      </c>
      <c r="ZA47" s="9"/>
    </row>
    <row r="48" spans="2:677" x14ac:dyDescent="0.3">
      <c r="B48" s="19"/>
      <c r="C48" s="16" t="s">
        <v>284</v>
      </c>
      <c r="D48" s="14">
        <v>40.368325726008102</v>
      </c>
      <c r="E48" s="14">
        <v>1.9143432388099799</v>
      </c>
      <c r="F48" s="14">
        <v>36.676669788264498</v>
      </c>
      <c r="G48" s="14">
        <v>44.172359222293501</v>
      </c>
      <c r="H48" s="14">
        <v>4.7421913205001403</v>
      </c>
      <c r="I48" s="15">
        <v>803</v>
      </c>
      <c r="J48" s="15">
        <v>1919</v>
      </c>
      <c r="K48" s="14">
        <v>2.91991682054852</v>
      </c>
      <c r="L48" s="15">
        <v>657.21050219489098</v>
      </c>
      <c r="M48" s="15">
        <v>1232</v>
      </c>
      <c r="ZA48" s="9"/>
    </row>
    <row r="49" spans="2:677" x14ac:dyDescent="0.3">
      <c r="B49" s="19"/>
      <c r="C49" s="16" t="s">
        <v>285</v>
      </c>
      <c r="D49" s="14">
        <v>40.5444407363685</v>
      </c>
      <c r="E49" s="14">
        <v>2.07965681175512</v>
      </c>
      <c r="F49" s="14">
        <v>36.539390646497097</v>
      </c>
      <c r="G49" s="14">
        <v>44.679410130198498</v>
      </c>
      <c r="H49" s="14">
        <v>5.1293266696601902</v>
      </c>
      <c r="I49" s="15">
        <v>849</v>
      </c>
      <c r="J49" s="15">
        <v>2050</v>
      </c>
      <c r="K49" s="14">
        <v>3.67622023668146</v>
      </c>
      <c r="L49" s="15">
        <v>557.63797270496002</v>
      </c>
      <c r="M49" s="15">
        <v>1318</v>
      </c>
      <c r="ZA49" s="9"/>
    </row>
    <row r="50" spans="2:677" x14ac:dyDescent="0.3">
      <c r="B50" s="19"/>
      <c r="C50" s="16" t="s">
        <v>286</v>
      </c>
      <c r="D50" s="14">
        <v>47.314014159682401</v>
      </c>
      <c r="E50" s="14">
        <v>1.6095963547924099</v>
      </c>
      <c r="F50" s="14">
        <v>44.172196781564203</v>
      </c>
      <c r="G50" s="14">
        <v>50.477248660984301</v>
      </c>
      <c r="H50" s="14">
        <v>3.40194418795264</v>
      </c>
      <c r="I50" s="15">
        <v>1163</v>
      </c>
      <c r="J50" s="15">
        <v>2491</v>
      </c>
      <c r="K50" s="14">
        <v>2.5879054217734199</v>
      </c>
      <c r="L50" s="15">
        <v>962.55449640542997</v>
      </c>
      <c r="M50" s="15">
        <v>1502</v>
      </c>
      <c r="ZA50" s="9"/>
    </row>
    <row r="51" spans="2:677" x14ac:dyDescent="0.3">
      <c r="B51" s="19"/>
      <c r="C51" s="16" t="s">
        <v>287</v>
      </c>
      <c r="D51" s="14">
        <v>55.4253280496429</v>
      </c>
      <c r="E51" s="14">
        <v>1.37694317363603</v>
      </c>
      <c r="F51" s="14">
        <v>52.711493119207603</v>
      </c>
      <c r="G51" s="14">
        <v>58.107197543556801</v>
      </c>
      <c r="H51" s="14">
        <v>2.4843211977071902</v>
      </c>
      <c r="I51" s="15">
        <v>1721</v>
      </c>
      <c r="J51" s="15">
        <v>3204</v>
      </c>
      <c r="K51" s="14">
        <v>2.4580603723371199</v>
      </c>
      <c r="L51" s="15">
        <v>1303.4667643063799</v>
      </c>
      <c r="M51" s="15">
        <v>1584</v>
      </c>
      <c r="ZA51" s="9"/>
    </row>
    <row r="52" spans="2:677" x14ac:dyDescent="0.3">
      <c r="B52" s="19" t="s">
        <v>297</v>
      </c>
      <c r="C52" s="16" t="s">
        <v>288</v>
      </c>
      <c r="D52" s="14">
        <v>47.772150826336699</v>
      </c>
      <c r="E52" s="14">
        <v>0.91545281958594305</v>
      </c>
      <c r="F52" s="14">
        <v>45.980711722594997</v>
      </c>
      <c r="G52" s="14">
        <v>49.569339489481401</v>
      </c>
      <c r="H52" s="14">
        <v>1.9162897289549199</v>
      </c>
      <c r="I52" s="15">
        <v>4009</v>
      </c>
      <c r="J52" s="15">
        <v>8383</v>
      </c>
      <c r="K52" s="14">
        <v>2.8154165143574699</v>
      </c>
      <c r="L52" s="15">
        <v>2977.53456984078</v>
      </c>
      <c r="M52" s="15">
        <v>2499</v>
      </c>
      <c r="ZA52" s="9"/>
    </row>
    <row r="53" spans="2:677" x14ac:dyDescent="0.3">
      <c r="B53" s="19"/>
      <c r="C53" s="16" t="s">
        <v>289</v>
      </c>
      <c r="D53" s="14">
        <v>38.840762647052699</v>
      </c>
      <c r="E53" s="14">
        <v>1.64594429810929</v>
      </c>
      <c r="F53" s="14">
        <v>35.665882699236597</v>
      </c>
      <c r="G53" s="14">
        <v>42.113258622291802</v>
      </c>
      <c r="H53" s="14">
        <v>4.2376724501164897</v>
      </c>
      <c r="I53" s="15">
        <v>1295</v>
      </c>
      <c r="J53" s="15">
        <v>3091</v>
      </c>
      <c r="K53" s="14">
        <v>3.5240246463588898</v>
      </c>
      <c r="L53" s="15">
        <v>877.12212886867803</v>
      </c>
      <c r="M53" s="15">
        <v>1563</v>
      </c>
      <c r="ZA53" s="9"/>
    </row>
    <row r="54" spans="2:677" x14ac:dyDescent="0.3">
      <c r="B54" s="19" t="s">
        <v>291</v>
      </c>
      <c r="C54" s="16" t="s">
        <v>290</v>
      </c>
      <c r="D54" s="14">
        <v>48.329830969483901</v>
      </c>
      <c r="E54" s="14">
        <v>0.98637475820950404</v>
      </c>
      <c r="F54" s="14">
        <v>46.399095685865099</v>
      </c>
      <c r="G54" s="14">
        <v>50.265565490863999</v>
      </c>
      <c r="H54" s="14">
        <v>2.0409232526228198</v>
      </c>
      <c r="I54" s="15">
        <v>3965</v>
      </c>
      <c r="J54" s="15">
        <v>8133</v>
      </c>
      <c r="K54" s="14">
        <v>3.1682986430156799</v>
      </c>
      <c r="L54" s="15">
        <v>2566.9928615879298</v>
      </c>
      <c r="M54" s="15">
        <v>2382</v>
      </c>
      <c r="ZA54" s="9"/>
    </row>
    <row r="55" spans="2:677" x14ac:dyDescent="0.3">
      <c r="B55" s="19"/>
      <c r="C55" s="16" t="s">
        <v>291</v>
      </c>
      <c r="D55" s="14">
        <v>39.316051619910503</v>
      </c>
      <c r="E55" s="14">
        <v>1.76293399151438</v>
      </c>
      <c r="F55" s="14">
        <v>35.917217789266999</v>
      </c>
      <c r="G55" s="14">
        <v>42.821595010590102</v>
      </c>
      <c r="H55" s="14">
        <v>4.4840056894767004</v>
      </c>
      <c r="I55" s="15">
        <v>1378</v>
      </c>
      <c r="J55" s="15">
        <v>3422</v>
      </c>
      <c r="K55" s="14">
        <v>4.4563721400006102</v>
      </c>
      <c r="L55" s="15">
        <v>767.889191587921</v>
      </c>
      <c r="M55" s="15">
        <v>1533</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351</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163" priority="1">
      <formula>ZA9 = 3</formula>
    </cfRule>
    <cfRule type="expression" dxfId="162" priority="48">
      <formula>I9 = J9</formula>
    </cfRule>
    <cfRule type="expression" dxfId="161" priority="95">
      <formula>ZA9 = 2</formula>
    </cfRule>
    <cfRule type="expression" dxfId="160" priority="142">
      <formula>ZA9 = 1</formula>
    </cfRule>
  </conditionalFormatting>
  <pageMargins left="0.7" right="0.7" top="0.75" bottom="0.75" header="0.3" footer="0.3"/>
  <pageSetup paperSize="9" orientation="portrait" horizontalDpi="300" verticalDpi="30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155</v>
      </c>
      <c r="M2" s="12" t="str">
        <f>HYPERLINK("#'INDICE'!A1", "Índice")</f>
        <v>Índice</v>
      </c>
    </row>
    <row r="3" spans="2:677" x14ac:dyDescent="0.3">
      <c r="B3" s="10" t="s">
        <v>7</v>
      </c>
      <c r="C3" s="11" t="s">
        <v>154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18.1829221458894</v>
      </c>
      <c r="E9" s="14">
        <v>0.56235566239088897</v>
      </c>
      <c r="F9" s="14">
        <v>17.106114232440301</v>
      </c>
      <c r="G9" s="14">
        <v>19.311722225590302</v>
      </c>
      <c r="H9" s="14">
        <v>3.09276835636686</v>
      </c>
      <c r="I9" s="15">
        <v>3821</v>
      </c>
      <c r="J9" s="15">
        <v>22011</v>
      </c>
      <c r="K9" s="14">
        <v>4.67880067581088</v>
      </c>
      <c r="L9" s="15">
        <v>4704.4107080251397</v>
      </c>
      <c r="M9" s="15">
        <v>2675</v>
      </c>
      <c r="ZA9" s="9"/>
    </row>
    <row r="10" spans="2:677" x14ac:dyDescent="0.3">
      <c r="B10" s="19" t="s">
        <v>293</v>
      </c>
      <c r="C10" s="16" t="s">
        <v>253</v>
      </c>
      <c r="D10" s="14">
        <v>17.120406073128301</v>
      </c>
      <c r="E10" s="14">
        <v>0.76695719592434697</v>
      </c>
      <c r="F10" s="14">
        <v>15.668103131023701</v>
      </c>
      <c r="G10" s="14">
        <v>18.6775110914643</v>
      </c>
      <c r="H10" s="14">
        <v>4.47978390610806</v>
      </c>
      <c r="I10" s="15">
        <v>2156</v>
      </c>
      <c r="J10" s="15">
        <v>13507</v>
      </c>
      <c r="K10" s="14">
        <v>5.5989594569254804</v>
      </c>
      <c r="L10" s="15">
        <v>2412.4125391358002</v>
      </c>
      <c r="M10" s="15">
        <v>1689</v>
      </c>
      <c r="ZA10" s="9"/>
    </row>
    <row r="11" spans="2:677" x14ac:dyDescent="0.3">
      <c r="B11" s="19"/>
      <c r="C11" s="16" t="s">
        <v>254</v>
      </c>
      <c r="D11" s="14">
        <v>20.098489834704001</v>
      </c>
      <c r="E11" s="14">
        <v>0.77343799367914201</v>
      </c>
      <c r="F11" s="14">
        <v>18.6234980986242</v>
      </c>
      <c r="G11" s="14">
        <v>21.659208844271401</v>
      </c>
      <c r="H11" s="14">
        <v>3.8482393455435</v>
      </c>
      <c r="I11" s="15">
        <v>1665</v>
      </c>
      <c r="J11" s="15">
        <v>8504</v>
      </c>
      <c r="K11" s="14">
        <v>3.16741354231899</v>
      </c>
      <c r="L11" s="15">
        <v>2684.8404499066</v>
      </c>
      <c r="M11" s="15">
        <v>986</v>
      </c>
      <c r="ZA11" s="9"/>
    </row>
    <row r="12" spans="2:677" x14ac:dyDescent="0.3">
      <c r="B12" s="19" t="s">
        <v>294</v>
      </c>
      <c r="C12" s="16" t="s">
        <v>255</v>
      </c>
      <c r="D12" s="14">
        <v>15.8681664346867</v>
      </c>
      <c r="E12" s="14">
        <v>0.45547251689571</v>
      </c>
      <c r="F12" s="14">
        <v>14.994945351305001</v>
      </c>
      <c r="G12" s="14">
        <v>16.782199593236498</v>
      </c>
      <c r="H12" s="14">
        <v>2.8703537914757402</v>
      </c>
      <c r="I12" s="15">
        <v>1734</v>
      </c>
      <c r="J12" s="15">
        <v>11085</v>
      </c>
      <c r="K12" s="14">
        <v>1.7223990206644999</v>
      </c>
      <c r="L12" s="15">
        <v>6435.7909328834803</v>
      </c>
      <c r="M12" s="15">
        <v>1378</v>
      </c>
      <c r="ZA12" s="9"/>
    </row>
    <row r="13" spans="2:677" x14ac:dyDescent="0.3">
      <c r="B13" s="19"/>
      <c r="C13" s="16" t="s">
        <v>256</v>
      </c>
      <c r="D13" s="14">
        <v>19.102395005105599</v>
      </c>
      <c r="E13" s="14">
        <v>0.97407566650664501</v>
      </c>
      <c r="F13" s="14">
        <v>17.262973038601</v>
      </c>
      <c r="G13" s="14">
        <v>21.087857858397498</v>
      </c>
      <c r="H13" s="14">
        <v>5.0992331916825</v>
      </c>
      <c r="I13" s="15">
        <v>1135</v>
      </c>
      <c r="J13" s="15">
        <v>6533</v>
      </c>
      <c r="K13" s="14">
        <v>4.0105882699133897</v>
      </c>
      <c r="L13" s="15">
        <v>1628.9380909551901</v>
      </c>
      <c r="M13" s="15">
        <v>788</v>
      </c>
      <c r="ZA13" s="9"/>
    </row>
    <row r="14" spans="2:677" x14ac:dyDescent="0.3">
      <c r="B14" s="19"/>
      <c r="C14" s="16" t="s">
        <v>257</v>
      </c>
      <c r="D14" s="14">
        <v>23.760686582391202</v>
      </c>
      <c r="E14" s="14">
        <v>0.97836844433651704</v>
      </c>
      <c r="F14" s="14">
        <v>21.892320660027501</v>
      </c>
      <c r="G14" s="14">
        <v>25.735966637239699</v>
      </c>
      <c r="H14" s="14">
        <v>4.1175933235093201</v>
      </c>
      <c r="I14" s="15">
        <v>952</v>
      </c>
      <c r="J14" s="15">
        <v>4393</v>
      </c>
      <c r="K14" s="14">
        <v>2.32075472200059</v>
      </c>
      <c r="L14" s="15">
        <v>1892.9186950928799</v>
      </c>
      <c r="M14" s="15">
        <v>509</v>
      </c>
      <c r="ZA14" s="9"/>
    </row>
    <row r="15" spans="2:677" x14ac:dyDescent="0.3">
      <c r="B15" s="19" t="s">
        <v>295</v>
      </c>
      <c r="C15" s="16" t="s">
        <v>258</v>
      </c>
      <c r="D15" s="14">
        <v>15.5095452299191</v>
      </c>
      <c r="E15" s="14">
        <v>1.1824893126782701</v>
      </c>
      <c r="F15" s="14">
        <v>13.3118984260629</v>
      </c>
      <c r="G15" s="14">
        <v>17.994687767202201</v>
      </c>
      <c r="H15" s="14">
        <v>7.6242681210095</v>
      </c>
      <c r="I15" s="15">
        <v>166</v>
      </c>
      <c r="J15" s="15">
        <v>1091</v>
      </c>
      <c r="K15" s="14">
        <v>1.1630924531261</v>
      </c>
      <c r="L15" s="15">
        <v>938.01657561070601</v>
      </c>
      <c r="M15" s="15">
        <v>134</v>
      </c>
      <c r="ZA15" s="9"/>
    </row>
    <row r="16" spans="2:677" x14ac:dyDescent="0.3">
      <c r="B16" s="19"/>
      <c r="C16" s="16" t="s">
        <v>259</v>
      </c>
      <c r="D16" s="14">
        <v>17.113147293706401</v>
      </c>
      <c r="E16" s="14">
        <v>1.3019818187950101</v>
      </c>
      <c r="F16" s="14">
        <v>14.6826213018738</v>
      </c>
      <c r="G16" s="14">
        <v>19.852395937470298</v>
      </c>
      <c r="H16" s="14">
        <v>7.6080793114766596</v>
      </c>
      <c r="I16" s="15">
        <v>141</v>
      </c>
      <c r="J16" s="15">
        <v>832</v>
      </c>
      <c r="K16" s="14">
        <v>0.99310535892670104</v>
      </c>
      <c r="L16" s="15">
        <v>832</v>
      </c>
      <c r="M16" s="15">
        <v>101</v>
      </c>
      <c r="ZA16" s="9"/>
    </row>
    <row r="17" spans="2:677" x14ac:dyDescent="0.3">
      <c r="B17" s="19"/>
      <c r="C17" s="16" t="s">
        <v>260</v>
      </c>
      <c r="D17" s="14">
        <v>16.265933470352099</v>
      </c>
      <c r="E17" s="14">
        <v>1.2030905874323801</v>
      </c>
      <c r="F17" s="14">
        <v>14.0182056863786</v>
      </c>
      <c r="G17" s="14">
        <v>18.7952858415577</v>
      </c>
      <c r="H17" s="14">
        <v>7.3963820743841904</v>
      </c>
      <c r="I17" s="15">
        <v>130</v>
      </c>
      <c r="J17" s="15">
        <v>819</v>
      </c>
      <c r="K17" s="14">
        <v>0.86929821317160805</v>
      </c>
      <c r="L17" s="15">
        <v>819</v>
      </c>
      <c r="M17" s="15">
        <v>102</v>
      </c>
      <c r="ZA17" s="9"/>
    </row>
    <row r="18" spans="2:677" x14ac:dyDescent="0.3">
      <c r="B18" s="19"/>
      <c r="C18" s="16" t="s">
        <v>261</v>
      </c>
      <c r="D18" s="14">
        <v>14.832269106797501</v>
      </c>
      <c r="E18" s="14">
        <v>1.6809199132906401</v>
      </c>
      <c r="F18" s="14">
        <v>11.7872835887534</v>
      </c>
      <c r="G18" s="14">
        <v>18.498902392224299</v>
      </c>
      <c r="H18" s="14">
        <v>11.332857442023499</v>
      </c>
      <c r="I18" s="15">
        <v>92</v>
      </c>
      <c r="J18" s="15">
        <v>653</v>
      </c>
      <c r="K18" s="14">
        <v>1.45834060130527</v>
      </c>
      <c r="L18" s="15">
        <v>447.769197000715</v>
      </c>
      <c r="M18" s="15">
        <v>78</v>
      </c>
      <c r="ZA18" s="9"/>
    </row>
    <row r="19" spans="2:677" x14ac:dyDescent="0.3">
      <c r="B19" s="19"/>
      <c r="C19" s="16" t="s">
        <v>262</v>
      </c>
      <c r="D19" s="14">
        <v>18.360185625861799</v>
      </c>
      <c r="E19" s="14">
        <v>1.9066011354579</v>
      </c>
      <c r="F19" s="14">
        <v>14.854080762418</v>
      </c>
      <c r="G19" s="14">
        <v>22.4754112446373</v>
      </c>
      <c r="H19" s="14">
        <v>10.384432784668</v>
      </c>
      <c r="I19" s="15">
        <v>89</v>
      </c>
      <c r="J19" s="15">
        <v>547</v>
      </c>
      <c r="K19" s="14">
        <v>1.3241380365333799</v>
      </c>
      <c r="L19" s="15">
        <v>413.09892542023402</v>
      </c>
      <c r="M19" s="15">
        <v>66</v>
      </c>
      <c r="ZA19" s="9"/>
    </row>
    <row r="20" spans="2:677" x14ac:dyDescent="0.3">
      <c r="B20" s="19"/>
      <c r="C20" s="16" t="s">
        <v>263</v>
      </c>
      <c r="D20" s="14">
        <v>17.3724196238724</v>
      </c>
      <c r="E20" s="14">
        <v>1.6617844244581901</v>
      </c>
      <c r="F20" s="14">
        <v>14.3181548938761</v>
      </c>
      <c r="G20" s="14">
        <v>20.9191347639612</v>
      </c>
      <c r="H20" s="14">
        <v>9.5656475058582995</v>
      </c>
      <c r="I20" s="15">
        <v>122</v>
      </c>
      <c r="J20" s="15">
        <v>783</v>
      </c>
      <c r="K20" s="14">
        <v>1.50442580780733</v>
      </c>
      <c r="L20" s="15">
        <v>520.46434987791395</v>
      </c>
      <c r="M20" s="15">
        <v>101</v>
      </c>
      <c r="ZA20" s="9"/>
    </row>
    <row r="21" spans="2:677" x14ac:dyDescent="0.3">
      <c r="B21" s="19"/>
      <c r="C21" s="16" t="s">
        <v>264</v>
      </c>
      <c r="D21" s="14">
        <v>17.515621801168699</v>
      </c>
      <c r="E21" s="14">
        <v>1.0430201632790801</v>
      </c>
      <c r="F21" s="14">
        <v>15.551772900942</v>
      </c>
      <c r="G21" s="14">
        <v>19.6696997204523</v>
      </c>
      <c r="H21" s="14">
        <v>5.9547995219301102</v>
      </c>
      <c r="I21" s="15">
        <v>246</v>
      </c>
      <c r="J21" s="15">
        <v>1460</v>
      </c>
      <c r="K21" s="14">
        <v>1.0986097170894</v>
      </c>
      <c r="L21" s="15">
        <v>1328.95238162289</v>
      </c>
      <c r="M21" s="15">
        <v>181</v>
      </c>
      <c r="ZA21" s="9"/>
    </row>
    <row r="22" spans="2:677" x14ac:dyDescent="0.3">
      <c r="B22" s="19"/>
      <c r="C22" s="16" t="s">
        <v>265</v>
      </c>
      <c r="D22" s="14">
        <v>19.110095057851201</v>
      </c>
      <c r="E22" s="14">
        <v>1.5454991591487499</v>
      </c>
      <c r="F22" s="14">
        <v>16.238326347168901</v>
      </c>
      <c r="G22" s="14">
        <v>22.354198499060399</v>
      </c>
      <c r="H22" s="14">
        <v>8.0873441731719709</v>
      </c>
      <c r="I22" s="15">
        <v>214</v>
      </c>
      <c r="J22" s="15">
        <v>1165</v>
      </c>
      <c r="K22" s="14">
        <v>1.7985948856570699</v>
      </c>
      <c r="L22" s="15">
        <v>647.72785094093001</v>
      </c>
      <c r="M22" s="15">
        <v>135</v>
      </c>
      <c r="ZA22" s="9"/>
    </row>
    <row r="23" spans="2:677" x14ac:dyDescent="0.3">
      <c r="B23" s="19"/>
      <c r="C23" s="16" t="s">
        <v>266</v>
      </c>
      <c r="D23" s="14">
        <v>19.026073944135</v>
      </c>
      <c r="E23" s="14">
        <v>1.8787474822372101</v>
      </c>
      <c r="F23" s="14">
        <v>15.586242175184699</v>
      </c>
      <c r="G23" s="14">
        <v>23.018056527156801</v>
      </c>
      <c r="H23" s="14">
        <v>9.8745936116597299</v>
      </c>
      <c r="I23" s="15">
        <v>182</v>
      </c>
      <c r="J23" s="15">
        <v>1184</v>
      </c>
      <c r="K23" s="14">
        <v>2.7103613198762</v>
      </c>
      <c r="L23" s="15">
        <v>436.84212555619098</v>
      </c>
      <c r="M23" s="15">
        <v>145</v>
      </c>
      <c r="ZA23" s="9"/>
    </row>
    <row r="24" spans="2:677" x14ac:dyDescent="0.3">
      <c r="B24" s="19"/>
      <c r="C24" s="16" t="s">
        <v>267</v>
      </c>
      <c r="D24" s="14">
        <v>16.221453524508998</v>
      </c>
      <c r="E24" s="14">
        <v>1.6090761147994499</v>
      </c>
      <c r="F24" s="14">
        <v>13.2669405878455</v>
      </c>
      <c r="G24" s="14">
        <v>19.6846001758794</v>
      </c>
      <c r="H24" s="14">
        <v>9.9194323885236102</v>
      </c>
      <c r="I24" s="15">
        <v>103</v>
      </c>
      <c r="J24" s="15">
        <v>671</v>
      </c>
      <c r="K24" s="14">
        <v>1.27645465434105</v>
      </c>
      <c r="L24" s="15">
        <v>525.67476464441404</v>
      </c>
      <c r="M24" s="15">
        <v>78</v>
      </c>
      <c r="ZA24" s="9"/>
    </row>
    <row r="25" spans="2:677" x14ac:dyDescent="0.3">
      <c r="B25" s="19"/>
      <c r="C25" s="16" t="s">
        <v>268</v>
      </c>
      <c r="D25" s="14">
        <v>19.320203673019801</v>
      </c>
      <c r="E25" s="14">
        <v>2.1536592459545001</v>
      </c>
      <c r="F25" s="14">
        <v>15.396059002504099</v>
      </c>
      <c r="G25" s="14">
        <v>23.961264259658599</v>
      </c>
      <c r="H25" s="14">
        <v>11.147187071128201</v>
      </c>
      <c r="I25" s="15">
        <v>133</v>
      </c>
      <c r="J25" s="15">
        <v>740</v>
      </c>
      <c r="K25" s="14">
        <v>2.1989832668095999</v>
      </c>
      <c r="L25" s="15">
        <v>336.51915918106499</v>
      </c>
      <c r="M25" s="15">
        <v>89</v>
      </c>
      <c r="ZA25" s="9"/>
    </row>
    <row r="26" spans="2:677" x14ac:dyDescent="0.3">
      <c r="B26" s="19"/>
      <c r="C26" s="16" t="s">
        <v>269</v>
      </c>
      <c r="D26" s="14">
        <v>18.953059272511702</v>
      </c>
      <c r="E26" s="14">
        <v>1.72543617423741</v>
      </c>
      <c r="F26" s="14">
        <v>15.7637003076265</v>
      </c>
      <c r="G26" s="14">
        <v>22.6144638725562</v>
      </c>
      <c r="H26" s="14">
        <v>9.10373438624692</v>
      </c>
      <c r="I26" s="15">
        <v>149</v>
      </c>
      <c r="J26" s="15">
        <v>833</v>
      </c>
      <c r="K26" s="14">
        <v>1.61252024955497</v>
      </c>
      <c r="L26" s="15">
        <v>516.58266011226499</v>
      </c>
      <c r="M26" s="15">
        <v>100</v>
      </c>
      <c r="ZA26" s="9"/>
    </row>
    <row r="27" spans="2:677" x14ac:dyDescent="0.3">
      <c r="B27" s="19"/>
      <c r="C27" s="16" t="s">
        <v>270</v>
      </c>
      <c r="D27" s="14">
        <v>19.669285989147301</v>
      </c>
      <c r="E27" s="14">
        <v>1.7301796665646201</v>
      </c>
      <c r="F27" s="14">
        <v>16.4723475781716</v>
      </c>
      <c r="G27" s="14">
        <v>23.3135062737509</v>
      </c>
      <c r="H27" s="14">
        <v>8.7963521783112295</v>
      </c>
      <c r="I27" s="15">
        <v>203</v>
      </c>
      <c r="J27" s="15">
        <v>1152</v>
      </c>
      <c r="K27" s="14">
        <v>2.1806577491897099</v>
      </c>
      <c r="L27" s="15">
        <v>528.280974136385</v>
      </c>
      <c r="M27" s="15">
        <v>147</v>
      </c>
      <c r="ZA27" s="9"/>
    </row>
    <row r="28" spans="2:677" x14ac:dyDescent="0.3">
      <c r="B28" s="19"/>
      <c r="C28" s="16" t="s">
        <v>271</v>
      </c>
      <c r="D28" s="14">
        <v>28.6062331357953</v>
      </c>
      <c r="E28" s="14">
        <v>3.0775849108604101</v>
      </c>
      <c r="F28" s="14">
        <v>22.876702775159799</v>
      </c>
      <c r="G28" s="14">
        <v>35.117337213798997</v>
      </c>
      <c r="H28" s="14">
        <v>10.7584416873447</v>
      </c>
      <c r="I28" s="15">
        <v>145</v>
      </c>
      <c r="J28" s="15">
        <v>562</v>
      </c>
      <c r="K28" s="14">
        <v>2.60172852658902</v>
      </c>
      <c r="L28" s="15">
        <v>216.01023867651799</v>
      </c>
      <c r="M28" s="15">
        <v>68</v>
      </c>
      <c r="ZA28" s="9"/>
    </row>
    <row r="29" spans="2:677" x14ac:dyDescent="0.3">
      <c r="B29" s="19"/>
      <c r="C29" s="16" t="s">
        <v>272</v>
      </c>
      <c r="D29" s="14">
        <v>26.8197873966663</v>
      </c>
      <c r="E29" s="14">
        <v>1.5685105143849101</v>
      </c>
      <c r="F29" s="14">
        <v>23.8212065877843</v>
      </c>
      <c r="G29" s="14">
        <v>30.0469462504084</v>
      </c>
      <c r="H29" s="14">
        <v>5.8483331399557601</v>
      </c>
      <c r="I29" s="15">
        <v>200</v>
      </c>
      <c r="J29" s="15">
        <v>808</v>
      </c>
      <c r="K29" s="14">
        <v>1.01157806983728</v>
      </c>
      <c r="L29" s="15">
        <v>798.75199363502998</v>
      </c>
      <c r="M29" s="15">
        <v>92</v>
      </c>
      <c r="ZA29" s="9"/>
    </row>
    <row r="30" spans="2:677" x14ac:dyDescent="0.3">
      <c r="B30" s="19"/>
      <c r="C30" s="16" t="s">
        <v>273</v>
      </c>
      <c r="D30" s="14">
        <v>28.648606244961599</v>
      </c>
      <c r="E30" s="14">
        <v>2.2921267535914001</v>
      </c>
      <c r="F30" s="14">
        <v>24.3047291971357</v>
      </c>
      <c r="G30" s="14">
        <v>33.426014259390897</v>
      </c>
      <c r="H30" s="14">
        <v>8.0008316425323898</v>
      </c>
      <c r="I30" s="15">
        <v>166</v>
      </c>
      <c r="J30" s="15">
        <v>660</v>
      </c>
      <c r="K30" s="14">
        <v>1.6937788899255399</v>
      </c>
      <c r="L30" s="15">
        <v>389.66125031172999</v>
      </c>
      <c r="M30" s="15">
        <v>72</v>
      </c>
      <c r="ZA30" s="9"/>
    </row>
    <row r="31" spans="2:677" x14ac:dyDescent="0.3">
      <c r="B31" s="19"/>
      <c r="C31" s="16" t="s">
        <v>274</v>
      </c>
      <c r="D31" s="14">
        <v>13.705168787255801</v>
      </c>
      <c r="E31" s="14">
        <v>0.80887788926625903</v>
      </c>
      <c r="F31" s="14">
        <v>12.189654010593999</v>
      </c>
      <c r="G31" s="14">
        <v>15.376110813561001</v>
      </c>
      <c r="H31" s="14">
        <v>5.9019914444134498</v>
      </c>
      <c r="I31" s="15">
        <v>294</v>
      </c>
      <c r="J31" s="15">
        <v>2309</v>
      </c>
      <c r="K31" s="14">
        <v>1.27682847904998</v>
      </c>
      <c r="L31" s="15">
        <v>1808.38698218731</v>
      </c>
      <c r="M31" s="15">
        <v>298</v>
      </c>
      <c r="ZA31" s="9"/>
    </row>
    <row r="32" spans="2:677" x14ac:dyDescent="0.3">
      <c r="B32" s="19"/>
      <c r="C32" s="16" t="s">
        <v>275</v>
      </c>
      <c r="D32" s="14">
        <v>16.9186879917089</v>
      </c>
      <c r="E32" s="14">
        <v>1.1769611673375999</v>
      </c>
      <c r="F32" s="14">
        <v>14.720542988856099</v>
      </c>
      <c r="G32" s="14">
        <v>19.370514474598799</v>
      </c>
      <c r="H32" s="14">
        <v>6.9565746937018798</v>
      </c>
      <c r="I32" s="15">
        <v>244</v>
      </c>
      <c r="J32" s="15">
        <v>1416</v>
      </c>
      <c r="K32" s="14">
        <v>1.3944748313513899</v>
      </c>
      <c r="L32" s="15">
        <v>1015.43603955028</v>
      </c>
      <c r="M32" s="15">
        <v>170</v>
      </c>
      <c r="ZA32" s="9"/>
    </row>
    <row r="33" spans="2:677" x14ac:dyDescent="0.3">
      <c r="B33" s="19"/>
      <c r="C33" s="16" t="s">
        <v>276</v>
      </c>
      <c r="D33" s="14">
        <v>17.487593841937802</v>
      </c>
      <c r="E33" s="14">
        <v>1.67223833023706</v>
      </c>
      <c r="F33" s="14">
        <v>14.4139507444348</v>
      </c>
      <c r="G33" s="14">
        <v>21.055418765168401</v>
      </c>
      <c r="H33" s="14">
        <v>9.5624266285667403</v>
      </c>
      <c r="I33" s="15">
        <v>146</v>
      </c>
      <c r="J33" s="15">
        <v>849</v>
      </c>
      <c r="K33" s="14">
        <v>1.64339851500176</v>
      </c>
      <c r="L33" s="15">
        <v>516.61236897192396</v>
      </c>
      <c r="M33" s="15">
        <v>102</v>
      </c>
      <c r="ZA33" s="9"/>
    </row>
    <row r="34" spans="2:677" x14ac:dyDescent="0.3">
      <c r="B34" s="19"/>
      <c r="C34" s="16" t="s">
        <v>277</v>
      </c>
      <c r="D34" s="14">
        <v>19.883547189380799</v>
      </c>
      <c r="E34" s="14">
        <v>1.79649330678158</v>
      </c>
      <c r="F34" s="14">
        <v>16.561095702849101</v>
      </c>
      <c r="G34" s="14">
        <v>23.683349765478901</v>
      </c>
      <c r="H34" s="14">
        <v>9.0350745250376292</v>
      </c>
      <c r="I34" s="15">
        <v>181</v>
      </c>
      <c r="J34" s="15">
        <v>921</v>
      </c>
      <c r="K34" s="14">
        <v>1.86390364448626</v>
      </c>
      <c r="L34" s="15">
        <v>494.12425514831301</v>
      </c>
      <c r="M34" s="15">
        <v>111</v>
      </c>
      <c r="ZA34" s="9"/>
    </row>
    <row r="35" spans="2:677" x14ac:dyDescent="0.3">
      <c r="B35" s="19"/>
      <c r="C35" s="16" t="s">
        <v>278</v>
      </c>
      <c r="D35" s="14">
        <v>20.971655104855301</v>
      </c>
      <c r="E35" s="14">
        <v>1.97470162557283</v>
      </c>
      <c r="F35" s="14">
        <v>17.297900781716901</v>
      </c>
      <c r="G35" s="14">
        <v>25.188015303278998</v>
      </c>
      <c r="H35" s="14">
        <v>9.4160504533361706</v>
      </c>
      <c r="I35" s="15">
        <v>114</v>
      </c>
      <c r="J35" s="15">
        <v>593</v>
      </c>
      <c r="K35" s="14">
        <v>1.3928651771374101</v>
      </c>
      <c r="L35" s="15">
        <v>425.74113398306099</v>
      </c>
      <c r="M35" s="15">
        <v>64</v>
      </c>
      <c r="ZA35" s="9"/>
    </row>
    <row r="36" spans="2:677" x14ac:dyDescent="0.3">
      <c r="B36" s="19"/>
      <c r="C36" s="16" t="s">
        <v>279</v>
      </c>
      <c r="D36" s="14">
        <v>18.875578569008599</v>
      </c>
      <c r="E36" s="14">
        <v>1.34965151559638</v>
      </c>
      <c r="F36" s="14">
        <v>16.353284952768401</v>
      </c>
      <c r="G36" s="14">
        <v>21.686045319711699</v>
      </c>
      <c r="H36" s="14">
        <v>7.1502524315325902</v>
      </c>
      <c r="I36" s="15">
        <v>220</v>
      </c>
      <c r="J36" s="15">
        <v>1224</v>
      </c>
      <c r="K36" s="14">
        <v>1.4548488182572199</v>
      </c>
      <c r="L36" s="15">
        <v>841.32453120884804</v>
      </c>
      <c r="M36" s="15">
        <v>161</v>
      </c>
      <c r="ZA36" s="9"/>
    </row>
    <row r="37" spans="2:677" x14ac:dyDescent="0.3">
      <c r="B37" s="19"/>
      <c r="C37" s="16" t="s">
        <v>280</v>
      </c>
      <c r="D37" s="14">
        <v>19.988619816480099</v>
      </c>
      <c r="E37" s="14">
        <v>1.83927508227158</v>
      </c>
      <c r="F37" s="14">
        <v>16.577515369712899</v>
      </c>
      <c r="G37" s="14">
        <v>23.9005246993875</v>
      </c>
      <c r="H37" s="14">
        <v>9.2016112125717999</v>
      </c>
      <c r="I37" s="15">
        <v>141</v>
      </c>
      <c r="J37" s="15">
        <v>739</v>
      </c>
      <c r="K37" s="14">
        <v>1.56104407970085</v>
      </c>
      <c r="L37" s="15">
        <v>473.40110994278803</v>
      </c>
      <c r="M37" s="15">
        <v>80</v>
      </c>
      <c r="ZA37" s="9"/>
    </row>
    <row r="38" spans="2:677" x14ac:dyDescent="0.3">
      <c r="B38" s="19" t="s">
        <v>296</v>
      </c>
      <c r="C38" s="16" t="s">
        <v>281</v>
      </c>
      <c r="D38" s="14">
        <v>20.6708255438616</v>
      </c>
      <c r="E38" s="14">
        <v>0.92276876932962604</v>
      </c>
      <c r="F38" s="14">
        <v>18.919019161125199</v>
      </c>
      <c r="G38" s="14">
        <v>22.539747988940299</v>
      </c>
      <c r="H38" s="14">
        <v>4.4641118341964301</v>
      </c>
      <c r="I38" s="15">
        <v>2138</v>
      </c>
      <c r="J38" s="15">
        <v>11103</v>
      </c>
      <c r="K38" s="14">
        <v>5.7649592519889596</v>
      </c>
      <c r="L38" s="15">
        <v>1925.94596330744</v>
      </c>
      <c r="M38" s="15">
        <v>1279</v>
      </c>
      <c r="ZA38" s="9"/>
    </row>
    <row r="39" spans="2:677" x14ac:dyDescent="0.3">
      <c r="B39" s="19"/>
      <c r="C39" s="16" t="s">
        <v>282</v>
      </c>
      <c r="D39" s="14">
        <v>16.076924179667099</v>
      </c>
      <c r="E39" s="14">
        <v>0.701457050931245</v>
      </c>
      <c r="F39" s="14">
        <v>14.7479410971906</v>
      </c>
      <c r="G39" s="14">
        <v>17.501081235545801</v>
      </c>
      <c r="H39" s="14">
        <v>4.3631296825943702</v>
      </c>
      <c r="I39" s="15">
        <v>1683</v>
      </c>
      <c r="J39" s="15">
        <v>10908</v>
      </c>
      <c r="K39" s="14">
        <v>3.9776185016740202</v>
      </c>
      <c r="L39" s="15">
        <v>2742.3444443978801</v>
      </c>
      <c r="M39" s="15">
        <v>1295</v>
      </c>
      <c r="ZA39" s="9"/>
    </row>
    <row r="40" spans="2:677" x14ac:dyDescent="0.3">
      <c r="B40" s="19" t="s">
        <v>321</v>
      </c>
      <c r="C40" s="16" t="s">
        <v>314</v>
      </c>
      <c r="D40" s="14">
        <v>19.1367818101943</v>
      </c>
      <c r="E40" s="14">
        <v>0.71455835777737897</v>
      </c>
      <c r="F40" s="14">
        <v>17.7746284907474</v>
      </c>
      <c r="G40" s="14">
        <v>20.5771998090752</v>
      </c>
      <c r="H40" s="14">
        <v>3.7339525781536</v>
      </c>
      <c r="I40" s="15">
        <v>2040</v>
      </c>
      <c r="J40" s="15">
        <v>11291</v>
      </c>
      <c r="K40" s="14">
        <v>3.7251985227000701</v>
      </c>
      <c r="L40" s="15">
        <v>3030.9794045059798</v>
      </c>
      <c r="M40" s="15">
        <v>2647</v>
      </c>
      <c r="ZA40" s="9"/>
    </row>
    <row r="41" spans="2:677" x14ac:dyDescent="0.3">
      <c r="B41" s="19"/>
      <c r="C41" s="16" t="s">
        <v>315</v>
      </c>
      <c r="D41" s="14">
        <v>17.206144430175801</v>
      </c>
      <c r="E41" s="14">
        <v>0.75275240632086904</v>
      </c>
      <c r="F41" s="14">
        <v>15.7798414633822</v>
      </c>
      <c r="G41" s="14">
        <v>18.7326924770849</v>
      </c>
      <c r="H41" s="14">
        <v>4.3749046125679802</v>
      </c>
      <c r="I41" s="15">
        <v>1781</v>
      </c>
      <c r="J41" s="15">
        <v>10720</v>
      </c>
      <c r="K41" s="14">
        <v>4.2636044266479898</v>
      </c>
      <c r="L41" s="15">
        <v>2514.3045478137801</v>
      </c>
      <c r="M41" s="15">
        <v>2645</v>
      </c>
      <c r="ZA41" s="9"/>
    </row>
    <row r="42" spans="2:677" x14ac:dyDescent="0.3">
      <c r="B42" s="19" t="s">
        <v>322</v>
      </c>
      <c r="C42" s="16" t="s">
        <v>316</v>
      </c>
      <c r="D42" s="14">
        <v>21.084099771249601</v>
      </c>
      <c r="E42" s="14">
        <v>1.0706311899024801</v>
      </c>
      <c r="F42" s="14">
        <v>19.058419002668899</v>
      </c>
      <c r="G42" s="14">
        <v>23.263205661042502</v>
      </c>
      <c r="H42" s="14">
        <v>5.0779080042221896</v>
      </c>
      <c r="I42" s="15">
        <v>601</v>
      </c>
      <c r="J42" s="15">
        <v>2637</v>
      </c>
      <c r="K42" s="14">
        <v>1.81595720890611</v>
      </c>
      <c r="L42" s="15">
        <v>1452.1267280237601</v>
      </c>
      <c r="M42" s="15">
        <v>634</v>
      </c>
      <c r="ZA42" s="9"/>
    </row>
    <row r="43" spans="2:677" x14ac:dyDescent="0.3">
      <c r="B43" s="19"/>
      <c r="C43" s="16" t="s">
        <v>317</v>
      </c>
      <c r="D43" s="14">
        <v>21.4054172019875</v>
      </c>
      <c r="E43" s="14">
        <v>3.3651308546541099</v>
      </c>
      <c r="F43" s="14">
        <v>15.5224973055689</v>
      </c>
      <c r="G43" s="14">
        <v>28.758899409203799</v>
      </c>
      <c r="H43" s="14">
        <v>15.720930934911401</v>
      </c>
      <c r="I43" s="15">
        <v>157</v>
      </c>
      <c r="J43" s="15">
        <v>852</v>
      </c>
      <c r="K43" s="14">
        <v>5.7281866991818404</v>
      </c>
      <c r="L43" s="15">
        <v>148.73816876843301</v>
      </c>
      <c r="M43" s="15">
        <v>317</v>
      </c>
      <c r="ZA43" s="9"/>
    </row>
    <row r="44" spans="2:677" x14ac:dyDescent="0.3">
      <c r="B44" s="19"/>
      <c r="C44" s="16" t="s">
        <v>318</v>
      </c>
      <c r="D44" s="14">
        <v>20.911567100590201</v>
      </c>
      <c r="E44" s="14">
        <v>2.23424546845995</v>
      </c>
      <c r="F44" s="14">
        <v>16.848700900971899</v>
      </c>
      <c r="G44" s="14">
        <v>25.651907607361601</v>
      </c>
      <c r="H44" s="14">
        <v>10.684256506041001</v>
      </c>
      <c r="I44" s="15">
        <v>130</v>
      </c>
      <c r="J44" s="15">
        <v>655</v>
      </c>
      <c r="K44" s="14">
        <v>1.97396737159244</v>
      </c>
      <c r="L44" s="15">
        <v>331.819061158848</v>
      </c>
      <c r="M44" s="15">
        <v>238</v>
      </c>
      <c r="ZA44" s="9"/>
    </row>
    <row r="45" spans="2:677" x14ac:dyDescent="0.3">
      <c r="B45" s="19"/>
      <c r="C45" s="16" t="s">
        <v>319</v>
      </c>
      <c r="D45" s="14">
        <v>17.492220415690198</v>
      </c>
      <c r="E45" s="14">
        <v>0.61889688512045504</v>
      </c>
      <c r="F45" s="14">
        <v>16.311600806688599</v>
      </c>
      <c r="G45" s="14">
        <v>18.7391581467637</v>
      </c>
      <c r="H45" s="14">
        <v>3.5381264951664901</v>
      </c>
      <c r="I45" s="15">
        <v>2889</v>
      </c>
      <c r="J45" s="15">
        <v>17584</v>
      </c>
      <c r="K45" s="14">
        <v>4.6664834416635603</v>
      </c>
      <c r="L45" s="15">
        <v>3768.1479469112801</v>
      </c>
      <c r="M45" s="15">
        <v>2569</v>
      </c>
      <c r="ZA45" s="9"/>
    </row>
    <row r="46" spans="2:677" x14ac:dyDescent="0.3">
      <c r="B46" s="19"/>
      <c r="C46" s="16" t="s">
        <v>320</v>
      </c>
      <c r="D46" s="14">
        <v>15.1756405308716</v>
      </c>
      <c r="E46" s="14">
        <v>3.2093677368430602</v>
      </c>
      <c r="F46" s="14">
        <v>9.8545478594190499</v>
      </c>
      <c r="G46" s="14">
        <v>22.648068292647601</v>
      </c>
      <c r="H46" s="14">
        <v>21.148153386437201</v>
      </c>
      <c r="I46" s="15">
        <v>44</v>
      </c>
      <c r="J46" s="15">
        <v>283</v>
      </c>
      <c r="K46" s="14">
        <v>2.2564226656540001</v>
      </c>
      <c r="L46" s="15">
        <v>125.41976479303599</v>
      </c>
      <c r="M46" s="15">
        <v>150</v>
      </c>
      <c r="ZA46" s="9"/>
    </row>
    <row r="47" spans="2:677" x14ac:dyDescent="0.3">
      <c r="B47" s="19" t="s">
        <v>298</v>
      </c>
      <c r="C47" s="16" t="s">
        <v>283</v>
      </c>
      <c r="D47" s="14">
        <v>21.2985356058824</v>
      </c>
      <c r="E47" s="14">
        <v>1.0920963566164701</v>
      </c>
      <c r="F47" s="14">
        <v>19.2348684317429</v>
      </c>
      <c r="G47" s="14">
        <v>23.519134707780001</v>
      </c>
      <c r="H47" s="14">
        <v>5.1275654665893899</v>
      </c>
      <c r="I47" s="15">
        <v>918</v>
      </c>
      <c r="J47" s="15">
        <v>4183</v>
      </c>
      <c r="K47" s="14">
        <v>2.9755920340264201</v>
      </c>
      <c r="L47" s="15">
        <v>1405.77066753999</v>
      </c>
      <c r="M47" s="15">
        <v>1525</v>
      </c>
      <c r="ZA47" s="9"/>
    </row>
    <row r="48" spans="2:677" x14ac:dyDescent="0.3">
      <c r="B48" s="19"/>
      <c r="C48" s="16" t="s">
        <v>284</v>
      </c>
      <c r="D48" s="14">
        <v>21.906753033924598</v>
      </c>
      <c r="E48" s="14">
        <v>1.19862964645762</v>
      </c>
      <c r="F48" s="14">
        <v>19.646688602669698</v>
      </c>
      <c r="G48" s="14">
        <v>24.348025528409501</v>
      </c>
      <c r="H48" s="14">
        <v>5.4715075511255797</v>
      </c>
      <c r="I48" s="15">
        <v>761</v>
      </c>
      <c r="J48" s="15">
        <v>3905</v>
      </c>
      <c r="K48" s="14">
        <v>3.2785993426765501</v>
      </c>
      <c r="L48" s="15">
        <v>1191.05739733726</v>
      </c>
      <c r="M48" s="15">
        <v>1781</v>
      </c>
      <c r="ZA48" s="9"/>
    </row>
    <row r="49" spans="2:677" x14ac:dyDescent="0.3">
      <c r="B49" s="19"/>
      <c r="C49" s="16" t="s">
        <v>285</v>
      </c>
      <c r="D49" s="14">
        <v>18.129738748837699</v>
      </c>
      <c r="E49" s="14">
        <v>1.5539520213453399</v>
      </c>
      <c r="F49" s="14">
        <v>15.278667991090799</v>
      </c>
      <c r="G49" s="14">
        <v>21.378581899069001</v>
      </c>
      <c r="H49" s="14">
        <v>8.5712874458544697</v>
      </c>
      <c r="I49" s="15">
        <v>676</v>
      </c>
      <c r="J49" s="15">
        <v>3923</v>
      </c>
      <c r="K49" s="14">
        <v>6.3806522934536796</v>
      </c>
      <c r="L49" s="15">
        <v>614.82742195885805</v>
      </c>
      <c r="M49" s="15">
        <v>1882</v>
      </c>
      <c r="ZA49" s="9"/>
    </row>
    <row r="50" spans="2:677" x14ac:dyDescent="0.3">
      <c r="B50" s="19"/>
      <c r="C50" s="16" t="s">
        <v>286</v>
      </c>
      <c r="D50" s="14">
        <v>16.047909017478499</v>
      </c>
      <c r="E50" s="14">
        <v>0.93195618764812205</v>
      </c>
      <c r="F50" s="14">
        <v>14.303215667260901</v>
      </c>
      <c r="G50" s="14">
        <v>17.9608152865931</v>
      </c>
      <c r="H50" s="14">
        <v>5.8073371841346297</v>
      </c>
      <c r="I50" s="15">
        <v>707</v>
      </c>
      <c r="J50" s="15">
        <v>4345</v>
      </c>
      <c r="K50" s="14">
        <v>2.8004694403966601</v>
      </c>
      <c r="L50" s="15">
        <v>1551.52558971848</v>
      </c>
      <c r="M50" s="15">
        <v>1959</v>
      </c>
      <c r="ZA50" s="9"/>
    </row>
    <row r="51" spans="2:677" x14ac:dyDescent="0.3">
      <c r="B51" s="19"/>
      <c r="C51" s="16" t="s">
        <v>287</v>
      </c>
      <c r="D51" s="14">
        <v>14.005065449561499</v>
      </c>
      <c r="E51" s="14">
        <v>0.80923465386209303</v>
      </c>
      <c r="F51" s="14">
        <v>12.491964265779901</v>
      </c>
      <c r="G51" s="14">
        <v>15.668626276342801</v>
      </c>
      <c r="H51" s="14">
        <v>5.7781568874241298</v>
      </c>
      <c r="I51" s="15">
        <v>741</v>
      </c>
      <c r="J51" s="15">
        <v>5515</v>
      </c>
      <c r="K51" s="14">
        <v>2.9981799346662599</v>
      </c>
      <c r="L51" s="15">
        <v>1839.4493059716599</v>
      </c>
      <c r="M51" s="15">
        <v>1941</v>
      </c>
      <c r="ZA51" s="9"/>
    </row>
    <row r="52" spans="2:677" x14ac:dyDescent="0.3">
      <c r="B52" s="19" t="s">
        <v>297</v>
      </c>
      <c r="C52" s="16" t="s">
        <v>288</v>
      </c>
      <c r="D52" s="14">
        <v>16.537268798585899</v>
      </c>
      <c r="E52" s="14">
        <v>0.69737701907649696</v>
      </c>
      <c r="F52" s="14">
        <v>15.2147312640348</v>
      </c>
      <c r="G52" s="14">
        <v>17.950428457883401</v>
      </c>
      <c r="H52" s="14">
        <v>4.2170023815306701</v>
      </c>
      <c r="I52" s="15">
        <v>2368</v>
      </c>
      <c r="J52" s="15">
        <v>15074</v>
      </c>
      <c r="K52" s="14">
        <v>5.3110279259099897</v>
      </c>
      <c r="L52" s="15">
        <v>2838.2452907959901</v>
      </c>
      <c r="M52" s="15">
        <v>2622</v>
      </c>
      <c r="ZA52" s="9"/>
    </row>
    <row r="53" spans="2:677" x14ac:dyDescent="0.3">
      <c r="B53" s="19"/>
      <c r="C53" s="16" t="s">
        <v>289</v>
      </c>
      <c r="D53" s="14">
        <v>21.718341434702499</v>
      </c>
      <c r="E53" s="14">
        <v>0.90609566332471603</v>
      </c>
      <c r="F53" s="14">
        <v>19.993915107037498</v>
      </c>
      <c r="G53" s="14">
        <v>23.5477212111503</v>
      </c>
      <c r="H53" s="14">
        <v>4.1720297383156497</v>
      </c>
      <c r="I53" s="15">
        <v>1436</v>
      </c>
      <c r="J53" s="15">
        <v>6799</v>
      </c>
      <c r="K53" s="14">
        <v>3.2827861245010701</v>
      </c>
      <c r="L53" s="15">
        <v>2071.1065973063801</v>
      </c>
      <c r="M53" s="15">
        <v>2040</v>
      </c>
      <c r="ZA53" s="9"/>
    </row>
    <row r="54" spans="2:677" x14ac:dyDescent="0.3">
      <c r="B54" s="19" t="s">
        <v>291</v>
      </c>
      <c r="C54" s="16" t="s">
        <v>290</v>
      </c>
      <c r="D54" s="14">
        <v>16.498923861407398</v>
      </c>
      <c r="E54" s="14">
        <v>0.75605566777510502</v>
      </c>
      <c r="F54" s="14">
        <v>15.0692823815538</v>
      </c>
      <c r="G54" s="14">
        <v>18.035395203212602</v>
      </c>
      <c r="H54" s="14">
        <v>4.58245443233782</v>
      </c>
      <c r="I54" s="15">
        <v>2299</v>
      </c>
      <c r="J54" s="15">
        <v>14572</v>
      </c>
      <c r="K54" s="14">
        <v>6.0457364911178102</v>
      </c>
      <c r="L54" s="15">
        <v>2410.2936046598602</v>
      </c>
      <c r="M54" s="15">
        <v>2493</v>
      </c>
      <c r="ZA54" s="9"/>
    </row>
    <row r="55" spans="2:677" x14ac:dyDescent="0.3">
      <c r="B55" s="19"/>
      <c r="C55" s="16" t="s">
        <v>291</v>
      </c>
      <c r="D55" s="14">
        <v>20.7139378615054</v>
      </c>
      <c r="E55" s="14">
        <v>0.81613879172371595</v>
      </c>
      <c r="F55" s="14">
        <v>19.158968303949901</v>
      </c>
      <c r="G55" s="14">
        <v>22.360203750854499</v>
      </c>
      <c r="H55" s="14">
        <v>3.94004653861795</v>
      </c>
      <c r="I55" s="15">
        <v>1522</v>
      </c>
      <c r="J55" s="15">
        <v>7439</v>
      </c>
      <c r="K55" s="14">
        <v>3.0166484223364498</v>
      </c>
      <c r="L55" s="15">
        <v>2465.9817647024101</v>
      </c>
      <c r="M55" s="15">
        <v>1979</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352</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159" priority="1">
      <formula>ZA9 = 3</formula>
    </cfRule>
    <cfRule type="expression" dxfId="158" priority="48">
      <formula>I9 = J9</formula>
    </cfRule>
    <cfRule type="expression" dxfId="157" priority="95">
      <formula>ZA9 = 2</formula>
    </cfRule>
    <cfRule type="expression" dxfId="156" priority="142">
      <formula>ZA9 = 1</formula>
    </cfRule>
  </conditionalFormatting>
  <pageMargins left="0.7" right="0.7" top="0.75" bottom="0.75" header="0.3" footer="0.3"/>
  <pageSetup paperSize="9" orientation="portrait" horizontalDpi="300" verticalDpi="30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157</v>
      </c>
      <c r="M2" s="12" t="str">
        <f>HYPERLINK("#'INDICE'!A1", "Índice")</f>
        <v>Índice</v>
      </c>
    </row>
    <row r="3" spans="2:677" x14ac:dyDescent="0.3">
      <c r="B3" s="10" t="s">
        <v>7</v>
      </c>
      <c r="C3" s="11" t="s">
        <v>156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49.404652073491903</v>
      </c>
      <c r="E9" s="14">
        <v>0.72994873421269801</v>
      </c>
      <c r="F9" s="14">
        <v>47.974209680853697</v>
      </c>
      <c r="G9" s="14">
        <v>50.836069813184501</v>
      </c>
      <c r="H9" s="14">
        <v>1.4774898791451101</v>
      </c>
      <c r="I9" s="15">
        <v>10334</v>
      </c>
      <c r="J9" s="15">
        <v>22017</v>
      </c>
      <c r="K9" s="14">
        <v>4.6929367855008097</v>
      </c>
      <c r="L9" s="15">
        <v>4691.5185535895598</v>
      </c>
      <c r="M9" s="15">
        <v>2675</v>
      </c>
      <c r="ZA9" s="9"/>
    </row>
    <row r="10" spans="2:677" x14ac:dyDescent="0.3">
      <c r="B10" s="19" t="s">
        <v>293</v>
      </c>
      <c r="C10" s="16" t="s">
        <v>253</v>
      </c>
      <c r="D10" s="14">
        <v>48.422950903918498</v>
      </c>
      <c r="E10" s="14">
        <v>0.93820918183179802</v>
      </c>
      <c r="F10" s="14">
        <v>46.585741880627999</v>
      </c>
      <c r="G10" s="14">
        <v>50.264432538938003</v>
      </c>
      <c r="H10" s="14">
        <v>1.9375299611405501</v>
      </c>
      <c r="I10" s="15">
        <v>6140</v>
      </c>
      <c r="J10" s="15">
        <v>13513</v>
      </c>
      <c r="K10" s="14">
        <v>4.76223970275203</v>
      </c>
      <c r="L10" s="15">
        <v>2837.53041498332</v>
      </c>
      <c r="M10" s="15">
        <v>1689</v>
      </c>
      <c r="ZA10" s="9"/>
    </row>
    <row r="11" spans="2:677" x14ac:dyDescent="0.3">
      <c r="B11" s="19"/>
      <c r="C11" s="16" t="s">
        <v>254</v>
      </c>
      <c r="D11" s="14">
        <v>51.175089549095297</v>
      </c>
      <c r="E11" s="14">
        <v>1.1567850964902899</v>
      </c>
      <c r="F11" s="14">
        <v>48.904183291926202</v>
      </c>
      <c r="G11" s="14">
        <v>53.441155502190597</v>
      </c>
      <c r="H11" s="14">
        <v>2.2604456712880099</v>
      </c>
      <c r="I11" s="15">
        <v>4194</v>
      </c>
      <c r="J11" s="15">
        <v>8504</v>
      </c>
      <c r="K11" s="14">
        <v>4.5538370041069296</v>
      </c>
      <c r="L11" s="15">
        <v>1867.43618454735</v>
      </c>
      <c r="M11" s="15">
        <v>986</v>
      </c>
      <c r="ZA11" s="9"/>
    </row>
    <row r="12" spans="2:677" x14ac:dyDescent="0.3">
      <c r="B12" s="19" t="s">
        <v>294</v>
      </c>
      <c r="C12" s="16" t="s">
        <v>255</v>
      </c>
      <c r="D12" s="14">
        <v>43.839020295501598</v>
      </c>
      <c r="E12" s="14">
        <v>0.76342735161771103</v>
      </c>
      <c r="F12" s="14">
        <v>42.347464386743297</v>
      </c>
      <c r="G12" s="14">
        <v>45.341794256462698</v>
      </c>
      <c r="H12" s="14">
        <v>1.74143342271736</v>
      </c>
      <c r="I12" s="15">
        <v>4911</v>
      </c>
      <c r="J12" s="15">
        <v>11090</v>
      </c>
      <c r="K12" s="14">
        <v>2.6250180813008201</v>
      </c>
      <c r="L12" s="15">
        <v>4224.7328043181997</v>
      </c>
      <c r="M12" s="15">
        <v>1378</v>
      </c>
      <c r="ZA12" s="9"/>
    </row>
    <row r="13" spans="2:677" x14ac:dyDescent="0.3">
      <c r="B13" s="19"/>
      <c r="C13" s="16" t="s">
        <v>256</v>
      </c>
      <c r="D13" s="14">
        <v>53.245649661658199</v>
      </c>
      <c r="E13" s="14">
        <v>1.19586478750216</v>
      </c>
      <c r="F13" s="14">
        <v>50.8927342340465</v>
      </c>
      <c r="G13" s="14">
        <v>55.584217406982503</v>
      </c>
      <c r="H13" s="14">
        <v>2.2459389548275102</v>
      </c>
      <c r="I13" s="15">
        <v>3273</v>
      </c>
      <c r="J13" s="15">
        <v>6534</v>
      </c>
      <c r="K13" s="14">
        <v>3.7529316719213899</v>
      </c>
      <c r="L13" s="15">
        <v>1741.0388920443099</v>
      </c>
      <c r="M13" s="15">
        <v>788</v>
      </c>
      <c r="ZA13" s="9"/>
    </row>
    <row r="14" spans="2:677" x14ac:dyDescent="0.3">
      <c r="B14" s="19"/>
      <c r="C14" s="16" t="s">
        <v>257</v>
      </c>
      <c r="D14" s="14">
        <v>50.723531620047801</v>
      </c>
      <c r="E14" s="14">
        <v>1.14071433412962</v>
      </c>
      <c r="F14" s="14">
        <v>48.4824910167791</v>
      </c>
      <c r="G14" s="14">
        <v>52.961668369187798</v>
      </c>
      <c r="H14" s="14">
        <v>2.2488858675581</v>
      </c>
      <c r="I14" s="15">
        <v>2150</v>
      </c>
      <c r="J14" s="15">
        <v>4393</v>
      </c>
      <c r="K14" s="14">
        <v>2.2864782313788101</v>
      </c>
      <c r="L14" s="15">
        <v>1921.2953527009599</v>
      </c>
      <c r="M14" s="15">
        <v>509</v>
      </c>
      <c r="ZA14" s="9"/>
    </row>
    <row r="15" spans="2:677" x14ac:dyDescent="0.3">
      <c r="B15" s="19" t="s">
        <v>295</v>
      </c>
      <c r="C15" s="16" t="s">
        <v>258</v>
      </c>
      <c r="D15" s="14">
        <v>43.259574986440597</v>
      </c>
      <c r="E15" s="14">
        <v>2.0651028405483798</v>
      </c>
      <c r="F15" s="14">
        <v>39.2296558685671</v>
      </c>
      <c r="G15" s="14">
        <v>47.380706797580999</v>
      </c>
      <c r="H15" s="14">
        <v>4.7737474101298298</v>
      </c>
      <c r="I15" s="15">
        <v>466</v>
      </c>
      <c r="J15" s="15">
        <v>1091</v>
      </c>
      <c r="K15" s="14">
        <v>1.8938040161765499</v>
      </c>
      <c r="L15" s="15">
        <v>576.089178542691</v>
      </c>
      <c r="M15" s="15">
        <v>134</v>
      </c>
      <c r="ZA15" s="9"/>
    </row>
    <row r="16" spans="2:677" x14ac:dyDescent="0.3">
      <c r="B16" s="19"/>
      <c r="C16" s="16" t="s">
        <v>259</v>
      </c>
      <c r="D16" s="14">
        <v>53.731835685274</v>
      </c>
      <c r="E16" s="14">
        <v>2.12548069489472</v>
      </c>
      <c r="F16" s="14">
        <v>49.498803828213902</v>
      </c>
      <c r="G16" s="14">
        <v>57.911747644265503</v>
      </c>
      <c r="H16" s="14">
        <v>3.9557194869432601</v>
      </c>
      <c r="I16" s="15">
        <v>436</v>
      </c>
      <c r="J16" s="15">
        <v>832</v>
      </c>
      <c r="K16" s="14">
        <v>1.51008504316935</v>
      </c>
      <c r="L16" s="15">
        <v>550.96234729522803</v>
      </c>
      <c r="M16" s="15">
        <v>101</v>
      </c>
      <c r="ZA16" s="9"/>
    </row>
    <row r="17" spans="2:677" x14ac:dyDescent="0.3">
      <c r="B17" s="19"/>
      <c r="C17" s="16" t="s">
        <v>260</v>
      </c>
      <c r="D17" s="14">
        <v>46.419929573665598</v>
      </c>
      <c r="E17" s="14">
        <v>1.9062943532971901</v>
      </c>
      <c r="F17" s="14">
        <v>42.666458556977197</v>
      </c>
      <c r="G17" s="14">
        <v>50.2144019511476</v>
      </c>
      <c r="H17" s="14">
        <v>4.1066291371080599</v>
      </c>
      <c r="I17" s="15">
        <v>382</v>
      </c>
      <c r="J17" s="15">
        <v>820</v>
      </c>
      <c r="K17" s="14">
        <v>1.1966194765865601</v>
      </c>
      <c r="L17" s="15">
        <v>685.26379191078297</v>
      </c>
      <c r="M17" s="15">
        <v>102</v>
      </c>
      <c r="ZA17" s="9"/>
    </row>
    <row r="18" spans="2:677" x14ac:dyDescent="0.3">
      <c r="B18" s="19"/>
      <c r="C18" s="16" t="s">
        <v>261</v>
      </c>
      <c r="D18" s="14">
        <v>34.335448122815301</v>
      </c>
      <c r="E18" s="14">
        <v>2.1822128712034501</v>
      </c>
      <c r="F18" s="14">
        <v>30.130908025437201</v>
      </c>
      <c r="G18" s="14">
        <v>38.800877344452097</v>
      </c>
      <c r="H18" s="14">
        <v>6.35556834265814</v>
      </c>
      <c r="I18" s="15">
        <v>218</v>
      </c>
      <c r="J18" s="15">
        <v>653</v>
      </c>
      <c r="K18" s="14">
        <v>1.3771083673504101</v>
      </c>
      <c r="L18" s="15">
        <v>474.182000111138</v>
      </c>
      <c r="M18" s="15">
        <v>78</v>
      </c>
      <c r="ZA18" s="9"/>
    </row>
    <row r="19" spans="2:677" x14ac:dyDescent="0.3">
      <c r="B19" s="19"/>
      <c r="C19" s="16" t="s">
        <v>262</v>
      </c>
      <c r="D19" s="14">
        <v>55.553448245283597</v>
      </c>
      <c r="E19" s="14">
        <v>3.5408738285632002</v>
      </c>
      <c r="F19" s="14">
        <v>48.419097650033201</v>
      </c>
      <c r="G19" s="14">
        <v>62.465961794628797</v>
      </c>
      <c r="H19" s="14">
        <v>6.3738146603056496</v>
      </c>
      <c r="I19" s="15">
        <v>295</v>
      </c>
      <c r="J19" s="15">
        <v>547</v>
      </c>
      <c r="K19" s="14">
        <v>2.7724546573314401</v>
      </c>
      <c r="L19" s="15">
        <v>197.29808693300799</v>
      </c>
      <c r="M19" s="15">
        <v>66</v>
      </c>
      <c r="ZA19" s="9"/>
    </row>
    <row r="20" spans="2:677" x14ac:dyDescent="0.3">
      <c r="B20" s="19"/>
      <c r="C20" s="16" t="s">
        <v>263</v>
      </c>
      <c r="D20" s="14">
        <v>56.722465081823501</v>
      </c>
      <c r="E20" s="14">
        <v>2.2790054095032102</v>
      </c>
      <c r="F20" s="14">
        <v>52.157913997403497</v>
      </c>
      <c r="G20" s="14">
        <v>61.175685901575299</v>
      </c>
      <c r="H20" s="14">
        <v>4.0178179954197901</v>
      </c>
      <c r="I20" s="15">
        <v>420</v>
      </c>
      <c r="J20" s="15">
        <v>783</v>
      </c>
      <c r="K20" s="14">
        <v>1.6545498373044101</v>
      </c>
      <c r="L20" s="15">
        <v>473.24050466540399</v>
      </c>
      <c r="M20" s="15">
        <v>101</v>
      </c>
      <c r="ZA20" s="9"/>
    </row>
    <row r="21" spans="2:677" x14ac:dyDescent="0.3">
      <c r="B21" s="19"/>
      <c r="C21" s="16" t="s">
        <v>264</v>
      </c>
      <c r="D21" s="14">
        <v>48.025157742900603</v>
      </c>
      <c r="E21" s="14">
        <v>1.6457553764003701</v>
      </c>
      <c r="F21" s="14">
        <v>44.790694571955903</v>
      </c>
      <c r="G21" s="14">
        <v>51.276260146217197</v>
      </c>
      <c r="H21" s="14">
        <v>3.4268609490276098</v>
      </c>
      <c r="I21" s="15">
        <v>687</v>
      </c>
      <c r="J21" s="15">
        <v>1460</v>
      </c>
      <c r="K21" s="14">
        <v>1.58315660445597</v>
      </c>
      <c r="L21" s="15">
        <v>922.20819841238006</v>
      </c>
      <c r="M21" s="15">
        <v>181</v>
      </c>
      <c r="ZA21" s="9"/>
    </row>
    <row r="22" spans="2:677" x14ac:dyDescent="0.3">
      <c r="B22" s="19"/>
      <c r="C22" s="16" t="s">
        <v>265</v>
      </c>
      <c r="D22" s="14">
        <v>41.099145153345802</v>
      </c>
      <c r="E22" s="14">
        <v>2.29699323463048</v>
      </c>
      <c r="F22" s="14">
        <v>36.643882528479502</v>
      </c>
      <c r="G22" s="14">
        <v>45.7053187941939</v>
      </c>
      <c r="H22" s="14">
        <v>5.58890756987799</v>
      </c>
      <c r="I22" s="15">
        <v>474</v>
      </c>
      <c r="J22" s="15">
        <v>1166</v>
      </c>
      <c r="K22" s="14">
        <v>2.5391652787764101</v>
      </c>
      <c r="L22" s="15">
        <v>459.20602717200097</v>
      </c>
      <c r="M22" s="15">
        <v>135</v>
      </c>
      <c r="ZA22" s="9"/>
    </row>
    <row r="23" spans="2:677" x14ac:dyDescent="0.3">
      <c r="B23" s="19"/>
      <c r="C23" s="16" t="s">
        <v>266</v>
      </c>
      <c r="D23" s="14">
        <v>55.088452626663198</v>
      </c>
      <c r="E23" s="14">
        <v>2.2190296181413198</v>
      </c>
      <c r="F23" s="14">
        <v>50.674367260815004</v>
      </c>
      <c r="G23" s="14">
        <v>59.423821822587698</v>
      </c>
      <c r="H23" s="14">
        <v>4.02812116212408</v>
      </c>
      <c r="I23" s="15">
        <v>606</v>
      </c>
      <c r="J23" s="15">
        <v>1184</v>
      </c>
      <c r="K23" s="14">
        <v>2.3544656046618999</v>
      </c>
      <c r="L23" s="15">
        <v>502.87419686898301</v>
      </c>
      <c r="M23" s="15">
        <v>145</v>
      </c>
      <c r="ZA23" s="9"/>
    </row>
    <row r="24" spans="2:677" x14ac:dyDescent="0.3">
      <c r="B24" s="19"/>
      <c r="C24" s="16" t="s">
        <v>267</v>
      </c>
      <c r="D24" s="14">
        <v>32.217562481651399</v>
      </c>
      <c r="E24" s="14">
        <v>1.8504394986955901</v>
      </c>
      <c r="F24" s="14">
        <v>28.6491254431361</v>
      </c>
      <c r="G24" s="14">
        <v>36.0061753779231</v>
      </c>
      <c r="H24" s="14">
        <v>5.7435738651844197</v>
      </c>
      <c r="I24" s="15">
        <v>211</v>
      </c>
      <c r="J24" s="15">
        <v>672</v>
      </c>
      <c r="K24" s="14">
        <v>1.0521131253759499</v>
      </c>
      <c r="L24" s="15">
        <v>638.71458666564399</v>
      </c>
      <c r="M24" s="15">
        <v>78</v>
      </c>
      <c r="ZA24" s="9"/>
    </row>
    <row r="25" spans="2:677" x14ac:dyDescent="0.3">
      <c r="B25" s="19"/>
      <c r="C25" s="16" t="s">
        <v>268</v>
      </c>
      <c r="D25" s="14">
        <v>45.6480218910581</v>
      </c>
      <c r="E25" s="14">
        <v>2.3459677399865799</v>
      </c>
      <c r="F25" s="14">
        <v>41.037881467840201</v>
      </c>
      <c r="G25" s="14">
        <v>50.333948316812901</v>
      </c>
      <c r="H25" s="14">
        <v>5.1392538883401802</v>
      </c>
      <c r="I25" s="15">
        <v>333</v>
      </c>
      <c r="J25" s="15">
        <v>740</v>
      </c>
      <c r="K25" s="14">
        <v>1.63927264849716</v>
      </c>
      <c r="L25" s="15">
        <v>451.41972000717101</v>
      </c>
      <c r="M25" s="15">
        <v>89</v>
      </c>
      <c r="ZA25" s="9"/>
    </row>
    <row r="26" spans="2:677" x14ac:dyDescent="0.3">
      <c r="B26" s="19"/>
      <c r="C26" s="16" t="s">
        <v>269</v>
      </c>
      <c r="D26" s="14">
        <v>55.488850631306398</v>
      </c>
      <c r="E26" s="14">
        <v>2.4186573526088999</v>
      </c>
      <c r="F26" s="14">
        <v>50.653942915688702</v>
      </c>
      <c r="G26" s="14">
        <v>60.222044666820999</v>
      </c>
      <c r="H26" s="14">
        <v>4.3588168165161303</v>
      </c>
      <c r="I26" s="15">
        <v>473</v>
      </c>
      <c r="J26" s="15">
        <v>833</v>
      </c>
      <c r="K26" s="14">
        <v>1.9705954793126499</v>
      </c>
      <c r="L26" s="15">
        <v>422.71486398139501</v>
      </c>
      <c r="M26" s="15">
        <v>100</v>
      </c>
      <c r="ZA26" s="9"/>
    </row>
    <row r="27" spans="2:677" x14ac:dyDescent="0.3">
      <c r="B27" s="19"/>
      <c r="C27" s="16" t="s">
        <v>270</v>
      </c>
      <c r="D27" s="14">
        <v>54.4044504829399</v>
      </c>
      <c r="E27" s="14">
        <v>2.1064651340875802</v>
      </c>
      <c r="F27" s="14">
        <v>50.220473091811002</v>
      </c>
      <c r="G27" s="14">
        <v>58.527173329626599</v>
      </c>
      <c r="H27" s="14">
        <v>3.8718617969464102</v>
      </c>
      <c r="I27" s="15">
        <v>632</v>
      </c>
      <c r="J27" s="15">
        <v>1152</v>
      </c>
      <c r="K27" s="14">
        <v>2.0588608325507498</v>
      </c>
      <c r="L27" s="15">
        <v>559.53271915555899</v>
      </c>
      <c r="M27" s="15">
        <v>147</v>
      </c>
      <c r="ZA27" s="9"/>
    </row>
    <row r="28" spans="2:677" x14ac:dyDescent="0.3">
      <c r="B28" s="19"/>
      <c r="C28" s="16" t="s">
        <v>271</v>
      </c>
      <c r="D28" s="14">
        <v>53.450413265738298</v>
      </c>
      <c r="E28" s="14">
        <v>2.3058290151084</v>
      </c>
      <c r="F28" s="14">
        <v>48.832891508611297</v>
      </c>
      <c r="G28" s="14">
        <v>58.009546770868702</v>
      </c>
      <c r="H28" s="14">
        <v>4.3139591898841898</v>
      </c>
      <c r="I28" s="15">
        <v>290</v>
      </c>
      <c r="J28" s="15">
        <v>562</v>
      </c>
      <c r="K28" s="14">
        <v>1.1988094664181299</v>
      </c>
      <c r="L28" s="15">
        <v>468.79843356523901</v>
      </c>
      <c r="M28" s="15">
        <v>68</v>
      </c>
      <c r="ZA28" s="9"/>
    </row>
    <row r="29" spans="2:677" x14ac:dyDescent="0.3">
      <c r="B29" s="19"/>
      <c r="C29" s="16" t="s">
        <v>272</v>
      </c>
      <c r="D29" s="14">
        <v>59.773860312117499</v>
      </c>
      <c r="E29" s="14">
        <v>2.6551723721477098</v>
      </c>
      <c r="F29" s="14">
        <v>54.406909714555702</v>
      </c>
      <c r="G29" s="14">
        <v>64.916430821480503</v>
      </c>
      <c r="H29" s="14">
        <v>4.4420292721322703</v>
      </c>
      <c r="I29" s="15">
        <v>449</v>
      </c>
      <c r="J29" s="15">
        <v>808</v>
      </c>
      <c r="K29" s="14">
        <v>2.3661338789548898</v>
      </c>
      <c r="L29" s="15">
        <v>341.48532641647802</v>
      </c>
      <c r="M29" s="15">
        <v>92</v>
      </c>
      <c r="ZA29" s="9"/>
    </row>
    <row r="30" spans="2:677" x14ac:dyDescent="0.3">
      <c r="B30" s="19"/>
      <c r="C30" s="16" t="s">
        <v>273</v>
      </c>
      <c r="D30" s="14">
        <v>62.938530768178801</v>
      </c>
      <c r="E30" s="14">
        <v>3.14889445829815</v>
      </c>
      <c r="F30" s="14">
        <v>56.475239804105598</v>
      </c>
      <c r="G30" s="14">
        <v>68.969398297163593</v>
      </c>
      <c r="H30" s="14">
        <v>5.00312673312387</v>
      </c>
      <c r="I30" s="15">
        <v>381</v>
      </c>
      <c r="J30" s="15">
        <v>660</v>
      </c>
      <c r="K30" s="14">
        <v>2.8013178663046201</v>
      </c>
      <c r="L30" s="15">
        <v>235.603395080132</v>
      </c>
      <c r="M30" s="15">
        <v>72</v>
      </c>
      <c r="ZA30" s="9"/>
    </row>
    <row r="31" spans="2:677" x14ac:dyDescent="0.3">
      <c r="B31" s="19"/>
      <c r="C31" s="16" t="s">
        <v>274</v>
      </c>
      <c r="D31" s="14">
        <v>39.0486611392908</v>
      </c>
      <c r="E31" s="14">
        <v>1.50783770442056</v>
      </c>
      <c r="F31" s="14">
        <v>36.1250067083487</v>
      </c>
      <c r="G31" s="14">
        <v>42.053151544218998</v>
      </c>
      <c r="H31" s="14">
        <v>3.8614325316864</v>
      </c>
      <c r="I31" s="15">
        <v>854</v>
      </c>
      <c r="J31" s="15">
        <v>2312</v>
      </c>
      <c r="K31" s="14">
        <v>2.2075967482797001</v>
      </c>
      <c r="L31" s="15">
        <v>1047.2927185645001</v>
      </c>
      <c r="M31" s="15">
        <v>298</v>
      </c>
      <c r="ZA31" s="9"/>
    </row>
    <row r="32" spans="2:677" x14ac:dyDescent="0.3">
      <c r="B32" s="19"/>
      <c r="C32" s="16" t="s">
        <v>275</v>
      </c>
      <c r="D32" s="14">
        <v>52.239012477428098</v>
      </c>
      <c r="E32" s="14">
        <v>1.87726484835618</v>
      </c>
      <c r="F32" s="14">
        <v>48.5277384621672</v>
      </c>
      <c r="G32" s="14">
        <v>55.925729168743501</v>
      </c>
      <c r="H32" s="14">
        <v>3.59360707510948</v>
      </c>
      <c r="I32" s="15">
        <v>723</v>
      </c>
      <c r="J32" s="15">
        <v>1416</v>
      </c>
      <c r="K32" s="14">
        <v>1.9986616517031299</v>
      </c>
      <c r="L32" s="15">
        <v>708.47409254756894</v>
      </c>
      <c r="M32" s="15">
        <v>170</v>
      </c>
      <c r="ZA32" s="9"/>
    </row>
    <row r="33" spans="2:677" x14ac:dyDescent="0.3">
      <c r="B33" s="19"/>
      <c r="C33" s="16" t="s">
        <v>276</v>
      </c>
      <c r="D33" s="14">
        <v>47.007668359396199</v>
      </c>
      <c r="E33" s="14">
        <v>1.80758472075526</v>
      </c>
      <c r="F33" s="14">
        <v>43.443831587843697</v>
      </c>
      <c r="G33" s="14">
        <v>50.602282254995501</v>
      </c>
      <c r="H33" s="14">
        <v>3.8452975521683199</v>
      </c>
      <c r="I33" s="15">
        <v>393</v>
      </c>
      <c r="J33" s="15">
        <v>849</v>
      </c>
      <c r="K33" s="14">
        <v>1.1122731067073699</v>
      </c>
      <c r="L33" s="15">
        <v>763.30174206339598</v>
      </c>
      <c r="M33" s="15">
        <v>102</v>
      </c>
      <c r="ZA33" s="9"/>
    </row>
    <row r="34" spans="2:677" x14ac:dyDescent="0.3">
      <c r="B34" s="19"/>
      <c r="C34" s="16" t="s">
        <v>277</v>
      </c>
      <c r="D34" s="14">
        <v>37.9800969869504</v>
      </c>
      <c r="E34" s="14">
        <v>2.3485483785745802</v>
      </c>
      <c r="F34" s="14">
        <v>33.448634015674102</v>
      </c>
      <c r="G34" s="14">
        <v>42.731287601050099</v>
      </c>
      <c r="H34" s="14">
        <v>6.1836292292289903</v>
      </c>
      <c r="I34" s="15">
        <v>345</v>
      </c>
      <c r="J34" s="15">
        <v>921</v>
      </c>
      <c r="K34" s="14">
        <v>2.1542678332147598</v>
      </c>
      <c r="L34" s="15">
        <v>427.52344244290902</v>
      </c>
      <c r="M34" s="15">
        <v>111</v>
      </c>
      <c r="ZA34" s="9"/>
    </row>
    <row r="35" spans="2:677" x14ac:dyDescent="0.3">
      <c r="B35" s="19"/>
      <c r="C35" s="16" t="s">
        <v>278</v>
      </c>
      <c r="D35" s="14">
        <v>50.140031919547397</v>
      </c>
      <c r="E35" s="14">
        <v>2.7432830973244999</v>
      </c>
      <c r="F35" s="14">
        <v>44.679866153718102</v>
      </c>
      <c r="G35" s="14">
        <v>55.596859837638299</v>
      </c>
      <c r="H35" s="14">
        <v>5.4712432208384998</v>
      </c>
      <c r="I35" s="15">
        <v>292</v>
      </c>
      <c r="J35" s="15">
        <v>593</v>
      </c>
      <c r="K35" s="14">
        <v>1.78207656746122</v>
      </c>
      <c r="L35" s="15">
        <v>332.75786844826803</v>
      </c>
      <c r="M35" s="15">
        <v>64</v>
      </c>
      <c r="ZA35" s="9"/>
    </row>
    <row r="36" spans="2:677" x14ac:dyDescent="0.3">
      <c r="B36" s="19"/>
      <c r="C36" s="16" t="s">
        <v>279</v>
      </c>
      <c r="D36" s="14">
        <v>47.182079896341598</v>
      </c>
      <c r="E36" s="14">
        <v>1.7702154535291801</v>
      </c>
      <c r="F36" s="14">
        <v>43.7056850062487</v>
      </c>
      <c r="G36" s="14">
        <v>50.686022552549403</v>
      </c>
      <c r="H36" s="14">
        <v>3.7518809205069399</v>
      </c>
      <c r="I36" s="15">
        <v>573</v>
      </c>
      <c r="J36" s="15">
        <v>1224</v>
      </c>
      <c r="K36" s="14">
        <v>1.53787251578048</v>
      </c>
      <c r="L36" s="15">
        <v>795.90472385730197</v>
      </c>
      <c r="M36" s="15">
        <v>161</v>
      </c>
      <c r="ZA36" s="9"/>
    </row>
    <row r="37" spans="2:677" x14ac:dyDescent="0.3">
      <c r="B37" s="19"/>
      <c r="C37" s="16" t="s">
        <v>280</v>
      </c>
      <c r="D37" s="14">
        <v>56.5044886297608</v>
      </c>
      <c r="E37" s="14">
        <v>2.5617158416461101</v>
      </c>
      <c r="F37" s="14">
        <v>51.355489103347999</v>
      </c>
      <c r="G37" s="14">
        <v>61.516877868678201</v>
      </c>
      <c r="H37" s="14">
        <v>4.5336501643815597</v>
      </c>
      <c r="I37" s="15">
        <v>401</v>
      </c>
      <c r="J37" s="15">
        <v>739</v>
      </c>
      <c r="K37" s="14">
        <v>1.9705655217939599</v>
      </c>
      <c r="L37" s="15">
        <v>375.01924794016998</v>
      </c>
      <c r="M37" s="15">
        <v>80</v>
      </c>
      <c r="ZA37" s="9"/>
    </row>
    <row r="38" spans="2:677" x14ac:dyDescent="0.3">
      <c r="B38" s="19" t="s">
        <v>296</v>
      </c>
      <c r="C38" s="16" t="s">
        <v>281</v>
      </c>
      <c r="D38" s="14">
        <v>52.6104530499547</v>
      </c>
      <c r="E38" s="14">
        <v>1.0919678499982599</v>
      </c>
      <c r="F38" s="14">
        <v>50.464715228263202</v>
      </c>
      <c r="G38" s="14">
        <v>54.746592500460501</v>
      </c>
      <c r="H38" s="14">
        <v>2.07557203311177</v>
      </c>
      <c r="I38" s="15">
        <v>5476</v>
      </c>
      <c r="J38" s="15">
        <v>11105</v>
      </c>
      <c r="K38" s="14">
        <v>5.3106118290131397</v>
      </c>
      <c r="L38" s="15">
        <v>2091.0961594539299</v>
      </c>
      <c r="M38" s="15">
        <v>1279</v>
      </c>
      <c r="ZA38" s="9"/>
    </row>
    <row r="39" spans="2:677" x14ac:dyDescent="0.3">
      <c r="B39" s="19"/>
      <c r="C39" s="16" t="s">
        <v>282</v>
      </c>
      <c r="D39" s="14">
        <v>46.691288818626099</v>
      </c>
      <c r="E39" s="14">
        <v>1.01717636890304</v>
      </c>
      <c r="F39" s="14">
        <v>44.702136492732997</v>
      </c>
      <c r="G39" s="14">
        <v>48.691016469045898</v>
      </c>
      <c r="H39" s="14">
        <v>2.17851422532862</v>
      </c>
      <c r="I39" s="15">
        <v>4858</v>
      </c>
      <c r="J39" s="15">
        <v>10912</v>
      </c>
      <c r="K39" s="14">
        <v>4.5354776907747203</v>
      </c>
      <c r="L39" s="15">
        <v>2405.9207748271601</v>
      </c>
      <c r="M39" s="15">
        <v>1295</v>
      </c>
      <c r="ZA39" s="9"/>
    </row>
    <row r="40" spans="2:677" x14ac:dyDescent="0.3">
      <c r="B40" s="19" t="s">
        <v>321</v>
      </c>
      <c r="C40" s="16" t="s">
        <v>314</v>
      </c>
      <c r="D40" s="14">
        <v>49.254847050572103</v>
      </c>
      <c r="E40" s="14">
        <v>0.82110100764022098</v>
      </c>
      <c r="F40" s="14">
        <v>47.646110891360202</v>
      </c>
      <c r="G40" s="14">
        <v>50.8651278178884</v>
      </c>
      <c r="H40" s="14">
        <v>1.66704610167028</v>
      </c>
      <c r="I40" s="15">
        <v>5328</v>
      </c>
      <c r="J40" s="15">
        <v>11295</v>
      </c>
      <c r="K40" s="14">
        <v>3.0464735575180302</v>
      </c>
      <c r="L40" s="15">
        <v>3707.5654151425001</v>
      </c>
      <c r="M40" s="15">
        <v>2647</v>
      </c>
      <c r="ZA40" s="9"/>
    </row>
    <row r="41" spans="2:677" x14ac:dyDescent="0.3">
      <c r="B41" s="19"/>
      <c r="C41" s="16" t="s">
        <v>315</v>
      </c>
      <c r="D41" s="14">
        <v>49.558079535337498</v>
      </c>
      <c r="E41" s="14">
        <v>1.0741981897230199</v>
      </c>
      <c r="F41" s="14">
        <v>47.453754368144203</v>
      </c>
      <c r="G41" s="14">
        <v>51.6639715148142</v>
      </c>
      <c r="H41" s="14">
        <v>2.1675541098340299</v>
      </c>
      <c r="I41" s="15">
        <v>5006</v>
      </c>
      <c r="J41" s="15">
        <v>10722</v>
      </c>
      <c r="K41" s="14">
        <v>4.9487788542799498</v>
      </c>
      <c r="L41" s="15">
        <v>2166.5950966321898</v>
      </c>
      <c r="M41" s="15">
        <v>2645</v>
      </c>
      <c r="ZA41" s="9"/>
    </row>
    <row r="42" spans="2:677" x14ac:dyDescent="0.3">
      <c r="B42" s="19" t="s">
        <v>322</v>
      </c>
      <c r="C42" s="16" t="s">
        <v>316</v>
      </c>
      <c r="D42" s="14">
        <v>52.065281399833303</v>
      </c>
      <c r="E42" s="14">
        <v>1.6347963876741201</v>
      </c>
      <c r="F42" s="14">
        <v>48.850940956495002</v>
      </c>
      <c r="G42" s="14">
        <v>55.262612392139197</v>
      </c>
      <c r="H42" s="14">
        <v>3.1398973437207802</v>
      </c>
      <c r="I42" s="15">
        <v>1431</v>
      </c>
      <c r="J42" s="15">
        <v>2637</v>
      </c>
      <c r="K42" s="14">
        <v>2.8227625213409802</v>
      </c>
      <c r="L42" s="15">
        <v>934.19123290161599</v>
      </c>
      <c r="M42" s="15">
        <v>634</v>
      </c>
      <c r="ZA42" s="9"/>
    </row>
    <row r="43" spans="2:677" x14ac:dyDescent="0.3">
      <c r="B43" s="19"/>
      <c r="C43" s="16" t="s">
        <v>317</v>
      </c>
      <c r="D43" s="14">
        <v>48.152163064871701</v>
      </c>
      <c r="E43" s="14">
        <v>3.0403355017784199</v>
      </c>
      <c r="F43" s="14">
        <v>42.225087996358702</v>
      </c>
      <c r="G43" s="14">
        <v>54.1317013938652</v>
      </c>
      <c r="H43" s="14">
        <v>6.3140164600340096</v>
      </c>
      <c r="I43" s="15">
        <v>362</v>
      </c>
      <c r="J43" s="15">
        <v>852</v>
      </c>
      <c r="K43" s="14">
        <v>3.1508384603891599</v>
      </c>
      <c r="L43" s="15">
        <v>270.40421484977401</v>
      </c>
      <c r="M43" s="15">
        <v>317</v>
      </c>
      <c r="ZA43" s="9"/>
    </row>
    <row r="44" spans="2:677" x14ac:dyDescent="0.3">
      <c r="B44" s="19"/>
      <c r="C44" s="16" t="s">
        <v>318</v>
      </c>
      <c r="D44" s="14">
        <v>57.641989590882197</v>
      </c>
      <c r="E44" s="14">
        <v>2.78841938899268</v>
      </c>
      <c r="F44" s="14">
        <v>52.076744651947003</v>
      </c>
      <c r="G44" s="14">
        <v>63.019882519793399</v>
      </c>
      <c r="H44" s="14">
        <v>4.8374794291169803</v>
      </c>
      <c r="I44" s="15">
        <v>365</v>
      </c>
      <c r="J44" s="15">
        <v>655</v>
      </c>
      <c r="K44" s="14">
        <v>2.0826650101438799</v>
      </c>
      <c r="L44" s="15">
        <v>314.50089035430199</v>
      </c>
      <c r="M44" s="15">
        <v>238</v>
      </c>
      <c r="ZA44" s="9"/>
    </row>
    <row r="45" spans="2:677" x14ac:dyDescent="0.3">
      <c r="B45" s="19"/>
      <c r="C45" s="16" t="s">
        <v>319</v>
      </c>
      <c r="D45" s="14">
        <v>48.657134430354901</v>
      </c>
      <c r="E45" s="14">
        <v>0.80617566799052898</v>
      </c>
      <c r="F45" s="14">
        <v>47.078182905659901</v>
      </c>
      <c r="G45" s="14">
        <v>50.2387707512761</v>
      </c>
      <c r="H45" s="14">
        <v>1.6568498688397799</v>
      </c>
      <c r="I45" s="15">
        <v>8053</v>
      </c>
      <c r="J45" s="15">
        <v>17590</v>
      </c>
      <c r="K45" s="14">
        <v>4.5758722235454101</v>
      </c>
      <c r="L45" s="15">
        <v>3844.0758702766402</v>
      </c>
      <c r="M45" s="15">
        <v>2569</v>
      </c>
      <c r="ZA45" s="9"/>
    </row>
    <row r="46" spans="2:677" x14ac:dyDescent="0.3">
      <c r="B46" s="19"/>
      <c r="C46" s="16" t="s">
        <v>320</v>
      </c>
      <c r="D46" s="14">
        <v>41.397691430208098</v>
      </c>
      <c r="E46" s="14">
        <v>4.8991760593544198</v>
      </c>
      <c r="F46" s="14">
        <v>32.157331608316099</v>
      </c>
      <c r="G46" s="14">
        <v>51.286038962568902</v>
      </c>
      <c r="H46" s="14">
        <v>11.834418514892</v>
      </c>
      <c r="I46" s="15">
        <v>123</v>
      </c>
      <c r="J46" s="15">
        <v>283</v>
      </c>
      <c r="K46" s="14">
        <v>2.7900009683920302</v>
      </c>
      <c r="L46" s="15">
        <v>101.433656549267</v>
      </c>
      <c r="M46" s="15">
        <v>150</v>
      </c>
      <c r="ZA46" s="9"/>
    </row>
    <row r="47" spans="2:677" x14ac:dyDescent="0.3">
      <c r="B47" s="19" t="s">
        <v>298</v>
      </c>
      <c r="C47" s="16" t="s">
        <v>283</v>
      </c>
      <c r="D47" s="14">
        <v>54.5896695805882</v>
      </c>
      <c r="E47" s="14">
        <v>1.7440520926898599</v>
      </c>
      <c r="F47" s="14">
        <v>51.152357171028001</v>
      </c>
      <c r="G47" s="14">
        <v>57.983781226981897</v>
      </c>
      <c r="H47" s="14">
        <v>3.1948390713653199</v>
      </c>
      <c r="I47" s="15">
        <v>2171</v>
      </c>
      <c r="J47" s="15">
        <v>4185</v>
      </c>
      <c r="K47" s="14">
        <v>5.1338769304207501</v>
      </c>
      <c r="L47" s="15">
        <v>815.17341703339503</v>
      </c>
      <c r="M47" s="15">
        <v>1525</v>
      </c>
      <c r="ZA47" s="9"/>
    </row>
    <row r="48" spans="2:677" x14ac:dyDescent="0.3">
      <c r="B48" s="19"/>
      <c r="C48" s="16" t="s">
        <v>284</v>
      </c>
      <c r="D48" s="14">
        <v>51.905783024846798</v>
      </c>
      <c r="E48" s="14">
        <v>1.2523108013301201</v>
      </c>
      <c r="F48" s="14">
        <v>49.4470025431322</v>
      </c>
      <c r="G48" s="14">
        <v>54.355367336509097</v>
      </c>
      <c r="H48" s="14">
        <v>2.4126614191151798</v>
      </c>
      <c r="I48" s="15">
        <v>1944</v>
      </c>
      <c r="J48" s="15">
        <v>3905</v>
      </c>
      <c r="K48" s="14">
        <v>2.45259284267906</v>
      </c>
      <c r="L48" s="15">
        <v>1592.1925286768801</v>
      </c>
      <c r="M48" s="15">
        <v>1781</v>
      </c>
      <c r="ZA48" s="9"/>
    </row>
    <row r="49" spans="2:677" x14ac:dyDescent="0.3">
      <c r="B49" s="19"/>
      <c r="C49" s="16" t="s">
        <v>285</v>
      </c>
      <c r="D49" s="14">
        <v>50.764414845121699</v>
      </c>
      <c r="E49" s="14">
        <v>1.7447694645595999</v>
      </c>
      <c r="F49" s="14">
        <v>47.344290016933201</v>
      </c>
      <c r="G49" s="14">
        <v>54.177399694258</v>
      </c>
      <c r="H49" s="14">
        <v>3.4369931572790899</v>
      </c>
      <c r="I49" s="15">
        <v>1898</v>
      </c>
      <c r="J49" s="15">
        <v>3924</v>
      </c>
      <c r="K49" s="14">
        <v>4.7781075809611</v>
      </c>
      <c r="L49" s="15">
        <v>821.24563616683997</v>
      </c>
      <c r="M49" s="15">
        <v>1882</v>
      </c>
      <c r="ZA49" s="9"/>
    </row>
    <row r="50" spans="2:677" x14ac:dyDescent="0.3">
      <c r="B50" s="19"/>
      <c r="C50" s="16" t="s">
        <v>286</v>
      </c>
      <c r="D50" s="14">
        <v>47.630104659047497</v>
      </c>
      <c r="E50" s="14">
        <v>1.27904193844809</v>
      </c>
      <c r="F50" s="14">
        <v>45.129744469857002</v>
      </c>
      <c r="G50" s="14">
        <v>50.142401138914003</v>
      </c>
      <c r="H50" s="14">
        <v>2.6853645348963902</v>
      </c>
      <c r="I50" s="15">
        <v>2021</v>
      </c>
      <c r="J50" s="15">
        <v>4347</v>
      </c>
      <c r="K50" s="14">
        <v>2.8503359457087298</v>
      </c>
      <c r="L50" s="15">
        <v>1525.0833876422701</v>
      </c>
      <c r="M50" s="15">
        <v>1959</v>
      </c>
      <c r="ZA50" s="9"/>
    </row>
    <row r="51" spans="2:677" x14ac:dyDescent="0.3">
      <c r="B51" s="19"/>
      <c r="C51" s="16" t="s">
        <v>287</v>
      </c>
      <c r="D51" s="14">
        <v>42.021894623589397</v>
      </c>
      <c r="E51" s="14">
        <v>1.2425430586320301</v>
      </c>
      <c r="F51" s="14">
        <v>39.6063246064857</v>
      </c>
      <c r="G51" s="14">
        <v>44.476293523332401</v>
      </c>
      <c r="H51" s="14">
        <v>2.9568944231622498</v>
      </c>
      <c r="I51" s="15">
        <v>2242</v>
      </c>
      <c r="J51" s="15">
        <v>5516</v>
      </c>
      <c r="K51" s="14">
        <v>3.4948517930007101</v>
      </c>
      <c r="L51" s="15">
        <v>1578.3215789142</v>
      </c>
      <c r="M51" s="15">
        <v>1941</v>
      </c>
      <c r="ZA51" s="9"/>
    </row>
    <row r="52" spans="2:677" x14ac:dyDescent="0.3">
      <c r="B52" s="19" t="s">
        <v>297</v>
      </c>
      <c r="C52" s="16" t="s">
        <v>288</v>
      </c>
      <c r="D52" s="14">
        <v>47.4302415336319</v>
      </c>
      <c r="E52" s="14">
        <v>0.90250779137756298</v>
      </c>
      <c r="F52" s="14">
        <v>45.664503554847599</v>
      </c>
      <c r="G52" s="14">
        <v>49.202429621427598</v>
      </c>
      <c r="H52" s="14">
        <v>1.90281086959596</v>
      </c>
      <c r="I52" s="15">
        <v>6813</v>
      </c>
      <c r="J52" s="15">
        <v>15078</v>
      </c>
      <c r="K52" s="14">
        <v>4.9252188922284503</v>
      </c>
      <c r="L52" s="15">
        <v>3061.3867789290998</v>
      </c>
      <c r="M52" s="15">
        <v>2622</v>
      </c>
      <c r="ZA52" s="9"/>
    </row>
    <row r="53" spans="2:677" x14ac:dyDescent="0.3">
      <c r="B53" s="19"/>
      <c r="C53" s="16" t="s">
        <v>289</v>
      </c>
      <c r="D53" s="14">
        <v>53.203922619687702</v>
      </c>
      <c r="E53" s="14">
        <v>1.18750559295008</v>
      </c>
      <c r="F53" s="14">
        <v>50.869779140087097</v>
      </c>
      <c r="G53" s="14">
        <v>55.524127702195699</v>
      </c>
      <c r="H53" s="14">
        <v>2.23198879796628</v>
      </c>
      <c r="I53" s="15">
        <v>3463</v>
      </c>
      <c r="J53" s="15">
        <v>6801</v>
      </c>
      <c r="K53" s="14">
        <v>3.8514754739458201</v>
      </c>
      <c r="L53" s="15">
        <v>1765.81677489755</v>
      </c>
      <c r="M53" s="15">
        <v>2040</v>
      </c>
      <c r="ZA53" s="9"/>
    </row>
    <row r="54" spans="2:677" x14ac:dyDescent="0.3">
      <c r="B54" s="19" t="s">
        <v>291</v>
      </c>
      <c r="C54" s="16" t="s">
        <v>290</v>
      </c>
      <c r="D54" s="14">
        <v>45.891546299960503</v>
      </c>
      <c r="E54" s="14">
        <v>0.94083622577993897</v>
      </c>
      <c r="F54" s="14">
        <v>44.053102930330098</v>
      </c>
      <c r="G54" s="14">
        <v>47.741242486073602</v>
      </c>
      <c r="H54" s="14">
        <v>2.0501297115385002</v>
      </c>
      <c r="I54" s="15">
        <v>6494</v>
      </c>
      <c r="J54" s="15">
        <v>14576</v>
      </c>
      <c r="K54" s="14">
        <v>5.1956371236788996</v>
      </c>
      <c r="L54" s="15">
        <v>2805.4307206272101</v>
      </c>
      <c r="M54" s="15">
        <v>2493</v>
      </c>
      <c r="ZA54" s="9"/>
    </row>
    <row r="55" spans="2:677" x14ac:dyDescent="0.3">
      <c r="B55" s="19"/>
      <c r="C55" s="16" t="s">
        <v>291</v>
      </c>
      <c r="D55" s="14">
        <v>54.685483180776998</v>
      </c>
      <c r="E55" s="14">
        <v>1.2006606791191901</v>
      </c>
      <c r="F55" s="14">
        <v>52.3220468311861</v>
      </c>
      <c r="G55" s="14">
        <v>57.027983299252398</v>
      </c>
      <c r="H55" s="14">
        <v>2.19557478380524</v>
      </c>
      <c r="I55" s="15">
        <v>3840</v>
      </c>
      <c r="J55" s="15">
        <v>7441</v>
      </c>
      <c r="K55" s="14">
        <v>4.3281679449300601</v>
      </c>
      <c r="L55" s="15">
        <v>1719.20315816678</v>
      </c>
      <c r="M55" s="15">
        <v>1979</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353</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155" priority="1">
      <formula>ZA9 = 3</formula>
    </cfRule>
    <cfRule type="expression" dxfId="154" priority="48">
      <formula>I9 = J9</formula>
    </cfRule>
    <cfRule type="expression" dxfId="153" priority="95">
      <formula>ZA9 = 2</formula>
    </cfRule>
    <cfRule type="expression" dxfId="152" priority="142">
      <formula>ZA9 = 1</formula>
    </cfRule>
  </conditionalFormatting>
  <pageMargins left="0.7" right="0.7" top="0.75" bottom="0.75" header="0.3" footer="0.3"/>
  <pageSetup paperSize="9" orientation="portrait" horizontalDpi="300" verticalDpi="300"/>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159</v>
      </c>
      <c r="M2" s="12" t="str">
        <f>HYPERLINK("#'INDICE'!A1", "Índice")</f>
        <v>Índice</v>
      </c>
    </row>
    <row r="3" spans="2:677" x14ac:dyDescent="0.3">
      <c r="B3" s="10" t="s">
        <v>7</v>
      </c>
      <c r="C3" s="11" t="s">
        <v>158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39.639800205308902</v>
      </c>
      <c r="E9" s="14">
        <v>1.0324784132474401</v>
      </c>
      <c r="F9" s="14">
        <v>37.634043092007403</v>
      </c>
      <c r="G9" s="14">
        <v>41.681012733125598</v>
      </c>
      <c r="H9" s="14">
        <v>2.6046509011141699</v>
      </c>
      <c r="I9" s="15">
        <v>2611</v>
      </c>
      <c r="J9" s="15">
        <v>6681</v>
      </c>
      <c r="K9" s="14">
        <v>2.9761601521866798</v>
      </c>
      <c r="L9" s="15">
        <v>2244.83887236084</v>
      </c>
      <c r="M9" s="15">
        <v>2472</v>
      </c>
      <c r="ZA9" s="9"/>
    </row>
    <row r="10" spans="2:677" x14ac:dyDescent="0.3">
      <c r="B10" s="19" t="s">
        <v>293</v>
      </c>
      <c r="C10" s="16" t="s">
        <v>253</v>
      </c>
      <c r="D10" s="14">
        <v>38.734143440363397</v>
      </c>
      <c r="E10" s="14">
        <v>1.25871320534373</v>
      </c>
      <c r="F10" s="14">
        <v>36.296114609798401</v>
      </c>
      <c r="G10" s="14">
        <v>41.229946055705398</v>
      </c>
      <c r="H10" s="14">
        <v>3.2496218931023901</v>
      </c>
      <c r="I10" s="15">
        <v>1498</v>
      </c>
      <c r="J10" s="15">
        <v>4054</v>
      </c>
      <c r="K10" s="14">
        <v>2.7059372076486401</v>
      </c>
      <c r="L10" s="15">
        <v>1498.18701946996</v>
      </c>
      <c r="M10" s="15">
        <v>1550</v>
      </c>
      <c r="ZA10" s="9"/>
    </row>
    <row r="11" spans="2:677" x14ac:dyDescent="0.3">
      <c r="B11" s="19"/>
      <c r="C11" s="16" t="s">
        <v>254</v>
      </c>
      <c r="D11" s="14">
        <v>41.181035942031102</v>
      </c>
      <c r="E11" s="14">
        <v>1.7943628409979</v>
      </c>
      <c r="F11" s="14">
        <v>37.710430652283897</v>
      </c>
      <c r="G11" s="14">
        <v>44.741624113768303</v>
      </c>
      <c r="H11" s="14">
        <v>4.3572552267110298</v>
      </c>
      <c r="I11" s="15">
        <v>1113</v>
      </c>
      <c r="J11" s="15">
        <v>2627</v>
      </c>
      <c r="K11" s="14">
        <v>3.4906042809530802</v>
      </c>
      <c r="L11" s="15">
        <v>752.59175448060796</v>
      </c>
      <c r="M11" s="15">
        <v>922</v>
      </c>
      <c r="ZA11" s="9"/>
    </row>
    <row r="12" spans="2:677" x14ac:dyDescent="0.3">
      <c r="B12" s="19" t="s">
        <v>294</v>
      </c>
      <c r="C12" s="16" t="s">
        <v>255</v>
      </c>
      <c r="D12" s="14">
        <v>40.373753942710401</v>
      </c>
      <c r="E12" s="14">
        <v>1.1527239650113501</v>
      </c>
      <c r="F12" s="14">
        <v>38.134365723676503</v>
      </c>
      <c r="G12" s="14">
        <v>42.653979511982797</v>
      </c>
      <c r="H12" s="14">
        <v>2.8551319915582898</v>
      </c>
      <c r="I12" s="15">
        <v>1359</v>
      </c>
      <c r="J12" s="15">
        <v>3332</v>
      </c>
      <c r="K12" s="14">
        <v>1.83860601779898</v>
      </c>
      <c r="L12" s="15">
        <v>1812.2425183774701</v>
      </c>
      <c r="M12" s="15">
        <v>1266</v>
      </c>
      <c r="ZA12" s="9"/>
    </row>
    <row r="13" spans="2:677" x14ac:dyDescent="0.3">
      <c r="B13" s="19"/>
      <c r="C13" s="16" t="s">
        <v>256</v>
      </c>
      <c r="D13" s="14">
        <v>39.396009344246103</v>
      </c>
      <c r="E13" s="14">
        <v>1.6903437038865701</v>
      </c>
      <c r="F13" s="14">
        <v>36.131265292697499</v>
      </c>
      <c r="G13" s="14">
        <v>42.758257935679403</v>
      </c>
      <c r="H13" s="14">
        <v>4.2906470275102802</v>
      </c>
      <c r="I13" s="15">
        <v>765</v>
      </c>
      <c r="J13" s="15">
        <v>2032</v>
      </c>
      <c r="K13" s="14">
        <v>2.43056091382166</v>
      </c>
      <c r="L13" s="15">
        <v>836.02101409794102</v>
      </c>
      <c r="M13" s="15">
        <v>734</v>
      </c>
      <c r="ZA13" s="9"/>
    </row>
    <row r="14" spans="2:677" x14ac:dyDescent="0.3">
      <c r="B14" s="19"/>
      <c r="C14" s="16" t="s">
        <v>257</v>
      </c>
      <c r="D14" s="14">
        <v>37.6047610192498</v>
      </c>
      <c r="E14" s="14">
        <v>1.8184889321020801</v>
      </c>
      <c r="F14" s="14">
        <v>34.104906879065403</v>
      </c>
      <c r="G14" s="14">
        <v>41.2390012086436</v>
      </c>
      <c r="H14" s="14">
        <v>4.83579441223202</v>
      </c>
      <c r="I14" s="15">
        <v>487</v>
      </c>
      <c r="J14" s="15">
        <v>1317</v>
      </c>
      <c r="K14" s="14">
        <v>1.8547395295609099</v>
      </c>
      <c r="L14" s="15">
        <v>710.07275092248904</v>
      </c>
      <c r="M14" s="15">
        <v>472</v>
      </c>
      <c r="ZA14" s="9"/>
    </row>
    <row r="15" spans="2:677" x14ac:dyDescent="0.3">
      <c r="B15" s="19" t="s">
        <v>295</v>
      </c>
      <c r="C15" s="16" t="s">
        <v>258</v>
      </c>
      <c r="D15" s="14">
        <v>38.319199682095899</v>
      </c>
      <c r="E15" s="14">
        <v>2.8913389980205801</v>
      </c>
      <c r="F15" s="14">
        <v>32.784041417874597</v>
      </c>
      <c r="G15" s="14">
        <v>44.174712689325403</v>
      </c>
      <c r="H15" s="14">
        <v>7.5454054938718302</v>
      </c>
      <c r="I15" s="15">
        <v>145</v>
      </c>
      <c r="J15" s="15">
        <v>376</v>
      </c>
      <c r="K15" s="14">
        <v>1.3263644266855701</v>
      </c>
      <c r="L15" s="15">
        <v>283.48166796027601</v>
      </c>
      <c r="M15" s="15">
        <v>127</v>
      </c>
      <c r="ZA15" s="9"/>
    </row>
    <row r="16" spans="2:677" x14ac:dyDescent="0.3">
      <c r="B16" s="19"/>
      <c r="C16" s="16" t="s">
        <v>259</v>
      </c>
      <c r="D16" s="14">
        <v>50.349580568671797</v>
      </c>
      <c r="E16" s="14">
        <v>3.3256572197327499</v>
      </c>
      <c r="F16" s="14">
        <v>43.784372581040799</v>
      </c>
      <c r="G16" s="14">
        <v>56.902755975593102</v>
      </c>
      <c r="H16" s="14">
        <v>6.6051339100966002</v>
      </c>
      <c r="I16" s="15">
        <v>133</v>
      </c>
      <c r="J16" s="15">
        <v>266</v>
      </c>
      <c r="K16" s="14">
        <v>1.1724168807951401</v>
      </c>
      <c r="L16" s="15">
        <v>226.88175542098799</v>
      </c>
      <c r="M16" s="15">
        <v>96</v>
      </c>
      <c r="ZA16" s="9"/>
    </row>
    <row r="17" spans="2:677" x14ac:dyDescent="0.3">
      <c r="B17" s="19"/>
      <c r="C17" s="16" t="s">
        <v>260</v>
      </c>
      <c r="D17" s="14">
        <v>40.8788102834244</v>
      </c>
      <c r="E17" s="14">
        <v>3.7489570418602698</v>
      </c>
      <c r="F17" s="14">
        <v>33.700755842257401</v>
      </c>
      <c r="G17" s="14">
        <v>48.468057544220002</v>
      </c>
      <c r="H17" s="14">
        <v>9.1709054541159301</v>
      </c>
      <c r="I17" s="15">
        <v>105</v>
      </c>
      <c r="J17" s="15">
        <v>249</v>
      </c>
      <c r="K17" s="14">
        <v>1.4422189447339899</v>
      </c>
      <c r="L17" s="15">
        <v>172.65062347792599</v>
      </c>
      <c r="M17" s="15">
        <v>94</v>
      </c>
      <c r="ZA17" s="9"/>
    </row>
    <row r="18" spans="2:677" x14ac:dyDescent="0.3">
      <c r="B18" s="19"/>
      <c r="C18" s="16" t="s">
        <v>261</v>
      </c>
      <c r="D18" s="14">
        <v>38.9943233860158</v>
      </c>
      <c r="E18" s="14">
        <v>4.1130935285913104</v>
      </c>
      <c r="F18" s="14">
        <v>31.1788775733216</v>
      </c>
      <c r="G18" s="14">
        <v>47.419000377009802</v>
      </c>
      <c r="H18" s="14">
        <v>10.5479289584657</v>
      </c>
      <c r="I18" s="15">
        <v>79</v>
      </c>
      <c r="J18" s="15">
        <v>196</v>
      </c>
      <c r="K18" s="14">
        <v>1.38675628985425</v>
      </c>
      <c r="L18" s="15">
        <v>141.33701893690301</v>
      </c>
      <c r="M18" s="15">
        <v>74</v>
      </c>
      <c r="ZA18" s="9"/>
    </row>
    <row r="19" spans="2:677" x14ac:dyDescent="0.3">
      <c r="B19" s="19"/>
      <c r="C19" s="16" t="s">
        <v>262</v>
      </c>
      <c r="D19" s="14">
        <v>37.747162320646098</v>
      </c>
      <c r="E19" s="14">
        <v>4.1544467635654199</v>
      </c>
      <c r="F19" s="14">
        <v>29.874604606942899</v>
      </c>
      <c r="G19" s="14">
        <v>46.323860308582603</v>
      </c>
      <c r="H19" s="14">
        <v>11.005984312874</v>
      </c>
      <c r="I19" s="15">
        <v>63</v>
      </c>
      <c r="J19" s="15">
        <v>156</v>
      </c>
      <c r="K19" s="14">
        <v>1.13845176059557</v>
      </c>
      <c r="L19" s="15">
        <v>137.02820391650999</v>
      </c>
      <c r="M19" s="15">
        <v>59</v>
      </c>
      <c r="ZA19" s="9"/>
    </row>
    <row r="20" spans="2:677" x14ac:dyDescent="0.3">
      <c r="B20" s="19"/>
      <c r="C20" s="16" t="s">
        <v>263</v>
      </c>
      <c r="D20" s="14">
        <v>45.0202818295691</v>
      </c>
      <c r="E20" s="14">
        <v>3.6164820524958801</v>
      </c>
      <c r="F20" s="14">
        <v>37.9966292652432</v>
      </c>
      <c r="G20" s="14">
        <v>52.248202440352998</v>
      </c>
      <c r="H20" s="14">
        <v>8.0330062485761502</v>
      </c>
      <c r="I20" s="15">
        <v>108</v>
      </c>
      <c r="J20" s="15">
        <v>248</v>
      </c>
      <c r="K20" s="14">
        <v>1.3051452974659301</v>
      </c>
      <c r="L20" s="15">
        <v>190.01715784557899</v>
      </c>
      <c r="M20" s="15">
        <v>96</v>
      </c>
      <c r="ZA20" s="9"/>
    </row>
    <row r="21" spans="2:677" x14ac:dyDescent="0.3">
      <c r="B21" s="19"/>
      <c r="C21" s="16" t="s">
        <v>264</v>
      </c>
      <c r="D21" s="14">
        <v>35.009725699081997</v>
      </c>
      <c r="E21" s="14">
        <v>2.5836244797676202</v>
      </c>
      <c r="F21" s="14">
        <v>30.0973510043343</v>
      </c>
      <c r="G21" s="14">
        <v>40.262075924246801</v>
      </c>
      <c r="H21" s="14">
        <v>7.3797335688218899</v>
      </c>
      <c r="I21" s="15">
        <v>160</v>
      </c>
      <c r="J21" s="15">
        <v>460</v>
      </c>
      <c r="K21" s="14">
        <v>1.3465869121215901</v>
      </c>
      <c r="L21" s="15">
        <v>341.60438948218803</v>
      </c>
      <c r="M21" s="15">
        <v>172</v>
      </c>
      <c r="ZA21" s="9"/>
    </row>
    <row r="22" spans="2:677" x14ac:dyDescent="0.3">
      <c r="B22" s="19"/>
      <c r="C22" s="16" t="s">
        <v>265</v>
      </c>
      <c r="D22" s="14">
        <v>31.436163395326101</v>
      </c>
      <c r="E22" s="14">
        <v>3.25399369954313</v>
      </c>
      <c r="F22" s="14">
        <v>25.381280937698801</v>
      </c>
      <c r="G22" s="14">
        <v>38.196098101468003</v>
      </c>
      <c r="H22" s="14">
        <v>10.351115874486499</v>
      </c>
      <c r="I22" s="15">
        <v>136</v>
      </c>
      <c r="J22" s="15">
        <v>383</v>
      </c>
      <c r="K22" s="14">
        <v>1.87660180462431</v>
      </c>
      <c r="L22" s="15">
        <v>204.09231146224701</v>
      </c>
      <c r="M22" s="15">
        <v>126</v>
      </c>
      <c r="ZA22" s="9"/>
    </row>
    <row r="23" spans="2:677" x14ac:dyDescent="0.3">
      <c r="B23" s="19"/>
      <c r="C23" s="16" t="s">
        <v>266</v>
      </c>
      <c r="D23" s="14">
        <v>42.302833435599197</v>
      </c>
      <c r="E23" s="14">
        <v>2.8914542245544501</v>
      </c>
      <c r="F23" s="14">
        <v>36.714219607839297</v>
      </c>
      <c r="G23" s="14">
        <v>48.095635016859703</v>
      </c>
      <c r="H23" s="14">
        <v>6.8351313369028404</v>
      </c>
      <c r="I23" s="15">
        <v>141</v>
      </c>
      <c r="J23" s="15">
        <v>358</v>
      </c>
      <c r="K23" s="14">
        <v>1.22286049534101</v>
      </c>
      <c r="L23" s="15">
        <v>292.756206749623</v>
      </c>
      <c r="M23" s="15">
        <v>132</v>
      </c>
      <c r="ZA23" s="9"/>
    </row>
    <row r="24" spans="2:677" x14ac:dyDescent="0.3">
      <c r="B24" s="19"/>
      <c r="C24" s="16" t="s">
        <v>267</v>
      </c>
      <c r="D24" s="14">
        <v>48.597175293580001</v>
      </c>
      <c r="E24" s="14">
        <v>4.0856840695150396</v>
      </c>
      <c r="F24" s="14">
        <v>40.570659523972203</v>
      </c>
      <c r="G24" s="14">
        <v>56.696707797604603</v>
      </c>
      <c r="H24" s="14">
        <v>8.4072459866917004</v>
      </c>
      <c r="I24" s="15">
        <v>98</v>
      </c>
      <c r="J24" s="15">
        <v>203</v>
      </c>
      <c r="K24" s="14">
        <v>1.3498419475750401</v>
      </c>
      <c r="L24" s="15">
        <v>150.38797717368601</v>
      </c>
      <c r="M24" s="15">
        <v>72</v>
      </c>
      <c r="ZA24" s="9"/>
    </row>
    <row r="25" spans="2:677" x14ac:dyDescent="0.3">
      <c r="B25" s="19"/>
      <c r="C25" s="16" t="s">
        <v>268</v>
      </c>
      <c r="D25" s="14">
        <v>44.852442913041401</v>
      </c>
      <c r="E25" s="14">
        <v>4.4956981620626699</v>
      </c>
      <c r="F25" s="14">
        <v>36.1750073055237</v>
      </c>
      <c r="G25" s="14">
        <v>53.855023617369604</v>
      </c>
      <c r="H25" s="14">
        <v>10.0233072494597</v>
      </c>
      <c r="I25" s="15">
        <v>90</v>
      </c>
      <c r="J25" s="15">
        <v>207</v>
      </c>
      <c r="K25" s="14">
        <v>1.68325196438486</v>
      </c>
      <c r="L25" s="15">
        <v>122.976241453933</v>
      </c>
      <c r="M25" s="15">
        <v>76</v>
      </c>
      <c r="ZA25" s="9"/>
    </row>
    <row r="26" spans="2:677" x14ac:dyDescent="0.3">
      <c r="B26" s="19"/>
      <c r="C26" s="16" t="s">
        <v>269</v>
      </c>
      <c r="D26" s="14">
        <v>35.682113663021198</v>
      </c>
      <c r="E26" s="14">
        <v>4.38007146128722</v>
      </c>
      <c r="F26" s="14">
        <v>27.531223904591801</v>
      </c>
      <c r="G26" s="14">
        <v>44.755822177911398</v>
      </c>
      <c r="H26" s="14">
        <v>12.2752578579067</v>
      </c>
      <c r="I26" s="15">
        <v>99</v>
      </c>
      <c r="J26" s="15">
        <v>256</v>
      </c>
      <c r="K26" s="14">
        <v>2.13167129235618</v>
      </c>
      <c r="L26" s="15">
        <v>120.093562697951</v>
      </c>
      <c r="M26" s="15">
        <v>93</v>
      </c>
      <c r="ZA26" s="9"/>
    </row>
    <row r="27" spans="2:677" x14ac:dyDescent="0.3">
      <c r="B27" s="19"/>
      <c r="C27" s="16" t="s">
        <v>270</v>
      </c>
      <c r="D27" s="14">
        <v>37.057529243273201</v>
      </c>
      <c r="E27" s="14">
        <v>3.89692009576541</v>
      </c>
      <c r="F27" s="14">
        <v>29.735584906459898</v>
      </c>
      <c r="G27" s="14">
        <v>45.027041144781897</v>
      </c>
      <c r="H27" s="14">
        <v>10.5158659396398</v>
      </c>
      <c r="I27" s="15">
        <v>113</v>
      </c>
      <c r="J27" s="15">
        <v>328</v>
      </c>
      <c r="K27" s="14">
        <v>2.1289747354188502</v>
      </c>
      <c r="L27" s="15">
        <v>154.06476861524101</v>
      </c>
      <c r="M27" s="15">
        <v>134</v>
      </c>
      <c r="ZA27" s="9"/>
    </row>
    <row r="28" spans="2:677" x14ac:dyDescent="0.3">
      <c r="B28" s="19"/>
      <c r="C28" s="16" t="s">
        <v>271</v>
      </c>
      <c r="D28" s="14">
        <v>37.106823701744901</v>
      </c>
      <c r="E28" s="14">
        <v>4.6382844503217102</v>
      </c>
      <c r="F28" s="14">
        <v>28.4096830168398</v>
      </c>
      <c r="G28" s="14">
        <v>46.728585258901397</v>
      </c>
      <c r="H28" s="14">
        <v>12.4998153644274</v>
      </c>
      <c r="I28" s="15">
        <v>69</v>
      </c>
      <c r="J28" s="15">
        <v>168</v>
      </c>
      <c r="K28" s="14">
        <v>1.5394795337757901</v>
      </c>
      <c r="L28" s="15">
        <v>109.127790473419</v>
      </c>
      <c r="M28" s="15">
        <v>60</v>
      </c>
      <c r="ZA28" s="9"/>
    </row>
    <row r="29" spans="2:677" x14ac:dyDescent="0.3">
      <c r="B29" s="19"/>
      <c r="C29" s="16" t="s">
        <v>272</v>
      </c>
      <c r="D29" s="14">
        <v>34.6787320420421</v>
      </c>
      <c r="E29" s="14">
        <v>3.4159522696804001</v>
      </c>
      <c r="F29" s="14">
        <v>28.237973078500801</v>
      </c>
      <c r="G29" s="14">
        <v>41.734200294965497</v>
      </c>
      <c r="H29" s="14">
        <v>9.8502801819257506</v>
      </c>
      <c r="I29" s="15">
        <v>90</v>
      </c>
      <c r="J29" s="15">
        <v>268</v>
      </c>
      <c r="K29" s="14">
        <v>1.3753620367485599</v>
      </c>
      <c r="L29" s="15">
        <v>194.85778496080101</v>
      </c>
      <c r="M29" s="15">
        <v>87</v>
      </c>
      <c r="ZA29" s="9"/>
    </row>
    <row r="30" spans="2:677" x14ac:dyDescent="0.3">
      <c r="B30" s="19"/>
      <c r="C30" s="16" t="s">
        <v>273</v>
      </c>
      <c r="D30" s="14">
        <v>44.226803465825199</v>
      </c>
      <c r="E30" s="14">
        <v>4.0535121727311401</v>
      </c>
      <c r="F30" s="14">
        <v>36.365137363717402</v>
      </c>
      <c r="G30" s="14">
        <v>52.388833681400399</v>
      </c>
      <c r="H30" s="14">
        <v>9.1652840700173108</v>
      </c>
      <c r="I30" s="15">
        <v>82</v>
      </c>
      <c r="J30" s="15">
        <v>194</v>
      </c>
      <c r="K30" s="14">
        <v>1.28560983064092</v>
      </c>
      <c r="L30" s="15">
        <v>150.901148525976</v>
      </c>
      <c r="M30" s="15">
        <v>68</v>
      </c>
      <c r="ZA30" s="9"/>
    </row>
    <row r="31" spans="2:677" x14ac:dyDescent="0.3">
      <c r="B31" s="19"/>
      <c r="C31" s="16" t="s">
        <v>274</v>
      </c>
      <c r="D31" s="14">
        <v>38.206335716274303</v>
      </c>
      <c r="E31" s="14">
        <v>2.3168094513903301</v>
      </c>
      <c r="F31" s="14">
        <v>33.761983698722297</v>
      </c>
      <c r="G31" s="14">
        <v>42.857197852586097</v>
      </c>
      <c r="H31" s="14">
        <v>6.0639404642080299</v>
      </c>
      <c r="I31" s="15">
        <v>240</v>
      </c>
      <c r="J31" s="15">
        <v>663</v>
      </c>
      <c r="K31" s="14">
        <v>1.5050789623598799</v>
      </c>
      <c r="L31" s="15">
        <v>440.50844944404503</v>
      </c>
      <c r="M31" s="15">
        <v>272</v>
      </c>
      <c r="ZA31" s="9"/>
    </row>
    <row r="32" spans="2:677" x14ac:dyDescent="0.3">
      <c r="B32" s="19"/>
      <c r="C32" s="16" t="s">
        <v>275</v>
      </c>
      <c r="D32" s="14">
        <v>34.808095620664403</v>
      </c>
      <c r="E32" s="14">
        <v>2.8584226576695899</v>
      </c>
      <c r="F32" s="14">
        <v>29.397751108261701</v>
      </c>
      <c r="G32" s="14">
        <v>40.640989314266101</v>
      </c>
      <c r="H32" s="14">
        <v>8.2119478434569793</v>
      </c>
      <c r="I32" s="15">
        <v>159</v>
      </c>
      <c r="J32" s="15">
        <v>427</v>
      </c>
      <c r="K32" s="14">
        <v>1.53387002100951</v>
      </c>
      <c r="L32" s="15">
        <v>278.38082376691301</v>
      </c>
      <c r="M32" s="15">
        <v>155</v>
      </c>
      <c r="ZA32" s="9"/>
    </row>
    <row r="33" spans="2:677" x14ac:dyDescent="0.3">
      <c r="B33" s="19"/>
      <c r="C33" s="16" t="s">
        <v>276</v>
      </c>
      <c r="D33" s="14">
        <v>35.602195929483599</v>
      </c>
      <c r="E33" s="14">
        <v>3.1315052480882901</v>
      </c>
      <c r="F33" s="14">
        <v>29.658997455332202</v>
      </c>
      <c r="G33" s="14">
        <v>42.0248079868445</v>
      </c>
      <c r="H33" s="14">
        <v>8.7958205002039502</v>
      </c>
      <c r="I33" s="15">
        <v>92</v>
      </c>
      <c r="J33" s="15">
        <v>250</v>
      </c>
      <c r="K33" s="14">
        <v>1.0650200663426801</v>
      </c>
      <c r="L33" s="15">
        <v>234.73736120156801</v>
      </c>
      <c r="M33" s="15">
        <v>98</v>
      </c>
      <c r="ZA33" s="9"/>
    </row>
    <row r="34" spans="2:677" x14ac:dyDescent="0.3">
      <c r="B34" s="19"/>
      <c r="C34" s="16" t="s">
        <v>277</v>
      </c>
      <c r="D34" s="14">
        <v>46.560920866248303</v>
      </c>
      <c r="E34" s="14">
        <v>4.4122526488486704</v>
      </c>
      <c r="F34" s="14">
        <v>38.0089106200939</v>
      </c>
      <c r="G34" s="14">
        <v>55.320001684818799</v>
      </c>
      <c r="H34" s="14">
        <v>9.4763002250822694</v>
      </c>
      <c r="I34" s="15">
        <v>97</v>
      </c>
      <c r="J34" s="15">
        <v>246</v>
      </c>
      <c r="K34" s="14">
        <v>1.9169302137233399</v>
      </c>
      <c r="L34" s="15">
        <v>128.33018032627501</v>
      </c>
      <c r="M34" s="15">
        <v>99</v>
      </c>
      <c r="ZA34" s="9"/>
    </row>
    <row r="35" spans="2:677" x14ac:dyDescent="0.3">
      <c r="B35" s="19"/>
      <c r="C35" s="16" t="s">
        <v>278</v>
      </c>
      <c r="D35" s="14">
        <v>29.742071487201901</v>
      </c>
      <c r="E35" s="14">
        <v>3.9035681836370602</v>
      </c>
      <c r="F35" s="14">
        <v>22.5691345724759</v>
      </c>
      <c r="G35" s="14">
        <v>38.073754316648497</v>
      </c>
      <c r="H35" s="14">
        <v>13.124735394832101</v>
      </c>
      <c r="I35" s="15">
        <v>57</v>
      </c>
      <c r="J35" s="15">
        <v>191</v>
      </c>
      <c r="K35" s="14">
        <v>1.3855129395636501</v>
      </c>
      <c r="L35" s="15">
        <v>137.855082075345</v>
      </c>
      <c r="M35" s="15">
        <v>60</v>
      </c>
      <c r="ZA35" s="9"/>
    </row>
    <row r="36" spans="2:677" x14ac:dyDescent="0.3">
      <c r="B36" s="19"/>
      <c r="C36" s="16" t="s">
        <v>279</v>
      </c>
      <c r="D36" s="14">
        <v>42.485044002885601</v>
      </c>
      <c r="E36" s="14">
        <v>3.1477082833355698</v>
      </c>
      <c r="F36" s="14">
        <v>36.417603893171297</v>
      </c>
      <c r="G36" s="14">
        <v>48.787701138115999</v>
      </c>
      <c r="H36" s="14">
        <v>7.4089796944114603</v>
      </c>
      <c r="I36" s="15">
        <v>139</v>
      </c>
      <c r="J36" s="15">
        <v>341</v>
      </c>
      <c r="K36" s="14">
        <v>1.37864041783386</v>
      </c>
      <c r="L36" s="15">
        <v>247.345134807367</v>
      </c>
      <c r="M36" s="15">
        <v>145</v>
      </c>
      <c r="ZA36" s="9"/>
    </row>
    <row r="37" spans="2:677" x14ac:dyDescent="0.3">
      <c r="B37" s="19"/>
      <c r="C37" s="16" t="s">
        <v>280</v>
      </c>
      <c r="D37" s="14">
        <v>50.896524036025802</v>
      </c>
      <c r="E37" s="14">
        <v>3.70632144486436</v>
      </c>
      <c r="F37" s="14">
        <v>43.554496931565502</v>
      </c>
      <c r="G37" s="14">
        <v>58.200079395741497</v>
      </c>
      <c r="H37" s="14">
        <v>7.2820718409786398</v>
      </c>
      <c r="I37" s="15">
        <v>116</v>
      </c>
      <c r="J37" s="15">
        <v>247</v>
      </c>
      <c r="K37" s="14">
        <v>1.3521376705750201</v>
      </c>
      <c r="L37" s="15">
        <v>182.67370651315301</v>
      </c>
      <c r="M37" s="15">
        <v>77</v>
      </c>
      <c r="ZA37" s="9"/>
    </row>
    <row r="38" spans="2:677" x14ac:dyDescent="0.3">
      <c r="B38" s="19" t="s">
        <v>296</v>
      </c>
      <c r="C38" s="16" t="s">
        <v>281</v>
      </c>
      <c r="D38" s="14">
        <v>40.740149868336701</v>
      </c>
      <c r="E38" s="14">
        <v>1.47299766696999</v>
      </c>
      <c r="F38" s="14">
        <v>37.885440877432998</v>
      </c>
      <c r="G38" s="14">
        <v>43.658772050676802</v>
      </c>
      <c r="H38" s="14">
        <v>3.6155921657882901</v>
      </c>
      <c r="I38" s="15">
        <v>1405</v>
      </c>
      <c r="J38" s="15">
        <v>3421</v>
      </c>
      <c r="K38" s="14">
        <v>3.0735979150744202</v>
      </c>
      <c r="L38" s="15">
        <v>1113.0278242387401</v>
      </c>
      <c r="M38" s="15">
        <v>1188</v>
      </c>
      <c r="ZA38" s="9"/>
    </row>
    <row r="39" spans="2:677" x14ac:dyDescent="0.3">
      <c r="B39" s="19"/>
      <c r="C39" s="16" t="s">
        <v>282</v>
      </c>
      <c r="D39" s="14">
        <v>38.652423560255102</v>
      </c>
      <c r="E39" s="14">
        <v>1.4508033446608899</v>
      </c>
      <c r="F39" s="14">
        <v>35.8478076776356</v>
      </c>
      <c r="G39" s="14">
        <v>41.534400585502503</v>
      </c>
      <c r="H39" s="14">
        <v>3.7534602258490701</v>
      </c>
      <c r="I39" s="15">
        <v>1206</v>
      </c>
      <c r="J39" s="15">
        <v>3260</v>
      </c>
      <c r="K39" s="14">
        <v>2.8928593328946199</v>
      </c>
      <c r="L39" s="15">
        <v>1126.9127271176401</v>
      </c>
      <c r="M39" s="15">
        <v>1183</v>
      </c>
      <c r="ZA39" s="9"/>
    </row>
    <row r="40" spans="2:677" x14ac:dyDescent="0.3">
      <c r="B40" s="19" t="s">
        <v>321</v>
      </c>
      <c r="C40" s="16" t="s">
        <v>314</v>
      </c>
      <c r="D40" s="14">
        <v>40.717892443813703</v>
      </c>
      <c r="E40" s="14">
        <v>1.40326128230461</v>
      </c>
      <c r="F40" s="14">
        <v>37.998016048825399</v>
      </c>
      <c r="G40" s="14">
        <v>43.495878302173601</v>
      </c>
      <c r="H40" s="14">
        <v>3.4463013630702002</v>
      </c>
      <c r="I40" s="15">
        <v>1355</v>
      </c>
      <c r="J40" s="15">
        <v>3417</v>
      </c>
      <c r="K40" s="14">
        <v>2.7866730754287001</v>
      </c>
      <c r="L40" s="15">
        <v>1226.19335225548</v>
      </c>
      <c r="M40" s="15">
        <v>1863</v>
      </c>
      <c r="ZA40" s="9"/>
    </row>
    <row r="41" spans="2:677" x14ac:dyDescent="0.3">
      <c r="B41" s="19"/>
      <c r="C41" s="16" t="s">
        <v>315</v>
      </c>
      <c r="D41" s="14">
        <v>38.545043519017902</v>
      </c>
      <c r="E41" s="14">
        <v>1.4212414651426899</v>
      </c>
      <c r="F41" s="14">
        <v>35.798369603838999</v>
      </c>
      <c r="G41" s="14">
        <v>41.366673209928599</v>
      </c>
      <c r="H41" s="14">
        <v>3.68722236476775</v>
      </c>
      <c r="I41" s="15">
        <v>1256</v>
      </c>
      <c r="J41" s="15">
        <v>3264</v>
      </c>
      <c r="K41" s="14">
        <v>2.7824499258137401</v>
      </c>
      <c r="L41" s="15">
        <v>1173.0669327482799</v>
      </c>
      <c r="M41" s="15">
        <v>1829</v>
      </c>
      <c r="ZA41" s="9"/>
    </row>
    <row r="42" spans="2:677" x14ac:dyDescent="0.3">
      <c r="B42" s="19" t="s">
        <v>322</v>
      </c>
      <c r="C42" s="16" t="s">
        <v>316</v>
      </c>
      <c r="D42" s="14">
        <v>36.879816655732498</v>
      </c>
      <c r="E42" s="14">
        <v>2.5424303295147599</v>
      </c>
      <c r="F42" s="14">
        <v>32.041935333143797</v>
      </c>
      <c r="G42" s="14">
        <v>41.996745033239399</v>
      </c>
      <c r="H42" s="14">
        <v>6.8938258377148802</v>
      </c>
      <c r="I42" s="15">
        <v>305</v>
      </c>
      <c r="J42" s="15">
        <v>813</v>
      </c>
      <c r="K42" s="14">
        <v>2.2547435108181499</v>
      </c>
      <c r="L42" s="15">
        <v>360.57316324418503</v>
      </c>
      <c r="M42" s="15">
        <v>363</v>
      </c>
      <c r="ZA42" s="9"/>
    </row>
    <row r="43" spans="2:677" x14ac:dyDescent="0.3">
      <c r="B43" s="19"/>
      <c r="C43" s="16" t="s">
        <v>317</v>
      </c>
      <c r="D43" s="14">
        <v>35.692070394113799</v>
      </c>
      <c r="E43" s="14">
        <v>5.6026655717802996</v>
      </c>
      <c r="F43" s="14">
        <v>25.559457184257301</v>
      </c>
      <c r="G43" s="14">
        <v>47.289772342584897</v>
      </c>
      <c r="H43" s="14">
        <v>15.697227731301</v>
      </c>
      <c r="I43" s="15">
        <v>88</v>
      </c>
      <c r="J43" s="15">
        <v>250</v>
      </c>
      <c r="K43" s="14">
        <v>3.4052772593495702</v>
      </c>
      <c r="L43" s="15">
        <v>73.415461050519994</v>
      </c>
      <c r="M43" s="15">
        <v>130</v>
      </c>
      <c r="ZA43" s="9"/>
    </row>
    <row r="44" spans="2:677" x14ac:dyDescent="0.3">
      <c r="B44" s="19"/>
      <c r="C44" s="16" t="s">
        <v>318</v>
      </c>
      <c r="D44" s="14">
        <v>46.294401306241298</v>
      </c>
      <c r="E44" s="14">
        <v>4.6381471950719702</v>
      </c>
      <c r="F44" s="14">
        <v>37.379050738442899</v>
      </c>
      <c r="G44" s="14">
        <v>55.453148666321603</v>
      </c>
      <c r="H44" s="14">
        <v>10.018808029053501</v>
      </c>
      <c r="I44" s="15">
        <v>87</v>
      </c>
      <c r="J44" s="15">
        <v>202</v>
      </c>
      <c r="K44" s="14">
        <v>1.73915014561637</v>
      </c>
      <c r="L44" s="15">
        <v>116.148683602248</v>
      </c>
      <c r="M44" s="15">
        <v>105</v>
      </c>
      <c r="ZA44" s="9"/>
    </row>
    <row r="45" spans="2:677" x14ac:dyDescent="0.3">
      <c r="B45" s="19"/>
      <c r="C45" s="16" t="s">
        <v>319</v>
      </c>
      <c r="D45" s="14">
        <v>39.558421771455102</v>
      </c>
      <c r="E45" s="14">
        <v>1.1656205505830699</v>
      </c>
      <c r="F45" s="14">
        <v>37.297064477200301</v>
      </c>
      <c r="G45" s="14">
        <v>41.865343227389097</v>
      </c>
      <c r="H45" s="14">
        <v>2.9465800160515299</v>
      </c>
      <c r="I45" s="15">
        <v>2101</v>
      </c>
      <c r="J45" s="15">
        <v>5329</v>
      </c>
      <c r="K45" s="14">
        <v>3.02763735559859</v>
      </c>
      <c r="L45" s="15">
        <v>1760.1183279582101</v>
      </c>
      <c r="M45" s="15">
        <v>2212</v>
      </c>
      <c r="ZA45" s="9"/>
    </row>
    <row r="46" spans="2:677" x14ac:dyDescent="0.3">
      <c r="B46" s="19"/>
      <c r="C46" s="16" t="s">
        <v>320</v>
      </c>
      <c r="D46" s="14">
        <v>44.157606678047898</v>
      </c>
      <c r="E46" s="14">
        <v>8.62574150386307</v>
      </c>
      <c r="F46" s="14">
        <v>28.375444038273699</v>
      </c>
      <c r="G46" s="14">
        <v>61.215449661944703</v>
      </c>
      <c r="H46" s="14">
        <v>19.5339878058907</v>
      </c>
      <c r="I46" s="15">
        <v>30</v>
      </c>
      <c r="J46" s="15">
        <v>87</v>
      </c>
      <c r="K46" s="14">
        <v>2.5949068910487498</v>
      </c>
      <c r="L46" s="15">
        <v>33.527214521688798</v>
      </c>
      <c r="M46" s="15">
        <v>34</v>
      </c>
      <c r="ZA46" s="9">
        <v>1</v>
      </c>
    </row>
    <row r="47" spans="2:677" x14ac:dyDescent="0.3">
      <c r="B47" s="19" t="s">
        <v>298</v>
      </c>
      <c r="C47" s="16" t="s">
        <v>283</v>
      </c>
      <c r="D47" s="14">
        <v>39.445384619601903</v>
      </c>
      <c r="E47" s="14">
        <v>2.1475274635346899</v>
      </c>
      <c r="F47" s="14">
        <v>35.320430509237397</v>
      </c>
      <c r="G47" s="14">
        <v>43.726399901204402</v>
      </c>
      <c r="H47" s="14">
        <v>5.4443060556887</v>
      </c>
      <c r="I47" s="15">
        <v>558</v>
      </c>
      <c r="J47" s="15">
        <v>1395</v>
      </c>
      <c r="K47" s="14">
        <v>2.6915148583208701</v>
      </c>
      <c r="L47" s="15">
        <v>518.29548541682004</v>
      </c>
      <c r="M47" s="15">
        <v>822</v>
      </c>
      <c r="ZA47" s="9"/>
    </row>
    <row r="48" spans="2:677" x14ac:dyDescent="0.3">
      <c r="B48" s="19"/>
      <c r="C48" s="16" t="s">
        <v>284</v>
      </c>
      <c r="D48" s="14">
        <v>38.621896311773497</v>
      </c>
      <c r="E48" s="14">
        <v>2.4360956896167898</v>
      </c>
      <c r="F48" s="14">
        <v>33.966500922010198</v>
      </c>
      <c r="G48" s="14">
        <v>43.495073509209</v>
      </c>
      <c r="H48" s="14">
        <v>6.3075506959873904</v>
      </c>
      <c r="I48" s="15">
        <v>469</v>
      </c>
      <c r="J48" s="15">
        <v>1207</v>
      </c>
      <c r="K48" s="14">
        <v>3.0191795027667401</v>
      </c>
      <c r="L48" s="15">
        <v>399.77748884884801</v>
      </c>
      <c r="M48" s="15">
        <v>813</v>
      </c>
      <c r="ZA48" s="9"/>
    </row>
    <row r="49" spans="2:677" x14ac:dyDescent="0.3">
      <c r="B49" s="19"/>
      <c r="C49" s="16" t="s">
        <v>285</v>
      </c>
      <c r="D49" s="14">
        <v>41.236357984309301</v>
      </c>
      <c r="E49" s="14">
        <v>2.2882129260311799</v>
      </c>
      <c r="F49" s="14">
        <v>36.832707553686902</v>
      </c>
      <c r="G49" s="14">
        <v>45.784888801825801</v>
      </c>
      <c r="H49" s="14">
        <v>5.5490179974232099</v>
      </c>
      <c r="I49" s="15">
        <v>464</v>
      </c>
      <c r="J49" s="15">
        <v>1189</v>
      </c>
      <c r="K49" s="14">
        <v>2.56696711031808</v>
      </c>
      <c r="L49" s="15">
        <v>463.19253379629998</v>
      </c>
      <c r="M49" s="15">
        <v>816</v>
      </c>
      <c r="ZA49" s="9"/>
    </row>
    <row r="50" spans="2:677" x14ac:dyDescent="0.3">
      <c r="B50" s="19"/>
      <c r="C50" s="16" t="s">
        <v>286</v>
      </c>
      <c r="D50" s="14">
        <v>41.772019549870897</v>
      </c>
      <c r="E50" s="14">
        <v>2.3536739694080602</v>
      </c>
      <c r="F50" s="14">
        <v>37.240404652939603</v>
      </c>
      <c r="G50" s="14">
        <v>46.446963914948498</v>
      </c>
      <c r="H50" s="14">
        <v>5.6345706881565798</v>
      </c>
      <c r="I50" s="15">
        <v>496</v>
      </c>
      <c r="J50" s="15">
        <v>1231</v>
      </c>
      <c r="K50" s="14">
        <v>2.8014348039600701</v>
      </c>
      <c r="L50" s="15">
        <v>439.41768634411</v>
      </c>
      <c r="M50" s="15">
        <v>836</v>
      </c>
      <c r="ZA50" s="9"/>
    </row>
    <row r="51" spans="2:677" x14ac:dyDescent="0.3">
      <c r="B51" s="19"/>
      <c r="C51" s="16" t="s">
        <v>287</v>
      </c>
      <c r="D51" s="14">
        <v>36.857498260594703</v>
      </c>
      <c r="E51" s="14">
        <v>1.9312357621530101</v>
      </c>
      <c r="F51" s="14">
        <v>33.157289951774402</v>
      </c>
      <c r="G51" s="14">
        <v>40.7190876684746</v>
      </c>
      <c r="H51" s="14">
        <v>5.2397364262178998</v>
      </c>
      <c r="I51" s="15">
        <v>610</v>
      </c>
      <c r="J51" s="15">
        <v>1622</v>
      </c>
      <c r="K51" s="14">
        <v>2.5978015179677398</v>
      </c>
      <c r="L51" s="15">
        <v>624.37410586659905</v>
      </c>
      <c r="M51" s="15">
        <v>1008</v>
      </c>
      <c r="ZA51" s="9"/>
    </row>
    <row r="52" spans="2:677" x14ac:dyDescent="0.3">
      <c r="B52" s="19" t="s">
        <v>297</v>
      </c>
      <c r="C52" s="16" t="s">
        <v>288</v>
      </c>
      <c r="D52" s="14">
        <v>39.445131891337397</v>
      </c>
      <c r="E52" s="14">
        <v>1.17903930363914</v>
      </c>
      <c r="F52" s="14">
        <v>37.1583373625391</v>
      </c>
      <c r="G52" s="14">
        <v>41.779095960215301</v>
      </c>
      <c r="H52" s="14">
        <v>2.9890616334789701</v>
      </c>
      <c r="I52" s="15">
        <v>1708</v>
      </c>
      <c r="J52" s="15">
        <v>4421</v>
      </c>
      <c r="K52" s="14">
        <v>2.5723873167752802</v>
      </c>
      <c r="L52" s="15">
        <v>1718.63699185942</v>
      </c>
      <c r="M52" s="15">
        <v>2080</v>
      </c>
      <c r="ZA52" s="9"/>
    </row>
    <row r="53" spans="2:677" x14ac:dyDescent="0.3">
      <c r="B53" s="19"/>
      <c r="C53" s="16" t="s">
        <v>289</v>
      </c>
      <c r="D53" s="14">
        <v>39.915623198785298</v>
      </c>
      <c r="E53" s="14">
        <v>1.82474444986726</v>
      </c>
      <c r="F53" s="14">
        <v>36.396545177534001</v>
      </c>
      <c r="G53" s="14">
        <v>43.542020783515198</v>
      </c>
      <c r="H53" s="14">
        <v>4.5715043475077097</v>
      </c>
      <c r="I53" s="15">
        <v>890</v>
      </c>
      <c r="J53" s="15">
        <v>2224</v>
      </c>
      <c r="K53" s="14">
        <v>3.0863067607526098</v>
      </c>
      <c r="L53" s="15">
        <v>720.60238090450503</v>
      </c>
      <c r="M53" s="15">
        <v>1230</v>
      </c>
      <c r="ZA53" s="9"/>
    </row>
    <row r="54" spans="2:677" x14ac:dyDescent="0.3">
      <c r="B54" s="19" t="s">
        <v>291</v>
      </c>
      <c r="C54" s="16" t="s">
        <v>290</v>
      </c>
      <c r="D54" s="14">
        <v>40.0328492467766</v>
      </c>
      <c r="E54" s="14">
        <v>1.1669568187728701</v>
      </c>
      <c r="F54" s="14">
        <v>37.767779405428598</v>
      </c>
      <c r="G54" s="14">
        <v>42.341338156136302</v>
      </c>
      <c r="H54" s="14">
        <v>2.9149981595847398</v>
      </c>
      <c r="I54" s="15">
        <v>1724</v>
      </c>
      <c r="J54" s="15">
        <v>4359</v>
      </c>
      <c r="K54" s="14">
        <v>2.4721048254656202</v>
      </c>
      <c r="L54" s="15">
        <v>1763.27474267964</v>
      </c>
      <c r="M54" s="15">
        <v>1989</v>
      </c>
      <c r="ZA54" s="9"/>
    </row>
    <row r="55" spans="2:677" x14ac:dyDescent="0.3">
      <c r="B55" s="19"/>
      <c r="C55" s="16" t="s">
        <v>291</v>
      </c>
      <c r="D55" s="14">
        <v>39.093038385663597</v>
      </c>
      <c r="E55" s="14">
        <v>1.6987075873838999</v>
      </c>
      <c r="F55" s="14">
        <v>35.816933096195797</v>
      </c>
      <c r="G55" s="14">
        <v>42.470515601239399</v>
      </c>
      <c r="H55" s="14">
        <v>4.3452943478725903</v>
      </c>
      <c r="I55" s="15">
        <v>887</v>
      </c>
      <c r="J55" s="15">
        <v>2322</v>
      </c>
      <c r="K55" s="14">
        <v>2.8128464989375899</v>
      </c>
      <c r="L55" s="15">
        <v>825.49829892140099</v>
      </c>
      <c r="M55" s="15">
        <v>1217</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354</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151" priority="1">
      <formula>ZA9 = 3</formula>
    </cfRule>
    <cfRule type="expression" dxfId="150" priority="48">
      <formula>I9 = J9</formula>
    </cfRule>
    <cfRule type="expression" dxfId="149" priority="95">
      <formula>ZA9 = 2</formula>
    </cfRule>
    <cfRule type="expression" dxfId="148" priority="142">
      <formula>ZA9 = 1</formula>
    </cfRule>
  </conditionalFormatting>
  <pageMargins left="0.7" right="0.7" top="0.75" bottom="0.75" header="0.3" footer="0.3"/>
  <pageSetup paperSize="9" orientation="portrait" horizontalDpi="300" verticalDpi="30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163</v>
      </c>
      <c r="M2" s="12" t="str">
        <f>HYPERLINK("#'INDICE'!A1", "Índice")</f>
        <v>Índice</v>
      </c>
    </row>
    <row r="3" spans="2:677" x14ac:dyDescent="0.3">
      <c r="B3" s="10" t="s">
        <v>7</v>
      </c>
      <c r="C3" s="11" t="s">
        <v>162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31.175352349653799</v>
      </c>
      <c r="E9" s="14">
        <v>0.59020945947718695</v>
      </c>
      <c r="F9" s="14">
        <v>30.029947145573001</v>
      </c>
      <c r="G9" s="14">
        <v>32.344250490196799</v>
      </c>
      <c r="H9" s="14">
        <v>1.89319258643035</v>
      </c>
      <c r="I9" s="15">
        <v>7049</v>
      </c>
      <c r="J9" s="15">
        <v>22018</v>
      </c>
      <c r="K9" s="14">
        <v>3.57449839725078</v>
      </c>
      <c r="L9" s="15">
        <v>6159.7453832779702</v>
      </c>
      <c r="M9" s="15">
        <v>2675</v>
      </c>
      <c r="ZA9" s="9"/>
    </row>
    <row r="10" spans="2:677" x14ac:dyDescent="0.3">
      <c r="B10" s="19" t="s">
        <v>293</v>
      </c>
      <c r="C10" s="16" t="s">
        <v>253</v>
      </c>
      <c r="D10" s="14">
        <v>33.118825817345098</v>
      </c>
      <c r="E10" s="14">
        <v>0.73178281227048902</v>
      </c>
      <c r="F10" s="14">
        <v>31.699550900219599</v>
      </c>
      <c r="G10" s="14">
        <v>34.569483063078103</v>
      </c>
      <c r="H10" s="14">
        <v>2.20956750189869</v>
      </c>
      <c r="I10" s="15">
        <v>4671</v>
      </c>
      <c r="J10" s="15">
        <v>13514</v>
      </c>
      <c r="K10" s="14">
        <v>3.2669114737815299</v>
      </c>
      <c r="L10" s="15">
        <v>4136.6287726055898</v>
      </c>
      <c r="M10" s="15">
        <v>1689</v>
      </c>
      <c r="ZA10" s="9"/>
    </row>
    <row r="11" spans="2:677" x14ac:dyDescent="0.3">
      <c r="B11" s="19"/>
      <c r="C11" s="16" t="s">
        <v>254</v>
      </c>
      <c r="D11" s="14">
        <v>27.670276677083098</v>
      </c>
      <c r="E11" s="14">
        <v>1.0306429193206399</v>
      </c>
      <c r="F11" s="14">
        <v>25.694046905545001</v>
      </c>
      <c r="G11" s="14">
        <v>29.737674906703798</v>
      </c>
      <c r="H11" s="14">
        <v>3.7247293597690301</v>
      </c>
      <c r="I11" s="15">
        <v>2378</v>
      </c>
      <c r="J11" s="15">
        <v>8504</v>
      </c>
      <c r="K11" s="14">
        <v>4.5129271339889696</v>
      </c>
      <c r="L11" s="15">
        <v>1884.36457038102</v>
      </c>
      <c r="M11" s="15">
        <v>986</v>
      </c>
      <c r="ZA11" s="9"/>
    </row>
    <row r="12" spans="2:677" x14ac:dyDescent="0.3">
      <c r="B12" s="19" t="s">
        <v>294</v>
      </c>
      <c r="C12" s="16" t="s">
        <v>255</v>
      </c>
      <c r="D12" s="14">
        <v>34.897899677342402</v>
      </c>
      <c r="E12" s="14">
        <v>0.67772644038253604</v>
      </c>
      <c r="F12" s="14">
        <v>33.580431528081903</v>
      </c>
      <c r="G12" s="14">
        <v>36.238854820324498</v>
      </c>
      <c r="H12" s="14">
        <v>1.94202644471052</v>
      </c>
      <c r="I12" s="15">
        <v>3679</v>
      </c>
      <c r="J12" s="15">
        <v>11091</v>
      </c>
      <c r="K12" s="14">
        <v>2.2420542397940899</v>
      </c>
      <c r="L12" s="15">
        <v>4946.8027147365501</v>
      </c>
      <c r="M12" s="15">
        <v>1378</v>
      </c>
      <c r="ZA12" s="9"/>
    </row>
    <row r="13" spans="2:677" x14ac:dyDescent="0.3">
      <c r="B13" s="19"/>
      <c r="C13" s="16" t="s">
        <v>256</v>
      </c>
      <c r="D13" s="14">
        <v>28.567214828562701</v>
      </c>
      <c r="E13" s="14">
        <v>0.968478458463778</v>
      </c>
      <c r="F13" s="14">
        <v>26.704649216282402</v>
      </c>
      <c r="G13" s="14">
        <v>30.505620629287701</v>
      </c>
      <c r="H13" s="14">
        <v>3.39017459096311</v>
      </c>
      <c r="I13" s="15">
        <v>1916</v>
      </c>
      <c r="J13" s="15">
        <v>6534</v>
      </c>
      <c r="K13" s="14">
        <v>3.0028048207367402</v>
      </c>
      <c r="L13" s="15">
        <v>2175.9656021855199</v>
      </c>
      <c r="M13" s="15">
        <v>788</v>
      </c>
      <c r="ZA13" s="9"/>
    </row>
    <row r="14" spans="2:677" x14ac:dyDescent="0.3">
      <c r="B14" s="19"/>
      <c r="C14" s="16" t="s">
        <v>257</v>
      </c>
      <c r="D14" s="14">
        <v>30.5822820957689</v>
      </c>
      <c r="E14" s="14">
        <v>1.07663528863269</v>
      </c>
      <c r="F14" s="14">
        <v>28.508914039942201</v>
      </c>
      <c r="G14" s="14">
        <v>32.737389913116502</v>
      </c>
      <c r="H14" s="14">
        <v>3.5204543770186598</v>
      </c>
      <c r="I14" s="15">
        <v>1454</v>
      </c>
      <c r="J14" s="15">
        <v>4393</v>
      </c>
      <c r="K14" s="14">
        <v>2.3980560528747099</v>
      </c>
      <c r="L14" s="15">
        <v>1831.90046568504</v>
      </c>
      <c r="M14" s="15">
        <v>509</v>
      </c>
      <c r="ZA14" s="9"/>
    </row>
    <row r="15" spans="2:677" x14ac:dyDescent="0.3">
      <c r="B15" s="19" t="s">
        <v>295</v>
      </c>
      <c r="C15" s="16" t="s">
        <v>258</v>
      </c>
      <c r="D15" s="14">
        <v>29.643887404278999</v>
      </c>
      <c r="E15" s="14">
        <v>1.9021769600185201</v>
      </c>
      <c r="F15" s="14">
        <v>26.024426758166602</v>
      </c>
      <c r="G15" s="14">
        <v>33.538515938157801</v>
      </c>
      <c r="H15" s="14">
        <v>6.4167594960705001</v>
      </c>
      <c r="I15" s="15">
        <v>331</v>
      </c>
      <c r="J15" s="15">
        <v>1091</v>
      </c>
      <c r="K15" s="14">
        <v>1.8909991850029799</v>
      </c>
      <c r="L15" s="15">
        <v>576.94366483731801</v>
      </c>
      <c r="M15" s="15">
        <v>134</v>
      </c>
      <c r="ZA15" s="9"/>
    </row>
    <row r="16" spans="2:677" x14ac:dyDescent="0.3">
      <c r="B16" s="19"/>
      <c r="C16" s="16" t="s">
        <v>259</v>
      </c>
      <c r="D16" s="14">
        <v>31.191966479981499</v>
      </c>
      <c r="E16" s="14">
        <v>1.85265623747191</v>
      </c>
      <c r="F16" s="14">
        <v>27.6398695760541</v>
      </c>
      <c r="G16" s="14">
        <v>34.979881124182498</v>
      </c>
      <c r="H16" s="14">
        <v>5.9395300987544601</v>
      </c>
      <c r="I16" s="15">
        <v>257</v>
      </c>
      <c r="J16" s="15">
        <v>832</v>
      </c>
      <c r="K16" s="14">
        <v>1.3289505094599301</v>
      </c>
      <c r="L16" s="15">
        <v>626.05792621887497</v>
      </c>
      <c r="M16" s="15">
        <v>101</v>
      </c>
      <c r="ZA16" s="9"/>
    </row>
    <row r="17" spans="2:677" x14ac:dyDescent="0.3">
      <c r="B17" s="19"/>
      <c r="C17" s="16" t="s">
        <v>260</v>
      </c>
      <c r="D17" s="14">
        <v>30.904194861148099</v>
      </c>
      <c r="E17" s="14">
        <v>1.8737291187404499</v>
      </c>
      <c r="F17" s="14">
        <v>27.315973149678801</v>
      </c>
      <c r="G17" s="14">
        <v>34.738489361248</v>
      </c>
      <c r="H17" s="14">
        <v>6.0630251885191404</v>
      </c>
      <c r="I17" s="15">
        <v>258</v>
      </c>
      <c r="J17" s="15">
        <v>820</v>
      </c>
      <c r="K17" s="14">
        <v>1.34656833740348</v>
      </c>
      <c r="L17" s="15">
        <v>608.95535504805196</v>
      </c>
      <c r="M17" s="15">
        <v>102</v>
      </c>
      <c r="ZA17" s="9"/>
    </row>
    <row r="18" spans="2:677" x14ac:dyDescent="0.3">
      <c r="B18" s="19"/>
      <c r="C18" s="16" t="s">
        <v>261</v>
      </c>
      <c r="D18" s="14">
        <v>32.158516923711197</v>
      </c>
      <c r="E18" s="14">
        <v>2.8560428086477301</v>
      </c>
      <c r="F18" s="14">
        <v>26.754411572496998</v>
      </c>
      <c r="G18" s="14">
        <v>38.086593204999197</v>
      </c>
      <c r="H18" s="14">
        <v>8.8811396850888595</v>
      </c>
      <c r="I18" s="15">
        <v>212</v>
      </c>
      <c r="J18" s="15">
        <v>653</v>
      </c>
      <c r="K18" s="14">
        <v>2.4377304143385801</v>
      </c>
      <c r="L18" s="15">
        <v>267.87211422522103</v>
      </c>
      <c r="M18" s="15">
        <v>78</v>
      </c>
      <c r="ZA18" s="9"/>
    </row>
    <row r="19" spans="2:677" x14ac:dyDescent="0.3">
      <c r="B19" s="19"/>
      <c r="C19" s="16" t="s">
        <v>262</v>
      </c>
      <c r="D19" s="14">
        <v>30.696501911011801</v>
      </c>
      <c r="E19" s="14">
        <v>2.8713113406076198</v>
      </c>
      <c r="F19" s="14">
        <v>25.2783353314348</v>
      </c>
      <c r="G19" s="14">
        <v>36.705519221946098</v>
      </c>
      <c r="H19" s="14">
        <v>9.3538714897595305</v>
      </c>
      <c r="I19" s="15">
        <v>153</v>
      </c>
      <c r="J19" s="15">
        <v>547</v>
      </c>
      <c r="K19" s="14">
        <v>2.1159683714936799</v>
      </c>
      <c r="L19" s="15">
        <v>258.51048029317599</v>
      </c>
      <c r="M19" s="15">
        <v>66</v>
      </c>
      <c r="ZA19" s="9"/>
    </row>
    <row r="20" spans="2:677" x14ac:dyDescent="0.3">
      <c r="B20" s="19"/>
      <c r="C20" s="16" t="s">
        <v>263</v>
      </c>
      <c r="D20" s="14">
        <v>34.797526354435398</v>
      </c>
      <c r="E20" s="14">
        <v>2.3290953829331902</v>
      </c>
      <c r="F20" s="14">
        <v>30.330928728074401</v>
      </c>
      <c r="G20" s="14">
        <v>39.548498810244503</v>
      </c>
      <c r="H20" s="14">
        <v>6.6932785946042301</v>
      </c>
      <c r="I20" s="15">
        <v>269</v>
      </c>
      <c r="J20" s="15">
        <v>783</v>
      </c>
      <c r="K20" s="14">
        <v>1.8696867800582599</v>
      </c>
      <c r="L20" s="15">
        <v>418.78672318344297</v>
      </c>
      <c r="M20" s="15">
        <v>101</v>
      </c>
      <c r="ZA20" s="9"/>
    </row>
    <row r="21" spans="2:677" x14ac:dyDescent="0.3">
      <c r="B21" s="19"/>
      <c r="C21" s="16" t="s">
        <v>264</v>
      </c>
      <c r="D21" s="14">
        <v>30.481667444789501</v>
      </c>
      <c r="E21" s="14">
        <v>1.32462258613395</v>
      </c>
      <c r="F21" s="14">
        <v>27.932578188853402</v>
      </c>
      <c r="G21" s="14">
        <v>33.1563577257592</v>
      </c>
      <c r="H21" s="14">
        <v>4.3456368931693197</v>
      </c>
      <c r="I21" s="15">
        <v>453</v>
      </c>
      <c r="J21" s="15">
        <v>1460</v>
      </c>
      <c r="K21" s="14">
        <v>1.20809625045407</v>
      </c>
      <c r="L21" s="15">
        <v>1208.51298019611</v>
      </c>
      <c r="M21" s="15">
        <v>181</v>
      </c>
      <c r="ZA21" s="9"/>
    </row>
    <row r="22" spans="2:677" x14ac:dyDescent="0.3">
      <c r="B22" s="19"/>
      <c r="C22" s="16" t="s">
        <v>265</v>
      </c>
      <c r="D22" s="14">
        <v>29.912686113395701</v>
      </c>
      <c r="E22" s="14">
        <v>2.07249324661798</v>
      </c>
      <c r="F22" s="14">
        <v>25.980857118631601</v>
      </c>
      <c r="G22" s="14">
        <v>34.164895792497298</v>
      </c>
      <c r="H22" s="14">
        <v>6.9284758940115996</v>
      </c>
      <c r="I22" s="15">
        <v>343</v>
      </c>
      <c r="J22" s="15">
        <v>1166</v>
      </c>
      <c r="K22" s="14">
        <v>2.3868072251005201</v>
      </c>
      <c r="L22" s="15">
        <v>488.51871560380903</v>
      </c>
      <c r="M22" s="15">
        <v>135</v>
      </c>
      <c r="ZA22" s="9"/>
    </row>
    <row r="23" spans="2:677" x14ac:dyDescent="0.3">
      <c r="B23" s="19"/>
      <c r="C23" s="16" t="s">
        <v>266</v>
      </c>
      <c r="D23" s="14">
        <v>29.312519660082302</v>
      </c>
      <c r="E23" s="14">
        <v>1.7753613255937799</v>
      </c>
      <c r="F23" s="14">
        <v>25.9301659011286</v>
      </c>
      <c r="G23" s="14">
        <v>32.939864221796697</v>
      </c>
      <c r="H23" s="14">
        <v>6.0566657052394701</v>
      </c>
      <c r="I23" s="15">
        <v>352</v>
      </c>
      <c r="J23" s="15">
        <v>1184</v>
      </c>
      <c r="K23" s="14">
        <v>1.79954454651494</v>
      </c>
      <c r="L23" s="15">
        <v>657.94425722496101</v>
      </c>
      <c r="M23" s="15">
        <v>145</v>
      </c>
      <c r="ZA23" s="9"/>
    </row>
    <row r="24" spans="2:677" x14ac:dyDescent="0.3">
      <c r="B24" s="19"/>
      <c r="C24" s="16" t="s">
        <v>267</v>
      </c>
      <c r="D24" s="14">
        <v>36.841902536502602</v>
      </c>
      <c r="E24" s="14">
        <v>1.84145840558339</v>
      </c>
      <c r="F24" s="14">
        <v>33.257559258328598</v>
      </c>
      <c r="G24" s="14">
        <v>40.577686786903897</v>
      </c>
      <c r="H24" s="14">
        <v>4.9982717471197198</v>
      </c>
      <c r="I24" s="15">
        <v>240</v>
      </c>
      <c r="J24" s="15">
        <v>672</v>
      </c>
      <c r="K24" s="14">
        <v>0.97785679705036899</v>
      </c>
      <c r="L24" s="15">
        <v>672</v>
      </c>
      <c r="M24" s="15">
        <v>78</v>
      </c>
      <c r="ZA24" s="9"/>
    </row>
    <row r="25" spans="2:677" x14ac:dyDescent="0.3">
      <c r="B25" s="19"/>
      <c r="C25" s="16" t="s">
        <v>268</v>
      </c>
      <c r="D25" s="14">
        <v>27.226841850298499</v>
      </c>
      <c r="E25" s="14">
        <v>1.78101718781287</v>
      </c>
      <c r="F25" s="14">
        <v>23.834971160341599</v>
      </c>
      <c r="G25" s="14">
        <v>30.905538195593198</v>
      </c>
      <c r="H25" s="14">
        <v>6.5414020384936302</v>
      </c>
      <c r="I25" s="15">
        <v>192</v>
      </c>
      <c r="J25" s="15">
        <v>740</v>
      </c>
      <c r="K25" s="14">
        <v>1.18307470395003</v>
      </c>
      <c r="L25" s="15">
        <v>625.48881953886598</v>
      </c>
      <c r="M25" s="15">
        <v>89</v>
      </c>
      <c r="ZA25" s="9"/>
    </row>
    <row r="26" spans="2:677" x14ac:dyDescent="0.3">
      <c r="B26" s="19"/>
      <c r="C26" s="16" t="s">
        <v>269</v>
      </c>
      <c r="D26" s="14">
        <v>22.837770573392199</v>
      </c>
      <c r="E26" s="14">
        <v>1.8399024729604201</v>
      </c>
      <c r="F26" s="14">
        <v>19.3935516648671</v>
      </c>
      <c r="G26" s="14">
        <v>26.691124426652301</v>
      </c>
      <c r="H26" s="14">
        <v>8.0564014208289105</v>
      </c>
      <c r="I26" s="15">
        <v>200</v>
      </c>
      <c r="J26" s="15">
        <v>833</v>
      </c>
      <c r="K26" s="14">
        <v>1.59828586891651</v>
      </c>
      <c r="L26" s="15">
        <v>521.18336037388406</v>
      </c>
      <c r="M26" s="15">
        <v>100</v>
      </c>
      <c r="ZA26" s="9"/>
    </row>
    <row r="27" spans="2:677" x14ac:dyDescent="0.3">
      <c r="B27" s="19"/>
      <c r="C27" s="16" t="s">
        <v>270</v>
      </c>
      <c r="D27" s="14">
        <v>28.738607683713202</v>
      </c>
      <c r="E27" s="14">
        <v>1.9437245331730499</v>
      </c>
      <c r="F27" s="14">
        <v>25.0550443577519</v>
      </c>
      <c r="G27" s="14">
        <v>32.727236766616201</v>
      </c>
      <c r="H27" s="14">
        <v>6.7634610366827204</v>
      </c>
      <c r="I27" s="15">
        <v>347</v>
      </c>
      <c r="J27" s="15">
        <v>1152</v>
      </c>
      <c r="K27" s="14">
        <v>2.1233653639691501</v>
      </c>
      <c r="L27" s="15">
        <v>542.53498693536199</v>
      </c>
      <c r="M27" s="15">
        <v>147</v>
      </c>
      <c r="ZA27" s="9"/>
    </row>
    <row r="28" spans="2:677" x14ac:dyDescent="0.3">
      <c r="B28" s="19"/>
      <c r="C28" s="16" t="s">
        <v>271</v>
      </c>
      <c r="D28" s="14">
        <v>30.586190968070301</v>
      </c>
      <c r="E28" s="14">
        <v>3.0173281832421499</v>
      </c>
      <c r="F28" s="14">
        <v>24.9153759522958</v>
      </c>
      <c r="G28" s="14">
        <v>36.913168216957601</v>
      </c>
      <c r="H28" s="14">
        <v>9.8650014524267409</v>
      </c>
      <c r="I28" s="15">
        <v>188</v>
      </c>
      <c r="J28" s="15">
        <v>562</v>
      </c>
      <c r="K28" s="14">
        <v>2.4056735179180602</v>
      </c>
      <c r="L28" s="15">
        <v>233.61441019077699</v>
      </c>
      <c r="M28" s="15">
        <v>68</v>
      </c>
      <c r="ZA28" s="9"/>
    </row>
    <row r="29" spans="2:677" x14ac:dyDescent="0.3">
      <c r="B29" s="19"/>
      <c r="C29" s="16" t="s">
        <v>272</v>
      </c>
      <c r="D29" s="14">
        <v>41.648644684843603</v>
      </c>
      <c r="E29" s="14">
        <v>2.4349230385198601</v>
      </c>
      <c r="F29" s="14">
        <v>36.907109547262898</v>
      </c>
      <c r="G29" s="14">
        <v>46.549900627740598</v>
      </c>
      <c r="H29" s="14">
        <v>5.8463439973737197</v>
      </c>
      <c r="I29" s="15">
        <v>348</v>
      </c>
      <c r="J29" s="15">
        <v>808</v>
      </c>
      <c r="K29" s="14">
        <v>1.9687573448876501</v>
      </c>
      <c r="L29" s="15">
        <v>410.41116727674302</v>
      </c>
      <c r="M29" s="15">
        <v>92</v>
      </c>
      <c r="ZA29" s="9"/>
    </row>
    <row r="30" spans="2:677" x14ac:dyDescent="0.3">
      <c r="B30" s="19"/>
      <c r="C30" s="16" t="s">
        <v>273</v>
      </c>
      <c r="D30" s="14">
        <v>39.876929972427</v>
      </c>
      <c r="E30" s="14">
        <v>3.3233862602302802</v>
      </c>
      <c r="F30" s="14">
        <v>33.471757427017302</v>
      </c>
      <c r="G30" s="14">
        <v>46.6483636514536</v>
      </c>
      <c r="H30" s="14">
        <v>8.3341076219464405</v>
      </c>
      <c r="I30" s="15">
        <v>266</v>
      </c>
      <c r="J30" s="15">
        <v>660</v>
      </c>
      <c r="K30" s="14">
        <v>3.0358771293323699</v>
      </c>
      <c r="L30" s="15">
        <v>217.40010279834399</v>
      </c>
      <c r="M30" s="15">
        <v>72</v>
      </c>
      <c r="ZA30" s="9"/>
    </row>
    <row r="31" spans="2:677" x14ac:dyDescent="0.3">
      <c r="B31" s="19"/>
      <c r="C31" s="16" t="s">
        <v>274</v>
      </c>
      <c r="D31" s="14">
        <v>40.713996770841597</v>
      </c>
      <c r="E31" s="14">
        <v>1.37320582615114</v>
      </c>
      <c r="F31" s="14">
        <v>38.042155320414103</v>
      </c>
      <c r="G31" s="14">
        <v>43.441917885580601</v>
      </c>
      <c r="H31" s="14">
        <v>3.3728101760193501</v>
      </c>
      <c r="I31" s="15">
        <v>966</v>
      </c>
      <c r="J31" s="15">
        <v>2313</v>
      </c>
      <c r="K31" s="14">
        <v>1.8061890010205099</v>
      </c>
      <c r="L31" s="15">
        <v>1280.5968803337501</v>
      </c>
      <c r="M31" s="15">
        <v>298</v>
      </c>
      <c r="ZA31" s="9"/>
    </row>
    <row r="32" spans="2:677" x14ac:dyDescent="0.3">
      <c r="B32" s="19"/>
      <c r="C32" s="16" t="s">
        <v>275</v>
      </c>
      <c r="D32" s="14">
        <v>33.317211793715003</v>
      </c>
      <c r="E32" s="14">
        <v>1.82856168616254</v>
      </c>
      <c r="F32" s="14">
        <v>29.810363813891701</v>
      </c>
      <c r="G32" s="14">
        <v>37.019020504543697</v>
      </c>
      <c r="H32" s="14">
        <v>5.48833947295517</v>
      </c>
      <c r="I32" s="15">
        <v>476</v>
      </c>
      <c r="J32" s="15">
        <v>1416</v>
      </c>
      <c r="K32" s="14">
        <v>2.1295766245627998</v>
      </c>
      <c r="L32" s="15">
        <v>664.92089726553195</v>
      </c>
      <c r="M32" s="15">
        <v>170</v>
      </c>
      <c r="ZA32" s="9"/>
    </row>
    <row r="33" spans="2:677" x14ac:dyDescent="0.3">
      <c r="B33" s="19"/>
      <c r="C33" s="16" t="s">
        <v>276</v>
      </c>
      <c r="D33" s="14">
        <v>32.7284576450703</v>
      </c>
      <c r="E33" s="14">
        <v>1.91330918756263</v>
      </c>
      <c r="F33" s="14">
        <v>29.051968188964199</v>
      </c>
      <c r="G33" s="14">
        <v>36.629994078903401</v>
      </c>
      <c r="H33" s="14">
        <v>5.8460108579263403</v>
      </c>
      <c r="I33" s="15">
        <v>273</v>
      </c>
      <c r="J33" s="15">
        <v>849</v>
      </c>
      <c r="K33" s="14">
        <v>1.4099679534165901</v>
      </c>
      <c r="L33" s="15">
        <v>602.14134508711902</v>
      </c>
      <c r="M33" s="15">
        <v>102</v>
      </c>
      <c r="ZA33" s="9"/>
    </row>
    <row r="34" spans="2:677" x14ac:dyDescent="0.3">
      <c r="B34" s="19"/>
      <c r="C34" s="16" t="s">
        <v>277</v>
      </c>
      <c r="D34" s="14">
        <v>24.411804546045499</v>
      </c>
      <c r="E34" s="14">
        <v>1.75794791052838</v>
      </c>
      <c r="F34" s="14">
        <v>21.098214629868298</v>
      </c>
      <c r="G34" s="14">
        <v>28.060729968953599</v>
      </c>
      <c r="H34" s="14">
        <v>7.2012206521338298</v>
      </c>
      <c r="I34" s="15">
        <v>232</v>
      </c>
      <c r="J34" s="15">
        <v>921</v>
      </c>
      <c r="K34" s="14">
        <v>1.5407989388943999</v>
      </c>
      <c r="L34" s="15">
        <v>597.74184466979398</v>
      </c>
      <c r="M34" s="15">
        <v>111</v>
      </c>
      <c r="ZA34" s="9"/>
    </row>
    <row r="35" spans="2:677" x14ac:dyDescent="0.3">
      <c r="B35" s="19"/>
      <c r="C35" s="16" t="s">
        <v>278</v>
      </c>
      <c r="D35" s="14">
        <v>23.148409639737999</v>
      </c>
      <c r="E35" s="14">
        <v>2.2791142118407399</v>
      </c>
      <c r="F35" s="14">
        <v>18.9097578616087</v>
      </c>
      <c r="G35" s="14">
        <v>28.008992202093101</v>
      </c>
      <c r="H35" s="14">
        <v>9.8456621742526593</v>
      </c>
      <c r="I35" s="15">
        <v>147</v>
      </c>
      <c r="J35" s="15">
        <v>593</v>
      </c>
      <c r="K35" s="14">
        <v>1.72854172319109</v>
      </c>
      <c r="L35" s="15">
        <v>343.063746766409</v>
      </c>
      <c r="M35" s="15">
        <v>64</v>
      </c>
      <c r="ZA35" s="9"/>
    </row>
    <row r="36" spans="2:677" x14ac:dyDescent="0.3">
      <c r="B36" s="19"/>
      <c r="C36" s="16" t="s">
        <v>279</v>
      </c>
      <c r="D36" s="14">
        <v>26.386518614288299</v>
      </c>
      <c r="E36" s="14">
        <v>1.34125039020986</v>
      </c>
      <c r="F36" s="14">
        <v>23.8242796056571</v>
      </c>
      <c r="G36" s="14">
        <v>29.118983171064102</v>
      </c>
      <c r="H36" s="14">
        <v>5.0830896254861297</v>
      </c>
      <c r="I36" s="15">
        <v>325</v>
      </c>
      <c r="J36" s="15">
        <v>1224</v>
      </c>
      <c r="K36" s="14">
        <v>1.1326786863187599</v>
      </c>
      <c r="L36" s="15">
        <v>1080.6242006530899</v>
      </c>
      <c r="M36" s="15">
        <v>161</v>
      </c>
      <c r="ZA36" s="9"/>
    </row>
    <row r="37" spans="2:677" x14ac:dyDescent="0.3">
      <c r="B37" s="19"/>
      <c r="C37" s="16" t="s">
        <v>280</v>
      </c>
      <c r="D37" s="14">
        <v>29.710419436320802</v>
      </c>
      <c r="E37" s="14">
        <v>2.2632164924704501</v>
      </c>
      <c r="F37" s="14">
        <v>25.411253330358502</v>
      </c>
      <c r="G37" s="14">
        <v>34.401469635542703</v>
      </c>
      <c r="H37" s="14">
        <v>7.6175851280769296</v>
      </c>
      <c r="I37" s="15">
        <v>221</v>
      </c>
      <c r="J37" s="15">
        <v>739</v>
      </c>
      <c r="K37" s="14">
        <v>1.81012607949279</v>
      </c>
      <c r="L37" s="15">
        <v>408.25885465783301</v>
      </c>
      <c r="M37" s="15">
        <v>80</v>
      </c>
      <c r="ZA37" s="9"/>
    </row>
    <row r="38" spans="2:677" x14ac:dyDescent="0.3">
      <c r="B38" s="19" t="s">
        <v>296</v>
      </c>
      <c r="C38" s="16" t="s">
        <v>281</v>
      </c>
      <c r="D38" s="14">
        <v>28.9868824180103</v>
      </c>
      <c r="E38" s="14">
        <v>0.92772338158548395</v>
      </c>
      <c r="F38" s="14">
        <v>27.2011955634675</v>
      </c>
      <c r="G38" s="14">
        <v>30.840134008095198</v>
      </c>
      <c r="H38" s="14">
        <v>3.2004938240928702</v>
      </c>
      <c r="I38" s="15">
        <v>3284</v>
      </c>
      <c r="J38" s="15">
        <v>11105</v>
      </c>
      <c r="K38" s="14">
        <v>4.6427614497359198</v>
      </c>
      <c r="L38" s="15">
        <v>2391.8954527873998</v>
      </c>
      <c r="M38" s="15">
        <v>1279</v>
      </c>
      <c r="ZA38" s="9"/>
    </row>
    <row r="39" spans="2:677" x14ac:dyDescent="0.3">
      <c r="B39" s="19"/>
      <c r="C39" s="16" t="s">
        <v>282</v>
      </c>
      <c r="D39" s="14">
        <v>33.0275664432775</v>
      </c>
      <c r="E39" s="14">
        <v>0.78520960569282205</v>
      </c>
      <c r="F39" s="14">
        <v>31.505746830132399</v>
      </c>
      <c r="G39" s="14">
        <v>34.585776782132399</v>
      </c>
      <c r="H39" s="14">
        <v>2.3774370631919401</v>
      </c>
      <c r="I39" s="15">
        <v>3765</v>
      </c>
      <c r="J39" s="15">
        <v>10913</v>
      </c>
      <c r="K39" s="14">
        <v>3.0416056759117001</v>
      </c>
      <c r="L39" s="15">
        <v>3587.9075602819198</v>
      </c>
      <c r="M39" s="15">
        <v>1295</v>
      </c>
      <c r="ZA39" s="9"/>
    </row>
    <row r="40" spans="2:677" x14ac:dyDescent="0.3">
      <c r="B40" s="19" t="s">
        <v>321</v>
      </c>
      <c r="C40" s="16" t="s">
        <v>314</v>
      </c>
      <c r="D40" s="14">
        <v>32.101201925135101</v>
      </c>
      <c r="E40" s="14">
        <v>0.82768666703409099</v>
      </c>
      <c r="F40" s="14">
        <v>30.500299605979698</v>
      </c>
      <c r="G40" s="14">
        <v>33.745332899891601</v>
      </c>
      <c r="H40" s="14">
        <v>2.57836659500907</v>
      </c>
      <c r="I40" s="15">
        <v>3653</v>
      </c>
      <c r="J40" s="15">
        <v>11296</v>
      </c>
      <c r="K40" s="14">
        <v>3.5500524852998701</v>
      </c>
      <c r="L40" s="15">
        <v>3181.9247875277101</v>
      </c>
      <c r="M40" s="15">
        <v>2647</v>
      </c>
      <c r="ZA40" s="9"/>
    </row>
    <row r="41" spans="2:677" x14ac:dyDescent="0.3">
      <c r="B41" s="19"/>
      <c r="C41" s="16" t="s">
        <v>315</v>
      </c>
      <c r="D41" s="14">
        <v>30.2270662156991</v>
      </c>
      <c r="E41" s="14">
        <v>0.77954076045022902</v>
      </c>
      <c r="F41" s="14">
        <v>28.720741267932802</v>
      </c>
      <c r="G41" s="14">
        <v>31.7771734602726</v>
      </c>
      <c r="H41" s="14">
        <v>2.5789494583677302</v>
      </c>
      <c r="I41" s="15">
        <v>3396</v>
      </c>
      <c r="J41" s="15">
        <v>10722</v>
      </c>
      <c r="K41" s="14">
        <v>3.0890857996727101</v>
      </c>
      <c r="L41" s="15">
        <v>3470.9298139715002</v>
      </c>
      <c r="M41" s="15">
        <v>2645</v>
      </c>
      <c r="ZA41" s="9"/>
    </row>
    <row r="42" spans="2:677" x14ac:dyDescent="0.3">
      <c r="B42" s="19" t="s">
        <v>322</v>
      </c>
      <c r="C42" s="16" t="s">
        <v>316</v>
      </c>
      <c r="D42" s="14">
        <v>30.017190324755099</v>
      </c>
      <c r="E42" s="14">
        <v>1.4641257958645</v>
      </c>
      <c r="F42" s="14">
        <v>27.2228850870518</v>
      </c>
      <c r="G42" s="14">
        <v>32.968386194810797</v>
      </c>
      <c r="H42" s="14">
        <v>4.8776243879729098</v>
      </c>
      <c r="I42" s="15">
        <v>831</v>
      </c>
      <c r="J42" s="15">
        <v>2637</v>
      </c>
      <c r="K42" s="14">
        <v>2.6899287530076701</v>
      </c>
      <c r="L42" s="15">
        <v>980.32336248739205</v>
      </c>
      <c r="M42" s="15">
        <v>634</v>
      </c>
      <c r="ZA42" s="9"/>
    </row>
    <row r="43" spans="2:677" x14ac:dyDescent="0.3">
      <c r="B43" s="19"/>
      <c r="C43" s="16" t="s">
        <v>317</v>
      </c>
      <c r="D43" s="14">
        <v>36.029756174203499</v>
      </c>
      <c r="E43" s="14">
        <v>2.9396761883697802</v>
      </c>
      <c r="F43" s="14">
        <v>30.470192386334698</v>
      </c>
      <c r="G43" s="14">
        <v>41.991091256153197</v>
      </c>
      <c r="H43" s="14">
        <v>8.1590232644275407</v>
      </c>
      <c r="I43" s="15">
        <v>312</v>
      </c>
      <c r="J43" s="15">
        <v>853</v>
      </c>
      <c r="K43" s="14">
        <v>3.1944732425351199</v>
      </c>
      <c r="L43" s="15">
        <v>267.02367972350402</v>
      </c>
      <c r="M43" s="15">
        <v>318</v>
      </c>
      <c r="ZA43" s="9"/>
    </row>
    <row r="44" spans="2:677" x14ac:dyDescent="0.3">
      <c r="B44" s="19"/>
      <c r="C44" s="16" t="s">
        <v>318</v>
      </c>
      <c r="D44" s="14">
        <v>23.721581613071699</v>
      </c>
      <c r="E44" s="14">
        <v>1.9274904158018</v>
      </c>
      <c r="F44" s="14">
        <v>20.135446477829198</v>
      </c>
      <c r="G44" s="14">
        <v>27.7246896793853</v>
      </c>
      <c r="H44" s="14">
        <v>8.1254717633990303</v>
      </c>
      <c r="I44" s="15">
        <v>167</v>
      </c>
      <c r="J44" s="15">
        <v>655</v>
      </c>
      <c r="K44" s="14">
        <v>1.3428171570229801</v>
      </c>
      <c r="L44" s="15">
        <v>487.78048193257501</v>
      </c>
      <c r="M44" s="15">
        <v>238</v>
      </c>
      <c r="ZA44" s="9"/>
    </row>
    <row r="45" spans="2:677" x14ac:dyDescent="0.3">
      <c r="B45" s="19"/>
      <c r="C45" s="16" t="s">
        <v>319</v>
      </c>
      <c r="D45" s="14">
        <v>31.711866582030499</v>
      </c>
      <c r="E45" s="14">
        <v>0.63152624776003297</v>
      </c>
      <c r="F45" s="14">
        <v>30.486661433009299</v>
      </c>
      <c r="G45" s="14">
        <v>32.962961696507001</v>
      </c>
      <c r="H45" s="14">
        <v>1.99145088519604</v>
      </c>
      <c r="I45" s="15">
        <v>5664</v>
      </c>
      <c r="J45" s="15">
        <v>17590</v>
      </c>
      <c r="K45" s="14">
        <v>3.2393428249614802</v>
      </c>
      <c r="L45" s="15">
        <v>5430.1137454351201</v>
      </c>
      <c r="M45" s="15">
        <v>2569</v>
      </c>
      <c r="ZA45" s="9"/>
    </row>
    <row r="46" spans="2:677" x14ac:dyDescent="0.3">
      <c r="B46" s="19"/>
      <c r="C46" s="16" t="s">
        <v>320</v>
      </c>
      <c r="D46" s="14">
        <v>27.4063843331801</v>
      </c>
      <c r="E46" s="14">
        <v>4.95407649102322</v>
      </c>
      <c r="F46" s="14">
        <v>18.7537663404981</v>
      </c>
      <c r="G46" s="14">
        <v>38.175350414636199</v>
      </c>
      <c r="H46" s="14">
        <v>18.076359255553001</v>
      </c>
      <c r="I46" s="15">
        <v>75</v>
      </c>
      <c r="J46" s="15">
        <v>283</v>
      </c>
      <c r="K46" s="14">
        <v>3.4787590761429299</v>
      </c>
      <c r="L46" s="15">
        <v>81.350847760855999</v>
      </c>
      <c r="M46" s="15">
        <v>150</v>
      </c>
      <c r="ZA46" s="9"/>
    </row>
    <row r="47" spans="2:677" x14ac:dyDescent="0.3">
      <c r="B47" s="19" t="s">
        <v>298</v>
      </c>
      <c r="C47" s="16" t="s">
        <v>283</v>
      </c>
      <c r="D47" s="14">
        <v>25.543251696739201</v>
      </c>
      <c r="E47" s="14">
        <v>1.30677085544015</v>
      </c>
      <c r="F47" s="14">
        <v>23.065416965306198</v>
      </c>
      <c r="G47" s="14">
        <v>28.189738022732701</v>
      </c>
      <c r="H47" s="14">
        <v>5.1159142577253203</v>
      </c>
      <c r="I47" s="15">
        <v>1053</v>
      </c>
      <c r="J47" s="15">
        <v>4185</v>
      </c>
      <c r="K47" s="14">
        <v>3.7567328054540998</v>
      </c>
      <c r="L47" s="15">
        <v>1113.9999080914499</v>
      </c>
      <c r="M47" s="15">
        <v>1525</v>
      </c>
      <c r="ZA47" s="9"/>
    </row>
    <row r="48" spans="2:677" x14ac:dyDescent="0.3">
      <c r="B48" s="19"/>
      <c r="C48" s="16" t="s">
        <v>284</v>
      </c>
      <c r="D48" s="14">
        <v>25.9850947063258</v>
      </c>
      <c r="E48" s="14">
        <v>1.11884411111783</v>
      </c>
      <c r="F48" s="14">
        <v>23.851484233319599</v>
      </c>
      <c r="G48" s="14">
        <v>28.238786962693201</v>
      </c>
      <c r="H48" s="14">
        <v>4.3057149637613401</v>
      </c>
      <c r="I48" s="15">
        <v>1059</v>
      </c>
      <c r="J48" s="15">
        <v>3905</v>
      </c>
      <c r="K48" s="14">
        <v>2.5410047561937699</v>
      </c>
      <c r="L48" s="15">
        <v>1536.79366025642</v>
      </c>
      <c r="M48" s="15">
        <v>1781</v>
      </c>
      <c r="ZA48" s="9"/>
    </row>
    <row r="49" spans="2:677" x14ac:dyDescent="0.3">
      <c r="B49" s="19"/>
      <c r="C49" s="16" t="s">
        <v>285</v>
      </c>
      <c r="D49" s="14">
        <v>28.992696380741801</v>
      </c>
      <c r="E49" s="14">
        <v>1.47406514489212</v>
      </c>
      <c r="F49" s="14">
        <v>26.189036483071899</v>
      </c>
      <c r="G49" s="14">
        <v>31.966512619174502</v>
      </c>
      <c r="H49" s="14">
        <v>5.0842637246781202</v>
      </c>
      <c r="I49" s="15">
        <v>1141</v>
      </c>
      <c r="J49" s="15">
        <v>3925</v>
      </c>
      <c r="K49" s="14">
        <v>4.1416245297515699</v>
      </c>
      <c r="L49" s="15">
        <v>947.69575846496105</v>
      </c>
      <c r="M49" s="15">
        <v>1882</v>
      </c>
      <c r="ZA49" s="9"/>
    </row>
    <row r="50" spans="2:677" x14ac:dyDescent="0.3">
      <c r="B50" s="19"/>
      <c r="C50" s="16" t="s">
        <v>286</v>
      </c>
      <c r="D50" s="14">
        <v>33.602470534949603</v>
      </c>
      <c r="E50" s="14">
        <v>1.1467369108984899</v>
      </c>
      <c r="F50" s="14">
        <v>31.391926515903702</v>
      </c>
      <c r="G50" s="14">
        <v>35.887253077471101</v>
      </c>
      <c r="H50" s="14">
        <v>3.4126565476957502</v>
      </c>
      <c r="I50" s="15">
        <v>1497</v>
      </c>
      <c r="J50" s="15">
        <v>4347</v>
      </c>
      <c r="K50" s="14">
        <v>2.5614989141288498</v>
      </c>
      <c r="L50" s="15">
        <v>1697.05322771077</v>
      </c>
      <c r="M50" s="15">
        <v>1959</v>
      </c>
      <c r="ZA50" s="9"/>
    </row>
    <row r="51" spans="2:677" x14ac:dyDescent="0.3">
      <c r="B51" s="19"/>
      <c r="C51" s="16" t="s">
        <v>287</v>
      </c>
      <c r="D51" s="14">
        <v>40.851621066911001</v>
      </c>
      <c r="E51" s="14">
        <v>1.0357003819819699</v>
      </c>
      <c r="F51" s="14">
        <v>38.837097532826803</v>
      </c>
      <c r="G51" s="14">
        <v>42.897350926116999</v>
      </c>
      <c r="H51" s="14">
        <v>2.53527364381842</v>
      </c>
      <c r="I51" s="15">
        <v>2249</v>
      </c>
      <c r="J51" s="15">
        <v>5516</v>
      </c>
      <c r="K51" s="14">
        <v>2.4482831764375601</v>
      </c>
      <c r="L51" s="15">
        <v>2253.0073535146398</v>
      </c>
      <c r="M51" s="15">
        <v>1941</v>
      </c>
      <c r="ZA51" s="9"/>
    </row>
    <row r="52" spans="2:677" x14ac:dyDescent="0.3">
      <c r="B52" s="19" t="s">
        <v>297</v>
      </c>
      <c r="C52" s="16" t="s">
        <v>288</v>
      </c>
      <c r="D52" s="14">
        <v>33.8333457404065</v>
      </c>
      <c r="E52" s="14">
        <v>0.67256582889972405</v>
      </c>
      <c r="F52" s="14">
        <v>32.5273481657715</v>
      </c>
      <c r="G52" s="14">
        <v>35.164451832241703</v>
      </c>
      <c r="H52" s="14">
        <v>1.9878785682625799</v>
      </c>
      <c r="I52" s="15">
        <v>5248</v>
      </c>
      <c r="J52" s="15">
        <v>15079</v>
      </c>
      <c r="K52" s="14">
        <v>3.0466966417132899</v>
      </c>
      <c r="L52" s="15">
        <v>4949.2948505435797</v>
      </c>
      <c r="M52" s="15">
        <v>2622</v>
      </c>
      <c r="ZA52" s="9"/>
    </row>
    <row r="53" spans="2:677" x14ac:dyDescent="0.3">
      <c r="B53" s="19"/>
      <c r="C53" s="16" t="s">
        <v>289</v>
      </c>
      <c r="D53" s="14">
        <v>25.421944891147401</v>
      </c>
      <c r="E53" s="14">
        <v>0.94906895008883996</v>
      </c>
      <c r="F53" s="14">
        <v>23.6059745990738</v>
      </c>
      <c r="G53" s="14">
        <v>27.327641574394502</v>
      </c>
      <c r="H53" s="14">
        <v>3.7332664914214702</v>
      </c>
      <c r="I53" s="15">
        <v>1751</v>
      </c>
      <c r="J53" s="15">
        <v>6801</v>
      </c>
      <c r="K53" s="14">
        <v>3.2306106226671201</v>
      </c>
      <c r="L53" s="15">
        <v>2105.17477788309</v>
      </c>
      <c r="M53" s="15">
        <v>2040</v>
      </c>
      <c r="ZA53" s="9"/>
    </row>
    <row r="54" spans="2:677" x14ac:dyDescent="0.3">
      <c r="B54" s="19" t="s">
        <v>291</v>
      </c>
      <c r="C54" s="16" t="s">
        <v>290</v>
      </c>
      <c r="D54" s="14">
        <v>34.848991411323503</v>
      </c>
      <c r="E54" s="14">
        <v>0.67944891146490005</v>
      </c>
      <c r="F54" s="14">
        <v>33.528765996513798</v>
      </c>
      <c r="G54" s="14">
        <v>36.192896564042002</v>
      </c>
      <c r="H54" s="14">
        <v>1.94969462227859</v>
      </c>
      <c r="I54" s="15">
        <v>5127</v>
      </c>
      <c r="J54" s="15">
        <v>14577</v>
      </c>
      <c r="K54" s="14">
        <v>2.9637435191533701</v>
      </c>
      <c r="L54" s="15">
        <v>4918.4417969352799</v>
      </c>
      <c r="M54" s="15">
        <v>2493</v>
      </c>
      <c r="ZA54" s="9"/>
    </row>
    <row r="55" spans="2:677" x14ac:dyDescent="0.3">
      <c r="B55" s="19"/>
      <c r="C55" s="16" t="s">
        <v>291</v>
      </c>
      <c r="D55" s="14">
        <v>25.6529724505336</v>
      </c>
      <c r="E55" s="14">
        <v>0.99019095297847604</v>
      </c>
      <c r="F55" s="14">
        <v>23.759617971813199</v>
      </c>
      <c r="G55" s="14">
        <v>27.642500708301501</v>
      </c>
      <c r="H55" s="14">
        <v>3.8599462689473998</v>
      </c>
      <c r="I55" s="15">
        <v>1922</v>
      </c>
      <c r="J55" s="15">
        <v>7441</v>
      </c>
      <c r="K55" s="14">
        <v>3.8248071195002802</v>
      </c>
      <c r="L55" s="15">
        <v>1945.4575793019801</v>
      </c>
      <c r="M55" s="15">
        <v>1979</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355</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147" priority="1">
      <formula>ZA9 = 3</formula>
    </cfRule>
    <cfRule type="expression" dxfId="146" priority="48">
      <formula>I9 = J9</formula>
    </cfRule>
    <cfRule type="expression" dxfId="145" priority="95">
      <formula>ZA9 = 2</formula>
    </cfRule>
    <cfRule type="expression" dxfId="144" priority="142">
      <formula>ZA9 = 1</formula>
    </cfRule>
  </conditionalFormatting>
  <pageMargins left="0.7" right="0.7" top="0.75" bottom="0.75" header="0.3" footer="0.3"/>
  <pageSetup paperSize="9" orientation="portrait" horizontalDpi="300" verticalDpi="300"/>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165</v>
      </c>
      <c r="M2" s="12" t="str">
        <f>HYPERLINK("#'INDICE'!A1", "Índice")</f>
        <v>Índice</v>
      </c>
    </row>
    <row r="3" spans="2:677" x14ac:dyDescent="0.3">
      <c r="B3" s="10" t="s">
        <v>7</v>
      </c>
      <c r="C3" s="11" t="s">
        <v>164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26.3444287626651</v>
      </c>
      <c r="E9" s="14">
        <v>0.86999578962155999</v>
      </c>
      <c r="F9" s="14">
        <v>24.674305617894699</v>
      </c>
      <c r="G9" s="14">
        <v>28.085447797872</v>
      </c>
      <c r="H9" s="14">
        <v>3.3023900326679398</v>
      </c>
      <c r="I9" s="15">
        <v>3386</v>
      </c>
      <c r="J9" s="15">
        <v>12710</v>
      </c>
      <c r="K9" s="14">
        <v>4.9573695328425398</v>
      </c>
      <c r="L9" s="15">
        <v>2563.8597074106201</v>
      </c>
      <c r="M9" s="15">
        <v>2664</v>
      </c>
      <c r="ZA9" s="9"/>
    </row>
    <row r="10" spans="2:677" x14ac:dyDescent="0.3">
      <c r="B10" s="19" t="s">
        <v>293</v>
      </c>
      <c r="C10" s="16" t="s">
        <v>253</v>
      </c>
      <c r="D10" s="14">
        <v>22.474932683990701</v>
      </c>
      <c r="E10" s="14">
        <v>1.0893704802481099</v>
      </c>
      <c r="F10" s="14">
        <v>20.410542061167501</v>
      </c>
      <c r="G10" s="14">
        <v>24.683366982424101</v>
      </c>
      <c r="H10" s="14">
        <v>4.8470466878153804</v>
      </c>
      <c r="I10" s="15">
        <v>1637</v>
      </c>
      <c r="J10" s="15">
        <v>7657</v>
      </c>
      <c r="K10" s="14">
        <v>5.2144988791211802</v>
      </c>
      <c r="L10" s="15">
        <v>1468.4057236369499</v>
      </c>
      <c r="M10" s="15">
        <v>1680</v>
      </c>
      <c r="ZA10" s="9"/>
    </row>
    <row r="11" spans="2:677" x14ac:dyDescent="0.3">
      <c r="B11" s="19"/>
      <c r="C11" s="16" t="s">
        <v>254</v>
      </c>
      <c r="D11" s="14">
        <v>33.019474203316598</v>
      </c>
      <c r="E11" s="14">
        <v>1.41614806233896</v>
      </c>
      <c r="F11" s="14">
        <v>30.302019062691102</v>
      </c>
      <c r="G11" s="14">
        <v>35.855260272373997</v>
      </c>
      <c r="H11" s="14">
        <v>4.2888268105635703</v>
      </c>
      <c r="I11" s="15">
        <v>1749</v>
      </c>
      <c r="J11" s="15">
        <v>5053</v>
      </c>
      <c r="K11" s="14">
        <v>4.5810176075725701</v>
      </c>
      <c r="L11" s="15">
        <v>1103.03003237692</v>
      </c>
      <c r="M11" s="15">
        <v>984</v>
      </c>
      <c r="ZA11" s="9"/>
    </row>
    <row r="12" spans="2:677" x14ac:dyDescent="0.3">
      <c r="B12" s="19" t="s">
        <v>294</v>
      </c>
      <c r="C12" s="16" t="s">
        <v>255</v>
      </c>
      <c r="D12" s="14">
        <v>20.067648986285199</v>
      </c>
      <c r="E12" s="14">
        <v>0.79758865992105898</v>
      </c>
      <c r="F12" s="14">
        <v>18.548585204473401</v>
      </c>
      <c r="G12" s="14">
        <v>21.6780085268081</v>
      </c>
      <c r="H12" s="14">
        <v>3.9744997556323298</v>
      </c>
      <c r="I12" s="15">
        <v>1446</v>
      </c>
      <c r="J12" s="15">
        <v>6318</v>
      </c>
      <c r="K12" s="14">
        <v>2.50524229562143</v>
      </c>
      <c r="L12" s="15">
        <v>2521.9117572150099</v>
      </c>
      <c r="M12" s="15">
        <v>1372</v>
      </c>
      <c r="ZA12" s="9"/>
    </row>
    <row r="13" spans="2:677" x14ac:dyDescent="0.3">
      <c r="B13" s="19"/>
      <c r="C13" s="16" t="s">
        <v>256</v>
      </c>
      <c r="D13" s="14">
        <v>30.2858190080028</v>
      </c>
      <c r="E13" s="14">
        <v>1.46555928702229</v>
      </c>
      <c r="F13" s="14">
        <v>27.4884269121034</v>
      </c>
      <c r="G13" s="14">
        <v>33.2374012107108</v>
      </c>
      <c r="H13" s="14">
        <v>4.8390941207006</v>
      </c>
      <c r="I13" s="15">
        <v>1286</v>
      </c>
      <c r="J13" s="15">
        <v>3847</v>
      </c>
      <c r="K13" s="14">
        <v>3.9125113589125502</v>
      </c>
      <c r="L13" s="15">
        <v>983.25593131804703</v>
      </c>
      <c r="M13" s="15">
        <v>784</v>
      </c>
      <c r="ZA13" s="9"/>
    </row>
    <row r="14" spans="2:677" x14ac:dyDescent="0.3">
      <c r="B14" s="19"/>
      <c r="C14" s="16" t="s">
        <v>257</v>
      </c>
      <c r="D14" s="14">
        <v>29.5209179168641</v>
      </c>
      <c r="E14" s="14">
        <v>1.6058940174804901</v>
      </c>
      <c r="F14" s="14">
        <v>26.466620318026798</v>
      </c>
      <c r="G14" s="14">
        <v>32.770606002476597</v>
      </c>
      <c r="H14" s="14">
        <v>5.43985123363358</v>
      </c>
      <c r="I14" s="15">
        <v>654</v>
      </c>
      <c r="J14" s="15">
        <v>2545</v>
      </c>
      <c r="K14" s="14">
        <v>3.1532671829220602</v>
      </c>
      <c r="L14" s="15">
        <v>807.09938370703196</v>
      </c>
      <c r="M14" s="15">
        <v>508</v>
      </c>
      <c r="ZA14" s="9"/>
    </row>
    <row r="15" spans="2:677" x14ac:dyDescent="0.3">
      <c r="B15" s="19" t="s">
        <v>295</v>
      </c>
      <c r="C15" s="16" t="s">
        <v>258</v>
      </c>
      <c r="D15" s="14">
        <v>20.9867791196199</v>
      </c>
      <c r="E15" s="14">
        <v>2.3213961812987902</v>
      </c>
      <c r="F15" s="14">
        <v>16.761817796479001</v>
      </c>
      <c r="G15" s="14">
        <v>25.9447449588707</v>
      </c>
      <c r="H15" s="14">
        <v>11.06123130218</v>
      </c>
      <c r="I15" s="15">
        <v>121</v>
      </c>
      <c r="J15" s="15">
        <v>645</v>
      </c>
      <c r="K15" s="14">
        <v>2.0928535609226699</v>
      </c>
      <c r="L15" s="15">
        <v>308.19165375127301</v>
      </c>
      <c r="M15" s="15">
        <v>133</v>
      </c>
      <c r="ZA15" s="9"/>
    </row>
    <row r="16" spans="2:677" x14ac:dyDescent="0.3">
      <c r="B16" s="19"/>
      <c r="C16" s="16" t="s">
        <v>259</v>
      </c>
      <c r="D16" s="14">
        <v>30.109901029685599</v>
      </c>
      <c r="E16" s="14">
        <v>3.0027692461928601</v>
      </c>
      <c r="F16" s="14">
        <v>24.506082176780598</v>
      </c>
      <c r="G16" s="14">
        <v>36.377676108394297</v>
      </c>
      <c r="H16" s="14">
        <v>9.9726971644058402</v>
      </c>
      <c r="I16" s="15">
        <v>134</v>
      </c>
      <c r="J16" s="15">
        <v>486</v>
      </c>
      <c r="K16" s="14">
        <v>2.0780723968417201</v>
      </c>
      <c r="L16" s="15">
        <v>233.87058157291699</v>
      </c>
      <c r="M16" s="15">
        <v>101</v>
      </c>
      <c r="ZA16" s="9"/>
    </row>
    <row r="17" spans="2:677" x14ac:dyDescent="0.3">
      <c r="B17" s="19"/>
      <c r="C17" s="16" t="s">
        <v>260</v>
      </c>
      <c r="D17" s="14">
        <v>41.471114511774097</v>
      </c>
      <c r="E17" s="14">
        <v>2.9683070515722401</v>
      </c>
      <c r="F17" s="14">
        <v>35.730374970403702</v>
      </c>
      <c r="G17" s="14">
        <v>47.453192336870302</v>
      </c>
      <c r="H17" s="14">
        <v>7.1575290090877797</v>
      </c>
      <c r="I17" s="15">
        <v>190</v>
      </c>
      <c r="J17" s="15">
        <v>467</v>
      </c>
      <c r="K17" s="14">
        <v>1.6915607638799901</v>
      </c>
      <c r="L17" s="15">
        <v>276.07639640968398</v>
      </c>
      <c r="M17" s="15">
        <v>102</v>
      </c>
      <c r="ZA17" s="9"/>
    </row>
    <row r="18" spans="2:677" x14ac:dyDescent="0.3">
      <c r="B18" s="19"/>
      <c r="C18" s="16" t="s">
        <v>261</v>
      </c>
      <c r="D18" s="14">
        <v>20.712582145601601</v>
      </c>
      <c r="E18" s="14">
        <v>2.8004257150237599</v>
      </c>
      <c r="F18" s="14">
        <v>15.685391649264499</v>
      </c>
      <c r="G18" s="14">
        <v>26.838127462215201</v>
      </c>
      <c r="H18" s="14">
        <v>13.5204084905389</v>
      </c>
      <c r="I18" s="15">
        <v>79</v>
      </c>
      <c r="J18" s="15">
        <v>364</v>
      </c>
      <c r="K18" s="14">
        <v>1.7334695632686801</v>
      </c>
      <c r="L18" s="15">
        <v>209.98349651644901</v>
      </c>
      <c r="M18" s="15">
        <v>78</v>
      </c>
      <c r="ZA18" s="9"/>
    </row>
    <row r="19" spans="2:677" x14ac:dyDescent="0.3">
      <c r="B19" s="19"/>
      <c r="C19" s="16" t="s">
        <v>262</v>
      </c>
      <c r="D19" s="14">
        <v>21.567707729976799</v>
      </c>
      <c r="E19" s="14">
        <v>3.2676640712360401</v>
      </c>
      <c r="F19" s="14">
        <v>15.7531098996377</v>
      </c>
      <c r="G19" s="14">
        <v>28.794959718167998</v>
      </c>
      <c r="H19" s="14">
        <v>15.150724927036901</v>
      </c>
      <c r="I19" s="15">
        <v>85</v>
      </c>
      <c r="J19" s="15">
        <v>322</v>
      </c>
      <c r="K19" s="14">
        <v>2.0261936070806801</v>
      </c>
      <c r="L19" s="15">
        <v>158.918673356163</v>
      </c>
      <c r="M19" s="15">
        <v>65</v>
      </c>
      <c r="ZA19" s="9"/>
    </row>
    <row r="20" spans="2:677" x14ac:dyDescent="0.3">
      <c r="B20" s="19"/>
      <c r="C20" s="16" t="s">
        <v>263</v>
      </c>
      <c r="D20" s="14">
        <v>39.4021898272361</v>
      </c>
      <c r="E20" s="14">
        <v>3.7236949822402399</v>
      </c>
      <c r="F20" s="14">
        <v>32.304605258928497</v>
      </c>
      <c r="G20" s="14">
        <v>46.977032175769899</v>
      </c>
      <c r="H20" s="14">
        <v>9.4504772414103009</v>
      </c>
      <c r="I20" s="15">
        <v>184</v>
      </c>
      <c r="J20" s="15">
        <v>469</v>
      </c>
      <c r="K20" s="14">
        <v>2.7177954228012799</v>
      </c>
      <c r="L20" s="15">
        <v>172.566336695274</v>
      </c>
      <c r="M20" s="15">
        <v>101</v>
      </c>
      <c r="ZA20" s="9"/>
    </row>
    <row r="21" spans="2:677" x14ac:dyDescent="0.3">
      <c r="B21" s="19"/>
      <c r="C21" s="16" t="s">
        <v>264</v>
      </c>
      <c r="D21" s="14">
        <v>49.647398157673997</v>
      </c>
      <c r="E21" s="14">
        <v>2.2517564259216898</v>
      </c>
      <c r="F21" s="14">
        <v>45.218756193197898</v>
      </c>
      <c r="G21" s="14">
        <v>54.081579745126398</v>
      </c>
      <c r="H21" s="14">
        <v>4.5354973462463999</v>
      </c>
      <c r="I21" s="15">
        <v>418</v>
      </c>
      <c r="J21" s="15">
        <v>836</v>
      </c>
      <c r="K21" s="14">
        <v>1.6936001633695501</v>
      </c>
      <c r="L21" s="15">
        <v>493.62300387165402</v>
      </c>
      <c r="M21" s="15">
        <v>180</v>
      </c>
      <c r="ZA21" s="9"/>
    </row>
    <row r="22" spans="2:677" x14ac:dyDescent="0.3">
      <c r="B22" s="19"/>
      <c r="C22" s="16" t="s">
        <v>265</v>
      </c>
      <c r="D22" s="14">
        <v>30.848693396326102</v>
      </c>
      <c r="E22" s="14">
        <v>2.6523916750855299</v>
      </c>
      <c r="F22" s="14">
        <v>25.862969601396198</v>
      </c>
      <c r="G22" s="14">
        <v>36.324621585204603</v>
      </c>
      <c r="H22" s="14">
        <v>8.59806812888033</v>
      </c>
      <c r="I22" s="15">
        <v>198</v>
      </c>
      <c r="J22" s="15">
        <v>703</v>
      </c>
      <c r="K22" s="14">
        <v>2.3151293451802002</v>
      </c>
      <c r="L22" s="15">
        <v>303.65474026907202</v>
      </c>
      <c r="M22" s="15">
        <v>135</v>
      </c>
      <c r="ZA22" s="9"/>
    </row>
    <row r="23" spans="2:677" x14ac:dyDescent="0.3">
      <c r="B23" s="19"/>
      <c r="C23" s="16" t="s">
        <v>266</v>
      </c>
      <c r="D23" s="14">
        <v>24.1369542737175</v>
      </c>
      <c r="E23" s="14">
        <v>2.6000328982766501</v>
      </c>
      <c r="F23" s="14">
        <v>19.3749479803678</v>
      </c>
      <c r="G23" s="14">
        <v>29.639110695588599</v>
      </c>
      <c r="H23" s="14">
        <v>10.7720007619511</v>
      </c>
      <c r="I23" s="15">
        <v>146</v>
      </c>
      <c r="J23" s="15">
        <v>677</v>
      </c>
      <c r="K23" s="14">
        <v>2.4956957527082602</v>
      </c>
      <c r="L23" s="15">
        <v>271.26704016919501</v>
      </c>
      <c r="M23" s="15">
        <v>143</v>
      </c>
      <c r="ZA23" s="9"/>
    </row>
    <row r="24" spans="2:677" x14ac:dyDescent="0.3">
      <c r="B24" s="19"/>
      <c r="C24" s="16" t="s">
        <v>267</v>
      </c>
      <c r="D24" s="14">
        <v>32.190432495668503</v>
      </c>
      <c r="E24" s="14">
        <v>4.0313032715022503</v>
      </c>
      <c r="F24" s="14">
        <v>24.736595507813401</v>
      </c>
      <c r="G24" s="14">
        <v>40.676433060376297</v>
      </c>
      <c r="H24" s="14">
        <v>12.5232963926306</v>
      </c>
      <c r="I24" s="15">
        <v>109</v>
      </c>
      <c r="J24" s="15">
        <v>384</v>
      </c>
      <c r="K24" s="14">
        <v>2.8514905051864301</v>
      </c>
      <c r="L24" s="15">
        <v>134.666413688407</v>
      </c>
      <c r="M24" s="15">
        <v>78</v>
      </c>
      <c r="ZA24" s="9"/>
    </row>
    <row r="25" spans="2:677" x14ac:dyDescent="0.3">
      <c r="B25" s="19"/>
      <c r="C25" s="16" t="s">
        <v>268</v>
      </c>
      <c r="D25" s="14">
        <v>46.786394536887101</v>
      </c>
      <c r="E25" s="14">
        <v>4.0814523622503698</v>
      </c>
      <c r="F25" s="14">
        <v>38.8301455925575</v>
      </c>
      <c r="G25" s="14">
        <v>54.909487277688299</v>
      </c>
      <c r="H25" s="14">
        <v>8.7235881342224193</v>
      </c>
      <c r="I25" s="15">
        <v>195</v>
      </c>
      <c r="J25" s="15">
        <v>424</v>
      </c>
      <c r="K25" s="14">
        <v>2.8302680387555799</v>
      </c>
      <c r="L25" s="15">
        <v>149.809132631278</v>
      </c>
      <c r="M25" s="15">
        <v>88</v>
      </c>
      <c r="ZA25" s="9"/>
    </row>
    <row r="26" spans="2:677" x14ac:dyDescent="0.3">
      <c r="B26" s="19"/>
      <c r="C26" s="16" t="s">
        <v>269</v>
      </c>
      <c r="D26" s="14">
        <v>23.038789624705799</v>
      </c>
      <c r="E26" s="14">
        <v>3.09033107882721</v>
      </c>
      <c r="F26" s="14">
        <v>17.481065995710999</v>
      </c>
      <c r="G26" s="14">
        <v>29.726934937450999</v>
      </c>
      <c r="H26" s="14">
        <v>13.4135999727749</v>
      </c>
      <c r="I26" s="15">
        <v>106</v>
      </c>
      <c r="J26" s="15">
        <v>497</v>
      </c>
      <c r="K26" s="14">
        <v>2.6715305642756202</v>
      </c>
      <c r="L26" s="15">
        <v>186.03567806635201</v>
      </c>
      <c r="M26" s="15">
        <v>100</v>
      </c>
      <c r="ZA26" s="9"/>
    </row>
    <row r="27" spans="2:677" x14ac:dyDescent="0.3">
      <c r="B27" s="19"/>
      <c r="C27" s="16" t="s">
        <v>270</v>
      </c>
      <c r="D27" s="14">
        <v>39.579154375820799</v>
      </c>
      <c r="E27" s="14">
        <v>3.0691101951523301</v>
      </c>
      <c r="F27" s="14">
        <v>33.700722860242102</v>
      </c>
      <c r="G27" s="14">
        <v>45.775011919155098</v>
      </c>
      <c r="H27" s="14">
        <v>7.7543602018623803</v>
      </c>
      <c r="I27" s="15">
        <v>238</v>
      </c>
      <c r="J27" s="15">
        <v>672</v>
      </c>
      <c r="K27" s="14">
        <v>2.64298180687546</v>
      </c>
      <c r="L27" s="15">
        <v>254.25827686435699</v>
      </c>
      <c r="M27" s="15">
        <v>147</v>
      </c>
      <c r="ZA27" s="9"/>
    </row>
    <row r="28" spans="2:677" x14ac:dyDescent="0.3">
      <c r="B28" s="19"/>
      <c r="C28" s="16" t="s">
        <v>271</v>
      </c>
      <c r="D28" s="14">
        <v>33.285868051959802</v>
      </c>
      <c r="E28" s="14">
        <v>4.3362645700108597</v>
      </c>
      <c r="F28" s="14">
        <v>25.257205002018701</v>
      </c>
      <c r="G28" s="14">
        <v>42.4182642083966</v>
      </c>
      <c r="H28" s="14">
        <v>13.027344106639701</v>
      </c>
      <c r="I28" s="15">
        <v>96</v>
      </c>
      <c r="J28" s="15">
        <v>347</v>
      </c>
      <c r="K28" s="14">
        <v>2.9297456368627399</v>
      </c>
      <c r="L28" s="15">
        <v>118.440316331208</v>
      </c>
      <c r="M28" s="15">
        <v>67</v>
      </c>
      <c r="ZA28" s="9"/>
    </row>
    <row r="29" spans="2:677" x14ac:dyDescent="0.3">
      <c r="B29" s="19"/>
      <c r="C29" s="16" t="s">
        <v>272</v>
      </c>
      <c r="D29" s="14">
        <v>31.934800336016298</v>
      </c>
      <c r="E29" s="14">
        <v>2.8989423424803</v>
      </c>
      <c r="F29" s="14">
        <v>26.470627261348401</v>
      </c>
      <c r="G29" s="14">
        <v>37.944838210131202</v>
      </c>
      <c r="H29" s="14">
        <v>9.0776905193637702</v>
      </c>
      <c r="I29" s="15">
        <v>138</v>
      </c>
      <c r="J29" s="15">
        <v>493</v>
      </c>
      <c r="K29" s="14">
        <v>1.9021945372754001</v>
      </c>
      <c r="L29" s="15">
        <v>259.17433277152901</v>
      </c>
      <c r="M29" s="15">
        <v>92</v>
      </c>
      <c r="ZA29" s="9"/>
    </row>
    <row r="30" spans="2:677" x14ac:dyDescent="0.3">
      <c r="B30" s="19"/>
      <c r="C30" s="16" t="s">
        <v>273</v>
      </c>
      <c r="D30" s="14">
        <v>27.378729379746598</v>
      </c>
      <c r="E30" s="14">
        <v>3.5791014360594899</v>
      </c>
      <c r="F30" s="14">
        <v>20.8443204820056</v>
      </c>
      <c r="G30" s="14">
        <v>35.054422362748397</v>
      </c>
      <c r="H30" s="14">
        <v>13.0725622303975</v>
      </c>
      <c r="I30" s="15">
        <v>105</v>
      </c>
      <c r="J30" s="15">
        <v>370</v>
      </c>
      <c r="K30" s="14">
        <v>2.3773725714019802</v>
      </c>
      <c r="L30" s="15">
        <v>155.63399883166201</v>
      </c>
      <c r="M30" s="15">
        <v>72</v>
      </c>
      <c r="ZA30" s="9"/>
    </row>
    <row r="31" spans="2:677" x14ac:dyDescent="0.3">
      <c r="B31" s="19"/>
      <c r="C31" s="16" t="s">
        <v>274</v>
      </c>
      <c r="D31" s="14">
        <v>6.0752169291822096</v>
      </c>
      <c r="E31" s="14">
        <v>0.83205535053125901</v>
      </c>
      <c r="F31" s="14">
        <v>4.6298575112117497</v>
      </c>
      <c r="G31" s="14">
        <v>7.9342533585241499</v>
      </c>
      <c r="H31" s="14">
        <v>13.695895310906399</v>
      </c>
      <c r="I31" s="15">
        <v>66</v>
      </c>
      <c r="J31" s="15">
        <v>1281</v>
      </c>
      <c r="K31" s="14">
        <v>1.55300342782696</v>
      </c>
      <c r="L31" s="15">
        <v>824.85329848398499</v>
      </c>
      <c r="M31" s="15">
        <v>298</v>
      </c>
      <c r="ZA31" s="9"/>
    </row>
    <row r="32" spans="2:677" x14ac:dyDescent="0.3">
      <c r="B32" s="19"/>
      <c r="C32" s="16" t="s">
        <v>275</v>
      </c>
      <c r="D32" s="14">
        <v>25.711166411445401</v>
      </c>
      <c r="E32" s="14">
        <v>2.5366282507002902</v>
      </c>
      <c r="F32" s="14">
        <v>21.028758684222399</v>
      </c>
      <c r="G32" s="14">
        <v>31.026563280545702</v>
      </c>
      <c r="H32" s="14">
        <v>9.8658622098572</v>
      </c>
      <c r="I32" s="15">
        <v>197</v>
      </c>
      <c r="J32" s="15">
        <v>809</v>
      </c>
      <c r="K32" s="14">
        <v>2.7219471703873599</v>
      </c>
      <c r="L32" s="15">
        <v>297.21370377841299</v>
      </c>
      <c r="M32" s="15">
        <v>168</v>
      </c>
      <c r="ZA32" s="9"/>
    </row>
    <row r="33" spans="2:677" x14ac:dyDescent="0.3">
      <c r="B33" s="19"/>
      <c r="C33" s="16" t="s">
        <v>276</v>
      </c>
      <c r="D33" s="14">
        <v>16.373328959852898</v>
      </c>
      <c r="E33" s="14">
        <v>2.3927814714932101</v>
      </c>
      <c r="F33" s="14">
        <v>12.1603983631235</v>
      </c>
      <c r="G33" s="14">
        <v>21.6854863740536</v>
      </c>
      <c r="H33" s="14">
        <v>14.613897255471199</v>
      </c>
      <c r="I33" s="15">
        <v>82</v>
      </c>
      <c r="J33" s="15">
        <v>488</v>
      </c>
      <c r="K33" s="14">
        <v>2.0363538168216202</v>
      </c>
      <c r="L33" s="15">
        <v>239.64401272941899</v>
      </c>
      <c r="M33" s="15">
        <v>102</v>
      </c>
      <c r="ZA33" s="9"/>
    </row>
    <row r="34" spans="2:677" x14ac:dyDescent="0.3">
      <c r="B34" s="19"/>
      <c r="C34" s="16" t="s">
        <v>277</v>
      </c>
      <c r="D34" s="14">
        <v>27.1006175832959</v>
      </c>
      <c r="E34" s="14">
        <v>2.5649930734794499</v>
      </c>
      <c r="F34" s="14">
        <v>22.325538717877699</v>
      </c>
      <c r="G34" s="14">
        <v>32.470072769496802</v>
      </c>
      <c r="H34" s="14">
        <v>9.4647033987167806</v>
      </c>
      <c r="I34" s="15">
        <v>129</v>
      </c>
      <c r="J34" s="15">
        <v>502</v>
      </c>
      <c r="K34" s="14">
        <v>1.6684265113988099</v>
      </c>
      <c r="L34" s="15">
        <v>300.88229632549002</v>
      </c>
      <c r="M34" s="15">
        <v>111</v>
      </c>
      <c r="ZA34" s="9"/>
    </row>
    <row r="35" spans="2:677" x14ac:dyDescent="0.3">
      <c r="B35" s="19"/>
      <c r="C35" s="16" t="s">
        <v>278</v>
      </c>
      <c r="D35" s="14">
        <v>34.0030845314771</v>
      </c>
      <c r="E35" s="14">
        <v>4.4340727182243302</v>
      </c>
      <c r="F35" s="14">
        <v>25.7713949157082</v>
      </c>
      <c r="G35" s="14">
        <v>43.329279155413197</v>
      </c>
      <c r="H35" s="14">
        <v>13.0402073203672</v>
      </c>
      <c r="I35" s="15">
        <v>104</v>
      </c>
      <c r="J35" s="15">
        <v>345</v>
      </c>
      <c r="K35" s="14">
        <v>3.0138533180604301</v>
      </c>
      <c r="L35" s="15">
        <v>114.471397109009</v>
      </c>
      <c r="M35" s="15">
        <v>64</v>
      </c>
      <c r="ZA35" s="9"/>
    </row>
    <row r="36" spans="2:677" x14ac:dyDescent="0.3">
      <c r="B36" s="19"/>
      <c r="C36" s="16" t="s">
        <v>279</v>
      </c>
      <c r="D36" s="14">
        <v>14.7907771758208</v>
      </c>
      <c r="E36" s="14">
        <v>1.6092922499211599</v>
      </c>
      <c r="F36" s="14">
        <v>11.886008818539599</v>
      </c>
      <c r="G36" s="14">
        <v>18.258332048969802</v>
      </c>
      <c r="H36" s="14">
        <v>10.880376539996499</v>
      </c>
      <c r="I36" s="15">
        <v>86</v>
      </c>
      <c r="J36" s="15">
        <v>667</v>
      </c>
      <c r="K36" s="14">
        <v>1.3685682807034001</v>
      </c>
      <c r="L36" s="15">
        <v>487.37064084021102</v>
      </c>
      <c r="M36" s="15">
        <v>160</v>
      </c>
      <c r="ZA36" s="9"/>
    </row>
    <row r="37" spans="2:677" x14ac:dyDescent="0.3">
      <c r="B37" s="19"/>
      <c r="C37" s="16" t="s">
        <v>280</v>
      </c>
      <c r="D37" s="14">
        <v>40.479484950980002</v>
      </c>
      <c r="E37" s="14">
        <v>2.9403391808933401</v>
      </c>
      <c r="F37" s="14">
        <v>34.787580600893897</v>
      </c>
      <c r="G37" s="14">
        <v>46.439486803996701</v>
      </c>
      <c r="H37" s="14">
        <v>7.2637761682344504</v>
      </c>
      <c r="I37" s="15">
        <v>180</v>
      </c>
      <c r="J37" s="15">
        <v>462</v>
      </c>
      <c r="K37" s="14">
        <v>1.6542232816972799</v>
      </c>
      <c r="L37" s="15">
        <v>279.28515159451399</v>
      </c>
      <c r="M37" s="15">
        <v>79</v>
      </c>
      <c r="ZA37" s="9"/>
    </row>
    <row r="38" spans="2:677" x14ac:dyDescent="0.3">
      <c r="B38" s="19" t="s">
        <v>296</v>
      </c>
      <c r="C38" s="16" t="s">
        <v>281</v>
      </c>
      <c r="D38" s="14">
        <v>32.852336174433603</v>
      </c>
      <c r="E38" s="14">
        <v>1.47776137813506</v>
      </c>
      <c r="F38" s="14">
        <v>30.0211111110216</v>
      </c>
      <c r="G38" s="14">
        <v>35.813918739852099</v>
      </c>
      <c r="H38" s="14">
        <v>4.4981926712569402</v>
      </c>
      <c r="I38" s="15">
        <v>1991</v>
      </c>
      <c r="J38" s="15">
        <v>6504</v>
      </c>
      <c r="K38" s="14">
        <v>6.4376181403990902</v>
      </c>
      <c r="L38" s="15">
        <v>1010.31155594401</v>
      </c>
      <c r="M38" s="15">
        <v>1277</v>
      </c>
      <c r="ZA38" s="9"/>
    </row>
    <row r="39" spans="2:677" x14ac:dyDescent="0.3">
      <c r="B39" s="19"/>
      <c r="C39" s="16" t="s">
        <v>282</v>
      </c>
      <c r="D39" s="14">
        <v>20.616808787063</v>
      </c>
      <c r="E39" s="14">
        <v>0.93545631518716299</v>
      </c>
      <c r="F39" s="14">
        <v>18.841969250151099</v>
      </c>
      <c r="G39" s="14">
        <v>22.512456309519902</v>
      </c>
      <c r="H39" s="14">
        <v>4.5373477769952499</v>
      </c>
      <c r="I39" s="15">
        <v>1395</v>
      </c>
      <c r="J39" s="15">
        <v>6206</v>
      </c>
      <c r="K39" s="14">
        <v>3.3177129783586699</v>
      </c>
      <c r="L39" s="15">
        <v>1870.5656699303199</v>
      </c>
      <c r="M39" s="15">
        <v>1286</v>
      </c>
      <c r="ZA39" s="9"/>
    </row>
    <row r="40" spans="2:677" x14ac:dyDescent="0.3">
      <c r="B40" s="19" t="s">
        <v>321</v>
      </c>
      <c r="C40" s="16" t="s">
        <v>314</v>
      </c>
      <c r="D40" s="14">
        <v>26.534041563192702</v>
      </c>
      <c r="E40" s="14">
        <v>1.1101301221614699</v>
      </c>
      <c r="F40" s="14">
        <v>24.414961348019801</v>
      </c>
      <c r="G40" s="14">
        <v>28.7670459036854</v>
      </c>
      <c r="H40" s="14">
        <v>4.1837958213701398</v>
      </c>
      <c r="I40" s="15">
        <v>1718</v>
      </c>
      <c r="J40" s="15">
        <v>6477</v>
      </c>
      <c r="K40" s="14">
        <v>4.0941623491459698</v>
      </c>
      <c r="L40" s="15">
        <v>1582.00858872904</v>
      </c>
      <c r="M40" s="15">
        <v>2436</v>
      </c>
      <c r="ZA40" s="9"/>
    </row>
    <row r="41" spans="2:677" x14ac:dyDescent="0.3">
      <c r="B41" s="19"/>
      <c r="C41" s="16" t="s">
        <v>315</v>
      </c>
      <c r="D41" s="14">
        <v>26.154903748980502</v>
      </c>
      <c r="E41" s="14">
        <v>1.0325137435523</v>
      </c>
      <c r="F41" s="14">
        <v>24.181423047136899</v>
      </c>
      <c r="G41" s="14">
        <v>28.2294762165495</v>
      </c>
      <c r="H41" s="14">
        <v>3.9476870320830302</v>
      </c>
      <c r="I41" s="15">
        <v>1668</v>
      </c>
      <c r="J41" s="15">
        <v>6233</v>
      </c>
      <c r="K41" s="14">
        <v>3.43988829656768</v>
      </c>
      <c r="L41" s="15">
        <v>1811.97744305223</v>
      </c>
      <c r="M41" s="15">
        <v>2414</v>
      </c>
      <c r="ZA41" s="9"/>
    </row>
    <row r="42" spans="2:677" x14ac:dyDescent="0.3">
      <c r="B42" s="19" t="s">
        <v>322</v>
      </c>
      <c r="C42" s="16" t="s">
        <v>316</v>
      </c>
      <c r="D42" s="14">
        <v>29.075652683770102</v>
      </c>
      <c r="E42" s="14">
        <v>2.1166362645315102</v>
      </c>
      <c r="F42" s="14">
        <v>25.100340986904701</v>
      </c>
      <c r="G42" s="14">
        <v>33.399806936587197</v>
      </c>
      <c r="H42" s="14">
        <v>7.2797549466980902</v>
      </c>
      <c r="I42" s="15">
        <v>521</v>
      </c>
      <c r="J42" s="15">
        <v>1581</v>
      </c>
      <c r="K42" s="14">
        <v>3.43261212294889</v>
      </c>
      <c r="L42" s="15">
        <v>460.58218737565801</v>
      </c>
      <c r="M42" s="15">
        <v>498</v>
      </c>
      <c r="ZA42" s="9"/>
    </row>
    <row r="43" spans="2:677" x14ac:dyDescent="0.3">
      <c r="B43" s="19"/>
      <c r="C43" s="16" t="s">
        <v>317</v>
      </c>
      <c r="D43" s="14">
        <v>27.365536988396801</v>
      </c>
      <c r="E43" s="14">
        <v>3.65239479297753</v>
      </c>
      <c r="F43" s="14">
        <v>20.789298121158399</v>
      </c>
      <c r="G43" s="14">
        <v>35.100215254110097</v>
      </c>
      <c r="H43" s="14">
        <v>13.3466951316401</v>
      </c>
      <c r="I43" s="15">
        <v>131</v>
      </c>
      <c r="J43" s="15">
        <v>499</v>
      </c>
      <c r="K43" s="14">
        <v>3.3422433505118199</v>
      </c>
      <c r="L43" s="15">
        <v>149.300917877085</v>
      </c>
      <c r="M43" s="15">
        <v>211</v>
      </c>
      <c r="ZA43" s="9"/>
    </row>
    <row r="44" spans="2:677" x14ac:dyDescent="0.3">
      <c r="B44" s="19"/>
      <c r="C44" s="16" t="s">
        <v>318</v>
      </c>
      <c r="D44" s="14">
        <v>31.769984557557098</v>
      </c>
      <c r="E44" s="14">
        <v>3.6206522447890999</v>
      </c>
      <c r="F44" s="14">
        <v>25.097829744987401</v>
      </c>
      <c r="G44" s="14">
        <v>39.285579015669398</v>
      </c>
      <c r="H44" s="14">
        <v>11.396455790620999</v>
      </c>
      <c r="I44" s="15">
        <v>114</v>
      </c>
      <c r="J44" s="15">
        <v>387</v>
      </c>
      <c r="K44" s="14">
        <v>2.3343633659962202</v>
      </c>
      <c r="L44" s="15">
        <v>165.78395876035501</v>
      </c>
      <c r="M44" s="15">
        <v>178</v>
      </c>
      <c r="ZA44" s="9"/>
    </row>
    <row r="45" spans="2:677" x14ac:dyDescent="0.3">
      <c r="B45" s="19"/>
      <c r="C45" s="16" t="s">
        <v>319</v>
      </c>
      <c r="D45" s="14">
        <v>25.558099663134701</v>
      </c>
      <c r="E45" s="14">
        <v>0.935105615229742</v>
      </c>
      <c r="F45" s="14">
        <v>23.768015102076902</v>
      </c>
      <c r="G45" s="14">
        <v>27.434484964922898</v>
      </c>
      <c r="H45" s="14">
        <v>3.6587446936774701</v>
      </c>
      <c r="I45" s="15">
        <v>2594</v>
      </c>
      <c r="J45" s="15">
        <v>10071</v>
      </c>
      <c r="K45" s="14">
        <v>4.6281219065079204</v>
      </c>
      <c r="L45" s="15">
        <v>2176.0446685379002</v>
      </c>
      <c r="M45" s="15">
        <v>2499</v>
      </c>
      <c r="ZA45" s="9"/>
    </row>
    <row r="46" spans="2:677" x14ac:dyDescent="0.3">
      <c r="B46" s="19"/>
      <c r="C46" s="16" t="s">
        <v>320</v>
      </c>
      <c r="D46" s="14">
        <v>23.454912430435499</v>
      </c>
      <c r="E46" s="14">
        <v>6.3981004688027996</v>
      </c>
      <c r="F46" s="14">
        <v>13.1596794243343</v>
      </c>
      <c r="G46" s="14">
        <v>38.256233538973298</v>
      </c>
      <c r="H46" s="14">
        <v>27.278296125721202</v>
      </c>
      <c r="I46" s="15">
        <v>26</v>
      </c>
      <c r="J46" s="15">
        <v>172</v>
      </c>
      <c r="K46" s="14">
        <v>3.8989447521668099</v>
      </c>
      <c r="L46" s="15">
        <v>44.114500443847597</v>
      </c>
      <c r="M46" s="15">
        <v>86</v>
      </c>
      <c r="ZA46" s="9"/>
    </row>
    <row r="47" spans="2:677" x14ac:dyDescent="0.3">
      <c r="B47" s="19" t="s">
        <v>298</v>
      </c>
      <c r="C47" s="16" t="s">
        <v>283</v>
      </c>
      <c r="D47" s="14">
        <v>33.395501754227602</v>
      </c>
      <c r="E47" s="14">
        <v>1.9065199687590799</v>
      </c>
      <c r="F47" s="14">
        <v>29.765702631193701</v>
      </c>
      <c r="G47" s="14">
        <v>37.233283516236099</v>
      </c>
      <c r="H47" s="14">
        <v>5.70891248405254</v>
      </c>
      <c r="I47" s="15">
        <v>887</v>
      </c>
      <c r="J47" s="15">
        <v>2568</v>
      </c>
      <c r="K47" s="14">
        <v>4.1948559468728304</v>
      </c>
      <c r="L47" s="15">
        <v>612.17835189653795</v>
      </c>
      <c r="M47" s="15">
        <v>1210</v>
      </c>
      <c r="ZA47" s="9"/>
    </row>
    <row r="48" spans="2:677" x14ac:dyDescent="0.3">
      <c r="B48" s="19"/>
      <c r="C48" s="16" t="s">
        <v>284</v>
      </c>
      <c r="D48" s="14">
        <v>32.684025880653003</v>
      </c>
      <c r="E48" s="14">
        <v>1.75578198303342</v>
      </c>
      <c r="F48" s="14">
        <v>29.337931360684902</v>
      </c>
      <c r="G48" s="14">
        <v>36.216156942395997</v>
      </c>
      <c r="H48" s="14">
        <v>5.3719881064980299</v>
      </c>
      <c r="I48" s="15">
        <v>782</v>
      </c>
      <c r="J48" s="15">
        <v>2323</v>
      </c>
      <c r="K48" s="14">
        <v>3.2534917610669898</v>
      </c>
      <c r="L48" s="15">
        <v>714.0021154497</v>
      </c>
      <c r="M48" s="15">
        <v>1328</v>
      </c>
      <c r="ZA48" s="9"/>
    </row>
    <row r="49" spans="2:677" x14ac:dyDescent="0.3">
      <c r="B49" s="19"/>
      <c r="C49" s="16" t="s">
        <v>285</v>
      </c>
      <c r="D49" s="14">
        <v>28.797111617818299</v>
      </c>
      <c r="E49" s="14">
        <v>1.7873309175697101</v>
      </c>
      <c r="F49" s="14">
        <v>25.422297804765599</v>
      </c>
      <c r="G49" s="14">
        <v>32.425146447069203</v>
      </c>
      <c r="H49" s="14">
        <v>6.2066326001382501</v>
      </c>
      <c r="I49" s="15">
        <v>695</v>
      </c>
      <c r="J49" s="15">
        <v>2303</v>
      </c>
      <c r="K49" s="14">
        <v>3.58648248346582</v>
      </c>
      <c r="L49" s="15">
        <v>642.13334670311394</v>
      </c>
      <c r="M49" s="15">
        <v>1378</v>
      </c>
      <c r="ZA49" s="9"/>
    </row>
    <row r="50" spans="2:677" x14ac:dyDescent="0.3">
      <c r="B50" s="19"/>
      <c r="C50" s="16" t="s">
        <v>286</v>
      </c>
      <c r="D50" s="14">
        <v>23.0440393095666</v>
      </c>
      <c r="E50" s="14">
        <v>1.4852125236512399</v>
      </c>
      <c r="F50" s="14">
        <v>20.2607608592918</v>
      </c>
      <c r="G50" s="14">
        <v>26.084589945399799</v>
      </c>
      <c r="H50" s="14">
        <v>6.4451049735654102</v>
      </c>
      <c r="I50" s="15">
        <v>596</v>
      </c>
      <c r="J50" s="15">
        <v>2435</v>
      </c>
      <c r="K50" s="14">
        <v>3.0275889236420399</v>
      </c>
      <c r="L50" s="15">
        <v>804.27034891870699</v>
      </c>
      <c r="M50" s="15">
        <v>1438</v>
      </c>
      <c r="ZA50" s="9"/>
    </row>
    <row r="51" spans="2:677" x14ac:dyDescent="0.3">
      <c r="B51" s="19"/>
      <c r="C51" s="16" t="s">
        <v>287</v>
      </c>
      <c r="D51" s="14">
        <v>12.834186473147801</v>
      </c>
      <c r="E51" s="14">
        <v>0.99004726379624297</v>
      </c>
      <c r="F51" s="14">
        <v>11.0144684088659</v>
      </c>
      <c r="G51" s="14">
        <v>14.904189130097199</v>
      </c>
      <c r="H51" s="14">
        <v>7.7141411796350097</v>
      </c>
      <c r="I51" s="15">
        <v>419</v>
      </c>
      <c r="J51" s="15">
        <v>3007</v>
      </c>
      <c r="K51" s="14">
        <v>2.6338212842542701</v>
      </c>
      <c r="L51" s="15">
        <v>1141.68718203346</v>
      </c>
      <c r="M51" s="15">
        <v>1498</v>
      </c>
      <c r="ZA51" s="9"/>
    </row>
    <row r="52" spans="2:677" x14ac:dyDescent="0.3">
      <c r="B52" s="19" t="s">
        <v>297</v>
      </c>
      <c r="C52" s="16" t="s">
        <v>288</v>
      </c>
      <c r="D52" s="14">
        <v>22.626070758438701</v>
      </c>
      <c r="E52" s="14">
        <v>0.94843349760566698</v>
      </c>
      <c r="F52" s="14">
        <v>20.820519197042</v>
      </c>
      <c r="G52" s="14">
        <v>24.539672315523699</v>
      </c>
      <c r="H52" s="14">
        <v>4.1917728788677797</v>
      </c>
      <c r="I52" s="15">
        <v>1961</v>
      </c>
      <c r="J52" s="15">
        <v>8504</v>
      </c>
      <c r="K52" s="14">
        <v>4.3690011089749197</v>
      </c>
      <c r="L52" s="15">
        <v>1946.44033908137</v>
      </c>
      <c r="M52" s="15">
        <v>2498</v>
      </c>
      <c r="ZA52" s="9"/>
    </row>
    <row r="53" spans="2:677" x14ac:dyDescent="0.3">
      <c r="B53" s="19"/>
      <c r="C53" s="16" t="s">
        <v>289</v>
      </c>
      <c r="D53" s="14">
        <v>33.671705223753499</v>
      </c>
      <c r="E53" s="14">
        <v>1.5028320552313399</v>
      </c>
      <c r="F53" s="14">
        <v>30.790717092026199</v>
      </c>
      <c r="G53" s="14">
        <v>36.679394738599598</v>
      </c>
      <c r="H53" s="14">
        <v>4.4631896283386903</v>
      </c>
      <c r="I53" s="15">
        <v>1419</v>
      </c>
      <c r="J53" s="15">
        <v>4133</v>
      </c>
      <c r="K53" s="14">
        <v>4.1784698201625403</v>
      </c>
      <c r="L53" s="15">
        <v>989.11806902538001</v>
      </c>
      <c r="M53" s="15">
        <v>1711</v>
      </c>
      <c r="ZA53" s="9"/>
    </row>
    <row r="54" spans="2:677" x14ac:dyDescent="0.3">
      <c r="B54" s="19" t="s">
        <v>291</v>
      </c>
      <c r="C54" s="16" t="s">
        <v>290</v>
      </c>
      <c r="D54" s="14">
        <v>22.005016266220501</v>
      </c>
      <c r="E54" s="14">
        <v>0.90083592429920401</v>
      </c>
      <c r="F54" s="14">
        <v>20.2894970075508</v>
      </c>
      <c r="G54" s="14">
        <v>23.822236473731898</v>
      </c>
      <c r="H54" s="14">
        <v>4.0937753165039004</v>
      </c>
      <c r="I54" s="15">
        <v>1948</v>
      </c>
      <c r="J54" s="15">
        <v>8235</v>
      </c>
      <c r="K54" s="14">
        <v>3.8932643313675301</v>
      </c>
      <c r="L54" s="15">
        <v>2115.1915973574301</v>
      </c>
      <c r="M54" s="15">
        <v>2372</v>
      </c>
      <c r="ZA54" s="9"/>
    </row>
    <row r="55" spans="2:677" x14ac:dyDescent="0.3">
      <c r="B55" s="19"/>
      <c r="C55" s="16" t="s">
        <v>291</v>
      </c>
      <c r="D55" s="14">
        <v>32.430522798355902</v>
      </c>
      <c r="E55" s="14">
        <v>1.4219152942878901</v>
      </c>
      <c r="F55" s="14">
        <v>29.706494775522899</v>
      </c>
      <c r="G55" s="14">
        <v>35.278975014974698</v>
      </c>
      <c r="H55" s="14">
        <v>4.3844969849205802</v>
      </c>
      <c r="I55" s="15">
        <v>1438</v>
      </c>
      <c r="J55" s="15">
        <v>4475</v>
      </c>
      <c r="K55" s="14">
        <v>4.1279927167950996</v>
      </c>
      <c r="L55" s="15">
        <v>1084.06199017578</v>
      </c>
      <c r="M55" s="15">
        <v>1690</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356</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143" priority="1">
      <formula>ZA9 = 3</formula>
    </cfRule>
    <cfRule type="expression" dxfId="142" priority="48">
      <formula>I9 = J9</formula>
    </cfRule>
    <cfRule type="expression" dxfId="141" priority="95">
      <formula>ZA9 = 2</formula>
    </cfRule>
    <cfRule type="expression" dxfId="140" priority="142">
      <formula>ZA9 = 1</formula>
    </cfRule>
  </conditionalFormatting>
  <pageMargins left="0.7" right="0.7" top="0.75" bottom="0.75" header="0.3" footer="0.3"/>
  <pageSetup paperSize="9" orientation="portrait" horizontalDpi="300" verticalDpi="300"/>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1:ZA145"/>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2" width="12.19921875" customWidth="1"/>
  </cols>
  <sheetData>
    <row r="1" spans="2:677" ht="70.05" customHeight="1" x14ac:dyDescent="0.3"/>
    <row r="2" spans="2:677" x14ac:dyDescent="0.3">
      <c r="B2" s="10" t="s">
        <v>5</v>
      </c>
      <c r="C2" s="11" t="s">
        <v>169</v>
      </c>
      <c r="L2" s="12" t="str">
        <f>HYPERLINK("#'INDICE'!A1", "Índice")</f>
        <v>Índice</v>
      </c>
    </row>
    <row r="3" spans="2:677" x14ac:dyDescent="0.3">
      <c r="B3" s="10" t="s">
        <v>7</v>
      </c>
      <c r="C3" s="11" t="s">
        <v>168</v>
      </c>
    </row>
    <row r="4" spans="2:677" x14ac:dyDescent="0.3">
      <c r="B4" s="10" t="s">
        <v>8</v>
      </c>
      <c r="C4" s="11" t="s">
        <v>357</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342</v>
      </c>
      <c r="J8" s="13" t="s">
        <v>249</v>
      </c>
      <c r="K8" s="13" t="s">
        <v>250</v>
      </c>
      <c r="L8" s="13" t="s">
        <v>251</v>
      </c>
      <c r="ZA8" s="9" t="s">
        <v>300</v>
      </c>
    </row>
    <row r="9" spans="2:677" x14ac:dyDescent="0.3">
      <c r="B9" s="19" t="s">
        <v>292</v>
      </c>
      <c r="C9" s="19" t="s">
        <v>252</v>
      </c>
      <c r="D9" s="14">
        <v>20.848931004093998</v>
      </c>
      <c r="E9" s="14">
        <v>5.8064660317650299E-2</v>
      </c>
      <c r="F9" s="14">
        <v>20.735074844681801</v>
      </c>
      <c r="G9" s="14">
        <v>20.9627871635061</v>
      </c>
      <c r="H9" s="14">
        <v>0.27850185847057901</v>
      </c>
      <c r="I9" s="15">
        <v>19744</v>
      </c>
      <c r="J9" s="14">
        <v>3.05924563934397</v>
      </c>
      <c r="K9" s="15">
        <v>6453.8786117985501</v>
      </c>
      <c r="L9" s="15">
        <v>2675</v>
      </c>
      <c r="ZA9" s="9"/>
    </row>
    <row r="10" spans="2:677" x14ac:dyDescent="0.3">
      <c r="B10" s="19" t="s">
        <v>293</v>
      </c>
      <c r="C10" s="16" t="s">
        <v>253</v>
      </c>
      <c r="D10" s="14">
        <v>21.219043953580702</v>
      </c>
      <c r="E10" s="14">
        <v>7.6364273137228406E-2</v>
      </c>
      <c r="F10" s="14">
        <v>21.0693049762382</v>
      </c>
      <c r="G10" s="14">
        <v>21.368782930923299</v>
      </c>
      <c r="H10" s="14">
        <v>0.35988555047194698</v>
      </c>
      <c r="I10" s="15">
        <v>12162</v>
      </c>
      <c r="J10" s="14">
        <v>3.0071209215792698</v>
      </c>
      <c r="K10" s="15">
        <v>4044.4000481406702</v>
      </c>
      <c r="L10" s="15">
        <v>1689</v>
      </c>
      <c r="ZA10" s="9"/>
    </row>
    <row r="11" spans="2:677" x14ac:dyDescent="0.3">
      <c r="B11" s="19"/>
      <c r="C11" s="16" t="s">
        <v>254</v>
      </c>
      <c r="D11" s="14">
        <v>20.1768010591001</v>
      </c>
      <c r="E11" s="14">
        <v>8.6006505289947202E-2</v>
      </c>
      <c r="F11" s="14">
        <v>20.008155099178701</v>
      </c>
      <c r="G11" s="14">
        <v>20.3454470190214</v>
      </c>
      <c r="H11" s="14">
        <v>0.42626432722424401</v>
      </c>
      <c r="I11" s="15">
        <v>7582</v>
      </c>
      <c r="J11" s="14">
        <v>3.1604061103915799</v>
      </c>
      <c r="K11" s="15">
        <v>2399.0587712984002</v>
      </c>
      <c r="L11" s="15">
        <v>986</v>
      </c>
      <c r="ZA11" s="9"/>
    </row>
    <row r="12" spans="2:677" x14ac:dyDescent="0.3">
      <c r="B12" s="19" t="s">
        <v>294</v>
      </c>
      <c r="C12" s="16" t="s">
        <v>255</v>
      </c>
      <c r="D12" s="14">
        <v>21.805662827561299</v>
      </c>
      <c r="E12" s="14">
        <v>7.0019157760732795E-2</v>
      </c>
      <c r="F12" s="14">
        <v>21.668365677379001</v>
      </c>
      <c r="G12" s="14">
        <v>21.942959977743499</v>
      </c>
      <c r="H12" s="14">
        <v>0.32110538585523801</v>
      </c>
      <c r="I12" s="15">
        <v>10060</v>
      </c>
      <c r="J12" s="14">
        <v>1.9769426189506201</v>
      </c>
      <c r="K12" s="15">
        <v>5088.6656514795204</v>
      </c>
      <c r="L12" s="15">
        <v>1378</v>
      </c>
      <c r="ZA12" s="9"/>
    </row>
    <row r="13" spans="2:677" x14ac:dyDescent="0.3">
      <c r="B13" s="19"/>
      <c r="C13" s="16" t="s">
        <v>256</v>
      </c>
      <c r="D13" s="14">
        <v>20.2813633313427</v>
      </c>
      <c r="E13" s="14">
        <v>9.2289300687340398E-2</v>
      </c>
      <c r="F13" s="14">
        <v>20.100397744467401</v>
      </c>
      <c r="G13" s="14">
        <v>20.462328918217999</v>
      </c>
      <c r="H13" s="14">
        <v>0.45504485659855498</v>
      </c>
      <c r="I13" s="15">
        <v>5799</v>
      </c>
      <c r="J13" s="14">
        <v>2.5903648508980699</v>
      </c>
      <c r="K13" s="15">
        <v>2238.6807781110501</v>
      </c>
      <c r="L13" s="15">
        <v>788</v>
      </c>
      <c r="ZA13" s="9"/>
    </row>
    <row r="14" spans="2:677" x14ac:dyDescent="0.3">
      <c r="B14" s="19"/>
      <c r="C14" s="16" t="s">
        <v>257</v>
      </c>
      <c r="D14" s="14">
        <v>19.789314943099701</v>
      </c>
      <c r="E14" s="14">
        <v>8.6242833369828603E-2</v>
      </c>
      <c r="F14" s="14">
        <v>19.620205578977</v>
      </c>
      <c r="G14" s="14">
        <v>19.958424307222302</v>
      </c>
      <c r="H14" s="14">
        <v>0.435805047409691</v>
      </c>
      <c r="I14" s="15">
        <v>3885</v>
      </c>
      <c r="J14" s="14">
        <v>1.84959165879069</v>
      </c>
      <c r="K14" s="15">
        <v>2100.46362478739</v>
      </c>
      <c r="L14" s="15">
        <v>509</v>
      </c>
      <c r="ZA14" s="9"/>
    </row>
    <row r="15" spans="2:677" x14ac:dyDescent="0.3">
      <c r="B15" s="19" t="s">
        <v>295</v>
      </c>
      <c r="C15" s="16" t="s">
        <v>258</v>
      </c>
      <c r="D15" s="14">
        <v>22.158088156872701</v>
      </c>
      <c r="E15" s="14">
        <v>0.209612559430773</v>
      </c>
      <c r="F15" s="14">
        <v>21.747069116189699</v>
      </c>
      <c r="G15" s="14">
        <v>22.569107197555802</v>
      </c>
      <c r="H15" s="14">
        <v>0.945986666118382</v>
      </c>
      <c r="I15" s="15">
        <v>980</v>
      </c>
      <c r="J15" s="14">
        <v>1.64473250607976</v>
      </c>
      <c r="K15" s="15">
        <v>595.84157081922103</v>
      </c>
      <c r="L15" s="15">
        <v>134</v>
      </c>
      <c r="ZA15" s="9"/>
    </row>
    <row r="16" spans="2:677" x14ac:dyDescent="0.3">
      <c r="B16" s="19"/>
      <c r="C16" s="16" t="s">
        <v>259</v>
      </c>
      <c r="D16" s="14">
        <v>21.075496037894599</v>
      </c>
      <c r="E16" s="14">
        <v>0.19359597441121901</v>
      </c>
      <c r="F16" s="14">
        <v>20.695883137319001</v>
      </c>
      <c r="G16" s="14">
        <v>21.4551089384703</v>
      </c>
      <c r="H16" s="14">
        <v>0.91858324028589899</v>
      </c>
      <c r="I16" s="15">
        <v>760</v>
      </c>
      <c r="J16" s="14">
        <v>1.5192929393563199</v>
      </c>
      <c r="K16" s="15">
        <v>500.23269398065497</v>
      </c>
      <c r="L16" s="15">
        <v>101</v>
      </c>
      <c r="ZA16" s="9"/>
    </row>
    <row r="17" spans="2:677" x14ac:dyDescent="0.3">
      <c r="B17" s="19"/>
      <c r="C17" s="16" t="s">
        <v>260</v>
      </c>
      <c r="D17" s="14">
        <v>21.333431869380799</v>
      </c>
      <c r="E17" s="14">
        <v>0.197579847893047</v>
      </c>
      <c r="F17" s="14">
        <v>20.946007185669899</v>
      </c>
      <c r="G17" s="14">
        <v>21.7208565530917</v>
      </c>
      <c r="H17" s="14">
        <v>0.92615125921969799</v>
      </c>
      <c r="I17" s="15">
        <v>746</v>
      </c>
      <c r="J17" s="14">
        <v>1.2915864644600401</v>
      </c>
      <c r="K17" s="15">
        <v>577.58425047592402</v>
      </c>
      <c r="L17" s="15">
        <v>102</v>
      </c>
      <c r="ZA17" s="9"/>
    </row>
    <row r="18" spans="2:677" x14ac:dyDescent="0.3">
      <c r="B18" s="19"/>
      <c r="C18" s="16" t="s">
        <v>261</v>
      </c>
      <c r="D18" s="14">
        <v>21.070589457040398</v>
      </c>
      <c r="E18" s="14">
        <v>0.181968815989757</v>
      </c>
      <c r="F18" s="14">
        <v>20.713775684118399</v>
      </c>
      <c r="G18" s="14">
        <v>21.427403229962501</v>
      </c>
      <c r="H18" s="14">
        <v>0.86361521285753395</v>
      </c>
      <c r="I18" s="15">
        <v>599</v>
      </c>
      <c r="J18" s="14">
        <v>1.04506672629053</v>
      </c>
      <c r="K18" s="15">
        <v>573.169143109316</v>
      </c>
      <c r="L18" s="15">
        <v>78</v>
      </c>
      <c r="ZA18" s="9"/>
    </row>
    <row r="19" spans="2:677" x14ac:dyDescent="0.3">
      <c r="B19" s="19"/>
      <c r="C19" s="16" t="s">
        <v>262</v>
      </c>
      <c r="D19" s="14">
        <v>21.374980483964698</v>
      </c>
      <c r="E19" s="14">
        <v>0.23514711049131701</v>
      </c>
      <c r="F19" s="14">
        <v>20.913891987950901</v>
      </c>
      <c r="G19" s="14">
        <v>21.836068979978499</v>
      </c>
      <c r="H19" s="14">
        <v>1.10010444532439</v>
      </c>
      <c r="I19" s="15">
        <v>502</v>
      </c>
      <c r="J19" s="14">
        <v>1.4249038165749801</v>
      </c>
      <c r="K19" s="15">
        <v>352.30448129941101</v>
      </c>
      <c r="L19" s="15">
        <v>66</v>
      </c>
      <c r="ZA19" s="9"/>
    </row>
    <row r="20" spans="2:677" x14ac:dyDescent="0.3">
      <c r="B20" s="19"/>
      <c r="C20" s="16" t="s">
        <v>263</v>
      </c>
      <c r="D20" s="14">
        <v>21.8963153188819</v>
      </c>
      <c r="E20" s="14">
        <v>0.22756993907480699</v>
      </c>
      <c r="F20" s="14">
        <v>21.450084528604702</v>
      </c>
      <c r="G20" s="14">
        <v>22.342546109159102</v>
      </c>
      <c r="H20" s="14">
        <v>1.0393070055881299</v>
      </c>
      <c r="I20" s="15">
        <v>711</v>
      </c>
      <c r="J20" s="14">
        <v>1.63401043181879</v>
      </c>
      <c r="K20" s="15">
        <v>435.12574103250699</v>
      </c>
      <c r="L20" s="15">
        <v>101</v>
      </c>
      <c r="ZA20" s="9"/>
    </row>
    <row r="21" spans="2:677" x14ac:dyDescent="0.3">
      <c r="B21" s="19"/>
      <c r="C21" s="16" t="s">
        <v>264</v>
      </c>
      <c r="D21" s="14">
        <v>20.804422550711401</v>
      </c>
      <c r="E21" s="14">
        <v>0.13474861944892599</v>
      </c>
      <c r="F21" s="14">
        <v>20.5402005572886</v>
      </c>
      <c r="G21" s="14">
        <v>21.068644544134202</v>
      </c>
      <c r="H21" s="14">
        <v>0.647692187180262</v>
      </c>
      <c r="I21" s="15">
        <v>1301</v>
      </c>
      <c r="J21" s="14">
        <v>1.1890457444805</v>
      </c>
      <c r="K21" s="15">
        <v>1094.15470854606</v>
      </c>
      <c r="L21" s="15">
        <v>181</v>
      </c>
      <c r="ZA21" s="9"/>
    </row>
    <row r="22" spans="2:677" x14ac:dyDescent="0.3">
      <c r="B22" s="19"/>
      <c r="C22" s="16" t="s">
        <v>265</v>
      </c>
      <c r="D22" s="14">
        <v>19.680318748162101</v>
      </c>
      <c r="E22" s="14">
        <v>0.235204290660572</v>
      </c>
      <c r="F22" s="14">
        <v>19.219118130344299</v>
      </c>
      <c r="G22" s="14">
        <v>20.141519365979899</v>
      </c>
      <c r="H22" s="14">
        <v>1.1951243964610001</v>
      </c>
      <c r="I22" s="15">
        <v>1032</v>
      </c>
      <c r="J22" s="14">
        <v>3.4321955405395799</v>
      </c>
      <c r="K22" s="15">
        <v>300.68216912774102</v>
      </c>
      <c r="L22" s="15">
        <v>135</v>
      </c>
      <c r="ZA22" s="9"/>
    </row>
    <row r="23" spans="2:677" x14ac:dyDescent="0.3">
      <c r="B23" s="19"/>
      <c r="C23" s="16" t="s">
        <v>266</v>
      </c>
      <c r="D23" s="14">
        <v>20.5298012131225</v>
      </c>
      <c r="E23" s="14">
        <v>0.16755492349021001</v>
      </c>
      <c r="F23" s="14">
        <v>20.201250938741602</v>
      </c>
      <c r="G23" s="14">
        <v>20.858351487503501</v>
      </c>
      <c r="H23" s="14">
        <v>0.81615463175118097</v>
      </c>
      <c r="I23" s="15">
        <v>1047</v>
      </c>
      <c r="J23" s="14">
        <v>1.47549082021622</v>
      </c>
      <c r="K23" s="15">
        <v>709.59438422434505</v>
      </c>
      <c r="L23" s="15">
        <v>145</v>
      </c>
      <c r="ZA23" s="9"/>
    </row>
    <row r="24" spans="2:677" x14ac:dyDescent="0.3">
      <c r="B24" s="19"/>
      <c r="C24" s="16" t="s">
        <v>267</v>
      </c>
      <c r="D24" s="14">
        <v>21.527509375762499</v>
      </c>
      <c r="E24" s="14">
        <v>0.22401760406355001</v>
      </c>
      <c r="F24" s="14">
        <v>21.088244185888598</v>
      </c>
      <c r="G24" s="14">
        <v>21.966774565636399</v>
      </c>
      <c r="H24" s="14">
        <v>1.0406108767778199</v>
      </c>
      <c r="I24" s="15">
        <v>625</v>
      </c>
      <c r="J24" s="14">
        <v>1.4593385715262399</v>
      </c>
      <c r="K24" s="15">
        <v>428.27621512555902</v>
      </c>
      <c r="L24" s="15">
        <v>78</v>
      </c>
      <c r="ZA24" s="9"/>
    </row>
    <row r="25" spans="2:677" x14ac:dyDescent="0.3">
      <c r="B25" s="19"/>
      <c r="C25" s="16" t="s">
        <v>268</v>
      </c>
      <c r="D25" s="14">
        <v>21.551147608560701</v>
      </c>
      <c r="E25" s="14">
        <v>0.236299567588723</v>
      </c>
      <c r="F25" s="14">
        <v>21.087799315653601</v>
      </c>
      <c r="G25" s="14">
        <v>22.0144959014678</v>
      </c>
      <c r="H25" s="14">
        <v>1.09645932495427</v>
      </c>
      <c r="I25" s="15">
        <v>650</v>
      </c>
      <c r="J25" s="14">
        <v>1.3214117919900099</v>
      </c>
      <c r="K25" s="15">
        <v>491.89813799157798</v>
      </c>
      <c r="L25" s="15">
        <v>89</v>
      </c>
      <c r="ZA25" s="9"/>
    </row>
    <row r="26" spans="2:677" x14ac:dyDescent="0.3">
      <c r="B26" s="19"/>
      <c r="C26" s="16" t="s">
        <v>269</v>
      </c>
      <c r="D26" s="14">
        <v>19.6662561088297</v>
      </c>
      <c r="E26" s="14">
        <v>0.19656762517342</v>
      </c>
      <c r="F26" s="14">
        <v>19.280816243262802</v>
      </c>
      <c r="G26" s="14">
        <v>20.051695974396601</v>
      </c>
      <c r="H26" s="14">
        <v>0.99951726493160897</v>
      </c>
      <c r="I26" s="15">
        <v>734</v>
      </c>
      <c r="J26" s="14">
        <v>1.72479796725804</v>
      </c>
      <c r="K26" s="15">
        <v>425.55708780597598</v>
      </c>
      <c r="L26" s="15">
        <v>100</v>
      </c>
      <c r="ZA26" s="9"/>
    </row>
    <row r="27" spans="2:677" x14ac:dyDescent="0.3">
      <c r="B27" s="19"/>
      <c r="C27" s="16" t="s">
        <v>270</v>
      </c>
      <c r="D27" s="14">
        <v>20.2185388032931</v>
      </c>
      <c r="E27" s="14">
        <v>0.178057606149915</v>
      </c>
      <c r="F27" s="14">
        <v>19.869394330916101</v>
      </c>
      <c r="G27" s="14">
        <v>20.567683275670099</v>
      </c>
      <c r="H27" s="14">
        <v>0.88066505637348103</v>
      </c>
      <c r="I27" s="15">
        <v>1046</v>
      </c>
      <c r="J27" s="14">
        <v>1.7095493103225501</v>
      </c>
      <c r="K27" s="15">
        <v>611.85716825134796</v>
      </c>
      <c r="L27" s="15">
        <v>147</v>
      </c>
      <c r="ZA27" s="9"/>
    </row>
    <row r="28" spans="2:677" x14ac:dyDescent="0.3">
      <c r="B28" s="19"/>
      <c r="C28" s="16" t="s">
        <v>271</v>
      </c>
      <c r="D28" s="14">
        <v>19.3519534332499</v>
      </c>
      <c r="E28" s="14">
        <v>0.20566515636823399</v>
      </c>
      <c r="F28" s="14">
        <v>18.9486746626363</v>
      </c>
      <c r="G28" s="14">
        <v>19.7552322038634</v>
      </c>
      <c r="H28" s="14">
        <v>1.0627617365741899</v>
      </c>
      <c r="I28" s="15">
        <v>480</v>
      </c>
      <c r="J28" s="14">
        <v>1.48298717390668</v>
      </c>
      <c r="K28" s="15">
        <v>323.67103940320698</v>
      </c>
      <c r="L28" s="15">
        <v>68</v>
      </c>
      <c r="ZA28" s="9"/>
    </row>
    <row r="29" spans="2:677" x14ac:dyDescent="0.3">
      <c r="B29" s="19"/>
      <c r="C29" s="16" t="s">
        <v>272</v>
      </c>
      <c r="D29" s="14">
        <v>20.038315186426502</v>
      </c>
      <c r="E29" s="14">
        <v>0.165549265308716</v>
      </c>
      <c r="F29" s="14">
        <v>19.713697709316602</v>
      </c>
      <c r="G29" s="14">
        <v>20.362932663536501</v>
      </c>
      <c r="H29" s="14">
        <v>0.82616359593372801</v>
      </c>
      <c r="I29" s="15">
        <v>710</v>
      </c>
      <c r="J29" s="14">
        <v>1.17675807287695</v>
      </c>
      <c r="K29" s="15">
        <v>603.35256359379298</v>
      </c>
      <c r="L29" s="15">
        <v>92</v>
      </c>
      <c r="ZA29" s="9"/>
    </row>
    <row r="30" spans="2:677" x14ac:dyDescent="0.3">
      <c r="B30" s="19"/>
      <c r="C30" s="16" t="s">
        <v>273</v>
      </c>
      <c r="D30" s="14">
        <v>19.862459035247401</v>
      </c>
      <c r="E30" s="14">
        <v>0.28937016496909501</v>
      </c>
      <c r="F30" s="14">
        <v>19.295047197278901</v>
      </c>
      <c r="G30" s="14">
        <v>20.429870873215901</v>
      </c>
      <c r="H30" s="14">
        <v>1.45686978865802</v>
      </c>
      <c r="I30" s="15">
        <v>578</v>
      </c>
      <c r="J30" s="14">
        <v>2.8088708074497801</v>
      </c>
      <c r="K30" s="15">
        <v>205.77664108545301</v>
      </c>
      <c r="L30" s="15">
        <v>72</v>
      </c>
      <c r="ZA30" s="9"/>
    </row>
    <row r="31" spans="2:677" x14ac:dyDescent="0.3">
      <c r="B31" s="19"/>
      <c r="C31" s="16" t="s">
        <v>274</v>
      </c>
      <c r="D31" s="14">
        <v>22.210439053584501</v>
      </c>
      <c r="E31" s="14">
        <v>0.14346535632940399</v>
      </c>
      <c r="F31" s="14">
        <v>21.929124836106901</v>
      </c>
      <c r="G31" s="14">
        <v>22.491753271062201</v>
      </c>
      <c r="H31" s="14">
        <v>0.64593660658072605</v>
      </c>
      <c r="I31" s="15">
        <v>2098</v>
      </c>
      <c r="J31" s="14">
        <v>1.5336435715124399</v>
      </c>
      <c r="K31" s="15">
        <v>1367.98408637478</v>
      </c>
      <c r="L31" s="15">
        <v>298</v>
      </c>
      <c r="ZA31" s="9"/>
    </row>
    <row r="32" spans="2:677" x14ac:dyDescent="0.3">
      <c r="B32" s="19"/>
      <c r="C32" s="16" t="s">
        <v>275</v>
      </c>
      <c r="D32" s="14">
        <v>22.156932693727899</v>
      </c>
      <c r="E32" s="14">
        <v>0.16525656623433799</v>
      </c>
      <c r="F32" s="14">
        <v>21.832889155952</v>
      </c>
      <c r="G32" s="14">
        <v>22.480976231503799</v>
      </c>
      <c r="H32" s="14">
        <v>0.74584586467204295</v>
      </c>
      <c r="I32" s="15">
        <v>1295</v>
      </c>
      <c r="J32" s="14">
        <v>1.4449586941698001</v>
      </c>
      <c r="K32" s="15">
        <v>896.21939037090999</v>
      </c>
      <c r="L32" s="15">
        <v>170</v>
      </c>
      <c r="ZA32" s="9"/>
    </row>
    <row r="33" spans="2:677" x14ac:dyDescent="0.3">
      <c r="B33" s="19"/>
      <c r="C33" s="16" t="s">
        <v>276</v>
      </c>
      <c r="D33" s="14">
        <v>20.184887336552499</v>
      </c>
      <c r="E33" s="14">
        <v>0.16832943598330499</v>
      </c>
      <c r="F33" s="14">
        <v>19.8548183584127</v>
      </c>
      <c r="G33" s="14">
        <v>20.514956314692199</v>
      </c>
      <c r="H33" s="14">
        <v>0.833937951580635</v>
      </c>
      <c r="I33" s="15">
        <v>759</v>
      </c>
      <c r="J33" s="14">
        <v>1.3180368451125399</v>
      </c>
      <c r="K33" s="15">
        <v>575.85643589135998</v>
      </c>
      <c r="L33" s="15">
        <v>102</v>
      </c>
      <c r="ZA33" s="9"/>
    </row>
    <row r="34" spans="2:677" x14ac:dyDescent="0.3">
      <c r="B34" s="19"/>
      <c r="C34" s="16" t="s">
        <v>277</v>
      </c>
      <c r="D34" s="14">
        <v>19.830427768107899</v>
      </c>
      <c r="E34" s="14">
        <v>0.192016723567804</v>
      </c>
      <c r="F34" s="14">
        <v>19.453911543458702</v>
      </c>
      <c r="G34" s="14">
        <v>20.2069439927572</v>
      </c>
      <c r="H34" s="14">
        <v>0.96829340149995702</v>
      </c>
      <c r="I34" s="15">
        <v>857</v>
      </c>
      <c r="J34" s="14">
        <v>1.98934146553181</v>
      </c>
      <c r="K34" s="15">
        <v>430.79582608051498</v>
      </c>
      <c r="L34" s="15">
        <v>111</v>
      </c>
      <c r="ZA34" s="9"/>
    </row>
    <row r="35" spans="2:677" x14ac:dyDescent="0.3">
      <c r="B35" s="19"/>
      <c r="C35" s="16" t="s">
        <v>278</v>
      </c>
      <c r="D35" s="14">
        <v>19.7615804944834</v>
      </c>
      <c r="E35" s="14">
        <v>0.190195561210183</v>
      </c>
      <c r="F35" s="14">
        <v>19.388635298245799</v>
      </c>
      <c r="G35" s="14">
        <v>20.134525690721102</v>
      </c>
      <c r="H35" s="14">
        <v>0.96245116256403196</v>
      </c>
      <c r="I35" s="15">
        <v>501</v>
      </c>
      <c r="J35" s="14">
        <v>1.20368076508238</v>
      </c>
      <c r="K35" s="15">
        <v>416.22331645858998</v>
      </c>
      <c r="L35" s="15">
        <v>64</v>
      </c>
      <c r="ZA35" s="9"/>
    </row>
    <row r="36" spans="2:677" x14ac:dyDescent="0.3">
      <c r="B36" s="19"/>
      <c r="C36" s="16" t="s">
        <v>279</v>
      </c>
      <c r="D36" s="14">
        <v>20.3924744446517</v>
      </c>
      <c r="E36" s="14">
        <v>0.125890039888855</v>
      </c>
      <c r="F36" s="14">
        <v>20.1456228076736</v>
      </c>
      <c r="G36" s="14">
        <v>20.6393260816299</v>
      </c>
      <c r="H36" s="14">
        <v>0.61733577369700898</v>
      </c>
      <c r="I36" s="15">
        <v>1094</v>
      </c>
      <c r="J36" s="14">
        <v>0.99815600890384903</v>
      </c>
      <c r="K36" s="15">
        <v>1094</v>
      </c>
      <c r="L36" s="15">
        <v>161</v>
      </c>
      <c r="ZA36" s="9"/>
    </row>
    <row r="37" spans="2:677" x14ac:dyDescent="0.3">
      <c r="B37" s="19"/>
      <c r="C37" s="16" t="s">
        <v>280</v>
      </c>
      <c r="D37" s="14">
        <v>20.209447600263498</v>
      </c>
      <c r="E37" s="14">
        <v>0.178592906618536</v>
      </c>
      <c r="F37" s="14">
        <v>19.8592534833152</v>
      </c>
      <c r="G37" s="14">
        <v>20.5596417172119</v>
      </c>
      <c r="H37" s="14">
        <v>0.88370998629476105</v>
      </c>
      <c r="I37" s="15">
        <v>639</v>
      </c>
      <c r="J37" s="14">
        <v>1.14767376831393</v>
      </c>
      <c r="K37" s="15">
        <v>556.778430981101</v>
      </c>
      <c r="L37" s="15">
        <v>80</v>
      </c>
      <c r="ZA37" s="9"/>
    </row>
    <row r="38" spans="2:677" x14ac:dyDescent="0.3">
      <c r="B38" s="19" t="s">
        <v>296</v>
      </c>
      <c r="C38" s="16" t="s">
        <v>281</v>
      </c>
      <c r="D38" s="14">
        <v>20.0486841096732</v>
      </c>
      <c r="E38" s="14">
        <v>7.3460650815219394E-2</v>
      </c>
      <c r="F38" s="14">
        <v>19.9046387036726</v>
      </c>
      <c r="G38" s="14">
        <v>20.1927295156738</v>
      </c>
      <c r="H38" s="14">
        <v>0.36641133359857597</v>
      </c>
      <c r="I38" s="15">
        <v>9909</v>
      </c>
      <c r="J38" s="14">
        <v>3.0780742197520601</v>
      </c>
      <c r="K38" s="15">
        <v>3219.2206206119899</v>
      </c>
      <c r="L38" s="15">
        <v>1279</v>
      </c>
      <c r="ZA38" s="9"/>
    </row>
    <row r="39" spans="2:677" x14ac:dyDescent="0.3">
      <c r="B39" s="19"/>
      <c r="C39" s="16" t="s">
        <v>282</v>
      </c>
      <c r="D39" s="14">
        <v>21.5159700884074</v>
      </c>
      <c r="E39" s="14">
        <v>9.1616044775494801E-2</v>
      </c>
      <c r="F39" s="14">
        <v>21.336324656201199</v>
      </c>
      <c r="G39" s="14">
        <v>21.6956155206136</v>
      </c>
      <c r="H39" s="14">
        <v>0.42580485285605002</v>
      </c>
      <c r="I39" s="15">
        <v>9835</v>
      </c>
      <c r="J39" s="14">
        <v>3.3777861325900602</v>
      </c>
      <c r="K39" s="15">
        <v>2911.6704296664898</v>
      </c>
      <c r="L39" s="15">
        <v>1295</v>
      </c>
      <c r="ZA39" s="9"/>
    </row>
    <row r="40" spans="2:677" x14ac:dyDescent="0.3">
      <c r="B40" s="19" t="s">
        <v>322</v>
      </c>
      <c r="C40" s="16" t="s">
        <v>316</v>
      </c>
      <c r="D40" s="14">
        <v>20.245368405831101</v>
      </c>
      <c r="E40" s="14">
        <v>0.12864908046114501</v>
      </c>
      <c r="F40" s="14">
        <v>19.9931067008098</v>
      </c>
      <c r="G40" s="14">
        <v>20.497630110852501</v>
      </c>
      <c r="H40" s="14">
        <v>0.63544944148356997</v>
      </c>
      <c r="I40" s="15">
        <v>2659</v>
      </c>
      <c r="J40" s="14">
        <v>2.69078006944522</v>
      </c>
      <c r="K40" s="15">
        <v>988.18927276662498</v>
      </c>
      <c r="L40" s="15">
        <v>771</v>
      </c>
      <c r="ZA40" s="9"/>
    </row>
    <row r="41" spans="2:677" x14ac:dyDescent="0.3">
      <c r="B41" s="19"/>
      <c r="C41" s="16" t="s">
        <v>317</v>
      </c>
      <c r="D41" s="14">
        <v>19.889572279961801</v>
      </c>
      <c r="E41" s="14">
        <v>0.26729086487221099</v>
      </c>
      <c r="F41" s="14">
        <v>19.365454664292901</v>
      </c>
      <c r="G41" s="14">
        <v>20.4136898956307</v>
      </c>
      <c r="H41" s="14">
        <v>1.34387437351531</v>
      </c>
      <c r="I41" s="15">
        <v>881</v>
      </c>
      <c r="J41" s="14">
        <v>2.9076984772157899</v>
      </c>
      <c r="K41" s="15">
        <v>302.98877510971698</v>
      </c>
      <c r="L41" s="15">
        <v>364</v>
      </c>
      <c r="ZA41" s="9"/>
    </row>
    <row r="42" spans="2:677" x14ac:dyDescent="0.3">
      <c r="B42" s="19"/>
      <c r="C42" s="16" t="s">
        <v>318</v>
      </c>
      <c r="D42" s="14">
        <v>20.138400285765901</v>
      </c>
      <c r="E42" s="14">
        <v>0.243322764759172</v>
      </c>
      <c r="F42" s="14">
        <v>19.6612805481927</v>
      </c>
      <c r="G42" s="14">
        <v>20.615520023339101</v>
      </c>
      <c r="H42" s="14">
        <v>1.2082526978627799</v>
      </c>
      <c r="I42" s="15">
        <v>675</v>
      </c>
      <c r="J42" s="14">
        <v>1.9589168266272201</v>
      </c>
      <c r="K42" s="15">
        <v>344.578182608286</v>
      </c>
      <c r="L42" s="15">
        <v>273</v>
      </c>
      <c r="ZA42" s="9"/>
    </row>
    <row r="43" spans="2:677" x14ac:dyDescent="0.3">
      <c r="B43" s="19"/>
      <c r="C43" s="16" t="s">
        <v>319</v>
      </c>
      <c r="D43" s="14">
        <v>21.0580598285142</v>
      </c>
      <c r="E43" s="14">
        <v>6.7334076943393703E-2</v>
      </c>
      <c r="F43" s="14">
        <v>20.926027722300201</v>
      </c>
      <c r="G43" s="14">
        <v>21.190091934728201</v>
      </c>
      <c r="H43" s="14">
        <v>0.31975441940866001</v>
      </c>
      <c r="I43" s="15">
        <v>15337</v>
      </c>
      <c r="J43" s="14">
        <v>3.1243555998250399</v>
      </c>
      <c r="K43" s="15">
        <v>4908.8522448785498</v>
      </c>
      <c r="L43" s="15">
        <v>2542</v>
      </c>
      <c r="ZA43" s="9"/>
    </row>
    <row r="44" spans="2:677" x14ac:dyDescent="0.3">
      <c r="B44" s="19"/>
      <c r="C44" s="16" t="s">
        <v>320</v>
      </c>
      <c r="D44" s="14">
        <v>21.235887953532</v>
      </c>
      <c r="E44" s="14">
        <v>0.50954468019708699</v>
      </c>
      <c r="F44" s="14">
        <v>20.236746651080999</v>
      </c>
      <c r="G44" s="14">
        <v>22.2350292559831</v>
      </c>
      <c r="H44" s="14">
        <v>2.39945078497336</v>
      </c>
      <c r="I44" s="15">
        <v>192</v>
      </c>
      <c r="J44" s="14">
        <v>1.7411132832182099</v>
      </c>
      <c r="K44" s="15">
        <v>110.274272128413</v>
      </c>
      <c r="L44" s="15">
        <v>104</v>
      </c>
      <c r="ZA44" s="9"/>
    </row>
    <row r="45" spans="2:677" x14ac:dyDescent="0.3">
      <c r="B45" s="19" t="s">
        <v>298</v>
      </c>
      <c r="C45" s="16" t="s">
        <v>283</v>
      </c>
      <c r="D45" s="14">
        <v>19.3532470724425</v>
      </c>
      <c r="E45" s="14">
        <v>8.9654699309254501E-2</v>
      </c>
      <c r="F45" s="14">
        <v>19.177447546865899</v>
      </c>
      <c r="G45" s="14">
        <v>19.529046598019001</v>
      </c>
      <c r="H45" s="14">
        <v>0.46325404193757203</v>
      </c>
      <c r="I45" s="15">
        <v>3535</v>
      </c>
      <c r="J45" s="14">
        <v>2.1581612730197701</v>
      </c>
      <c r="K45" s="15">
        <v>1637.9684151470799</v>
      </c>
      <c r="L45" s="15">
        <v>1521</v>
      </c>
      <c r="ZA45" s="9"/>
    </row>
    <row r="46" spans="2:677" x14ac:dyDescent="0.3">
      <c r="B46" s="19"/>
      <c r="C46" s="16" t="s">
        <v>284</v>
      </c>
      <c r="D46" s="14">
        <v>19.443172141624501</v>
      </c>
      <c r="E46" s="14">
        <v>8.7495000286100202E-2</v>
      </c>
      <c r="F46" s="14">
        <v>19.271607464489598</v>
      </c>
      <c r="G46" s="14">
        <v>19.614736818759301</v>
      </c>
      <c r="H46" s="14">
        <v>0.45000373215226902</v>
      </c>
      <c r="I46" s="15">
        <v>3407</v>
      </c>
      <c r="J46" s="14">
        <v>1.97182769854039</v>
      </c>
      <c r="K46" s="15">
        <v>1727.8385948843099</v>
      </c>
      <c r="L46" s="15">
        <v>1773</v>
      </c>
      <c r="ZA46" s="9"/>
    </row>
    <row r="47" spans="2:677" x14ac:dyDescent="0.3">
      <c r="B47" s="19"/>
      <c r="C47" s="16" t="s">
        <v>285</v>
      </c>
      <c r="D47" s="14">
        <v>19.949314937923301</v>
      </c>
      <c r="E47" s="14">
        <v>0.119848988645074</v>
      </c>
      <c r="F47" s="14">
        <v>19.714308903583099</v>
      </c>
      <c r="G47" s="14">
        <v>20.1843209722635</v>
      </c>
      <c r="H47" s="14">
        <v>0.60076743997480897</v>
      </c>
      <c r="I47" s="15">
        <v>3523</v>
      </c>
      <c r="J47" s="14">
        <v>3.0638381521536799</v>
      </c>
      <c r="K47" s="15">
        <v>1149.86491617501</v>
      </c>
      <c r="L47" s="15">
        <v>1879</v>
      </c>
      <c r="ZA47" s="9"/>
    </row>
    <row r="48" spans="2:677" x14ac:dyDescent="0.3">
      <c r="B48" s="19"/>
      <c r="C48" s="16" t="s">
        <v>286</v>
      </c>
      <c r="D48" s="14">
        <v>21.1808055816361</v>
      </c>
      <c r="E48" s="14">
        <v>0.116719993719893</v>
      </c>
      <c r="F48" s="14">
        <v>20.9519350407794</v>
      </c>
      <c r="G48" s="14">
        <v>21.4096761224929</v>
      </c>
      <c r="H48" s="14">
        <v>0.55106494070787404</v>
      </c>
      <c r="I48" s="15">
        <v>4007</v>
      </c>
      <c r="J48" s="14">
        <v>2.6641414965919301</v>
      </c>
      <c r="K48" s="15">
        <v>1504.04924255183</v>
      </c>
      <c r="L48" s="15">
        <v>1954</v>
      </c>
      <c r="ZA48" s="9"/>
    </row>
    <row r="49" spans="2:677" x14ac:dyDescent="0.3">
      <c r="B49" s="19"/>
      <c r="C49" s="16" t="s">
        <v>287</v>
      </c>
      <c r="D49" s="14">
        <v>23.8343096809024</v>
      </c>
      <c r="E49" s="14">
        <v>0.114313534480772</v>
      </c>
      <c r="F49" s="14">
        <v>23.6101578485553</v>
      </c>
      <c r="G49" s="14">
        <v>24.0584615132496</v>
      </c>
      <c r="H49" s="14">
        <v>0.479617559775046</v>
      </c>
      <c r="I49" s="15">
        <v>5144</v>
      </c>
      <c r="J49" s="14">
        <v>2.3417215651101002</v>
      </c>
      <c r="K49" s="15">
        <v>2196.67447942648</v>
      </c>
      <c r="L49" s="15">
        <v>1940</v>
      </c>
      <c r="ZA49" s="9"/>
    </row>
    <row r="50" spans="2:677" x14ac:dyDescent="0.3">
      <c r="B50" s="19" t="s">
        <v>297</v>
      </c>
      <c r="C50" s="16" t="s">
        <v>288</v>
      </c>
      <c r="D50" s="14">
        <v>21.516914280698501</v>
      </c>
      <c r="E50" s="14">
        <v>7.0124437553948302E-2</v>
      </c>
      <c r="F50" s="14">
        <v>21.379410692506401</v>
      </c>
      <c r="G50" s="14">
        <v>21.654417868890601</v>
      </c>
      <c r="H50" s="14">
        <v>0.325903782666702</v>
      </c>
      <c r="I50" s="15">
        <v>13798</v>
      </c>
      <c r="J50" s="14">
        <v>2.8240855751695801</v>
      </c>
      <c r="K50" s="15">
        <v>4885.8292826949701</v>
      </c>
      <c r="L50" s="15">
        <v>2622</v>
      </c>
      <c r="ZA50" s="9"/>
    </row>
    <row r="51" spans="2:677" x14ac:dyDescent="0.3">
      <c r="B51" s="19"/>
      <c r="C51" s="16" t="s">
        <v>289</v>
      </c>
      <c r="D51" s="14">
        <v>19.326728137382901</v>
      </c>
      <c r="E51" s="14">
        <v>6.7757964784207203E-2</v>
      </c>
      <c r="F51" s="14">
        <v>19.193864850183498</v>
      </c>
      <c r="G51" s="14">
        <v>19.4595914245822</v>
      </c>
      <c r="H51" s="14">
        <v>0.350592010725012</v>
      </c>
      <c r="I51" s="15">
        <v>5820</v>
      </c>
      <c r="J51" s="14">
        <v>2.06404283240354</v>
      </c>
      <c r="K51" s="15">
        <v>2819.7089268843902</v>
      </c>
      <c r="L51" s="15">
        <v>2035</v>
      </c>
      <c r="ZA51" s="9"/>
    </row>
    <row r="52" spans="2:677" x14ac:dyDescent="0.3">
      <c r="B52" s="19" t="s">
        <v>291</v>
      </c>
      <c r="C52" s="16" t="s">
        <v>290</v>
      </c>
      <c r="D52" s="14">
        <v>21.7312976759649</v>
      </c>
      <c r="E52" s="14">
        <v>7.3246722037756701E-2</v>
      </c>
      <c r="F52" s="14">
        <v>21.587671752466299</v>
      </c>
      <c r="G52" s="14">
        <v>21.874923599463401</v>
      </c>
      <c r="H52" s="14">
        <v>0.33705636510961201</v>
      </c>
      <c r="I52" s="15">
        <v>13436</v>
      </c>
      <c r="J52" s="14">
        <v>2.8707781790271101</v>
      </c>
      <c r="K52" s="15">
        <v>4680.2640824563396</v>
      </c>
      <c r="L52" s="15">
        <v>2493</v>
      </c>
      <c r="ZA52" s="9"/>
    </row>
    <row r="53" spans="2:677" x14ac:dyDescent="0.3">
      <c r="B53" s="19"/>
      <c r="C53" s="16" t="s">
        <v>291</v>
      </c>
      <c r="D53" s="14">
        <v>19.4124013151993</v>
      </c>
      <c r="E53" s="14">
        <v>7.5637815886105797E-2</v>
      </c>
      <c r="F53" s="14">
        <v>19.264086812436201</v>
      </c>
      <c r="G53" s="14">
        <v>19.560715817962301</v>
      </c>
      <c r="H53" s="14">
        <v>0.38963657642336003</v>
      </c>
      <c r="I53" s="15">
        <v>6308</v>
      </c>
      <c r="J53" s="14">
        <v>2.7813471127281502</v>
      </c>
      <c r="K53" s="15">
        <v>2267.9657534052399</v>
      </c>
      <c r="L53" s="15">
        <v>1976</v>
      </c>
      <c r="ZA53" s="9"/>
    </row>
    <row r="55" spans="2:677" x14ac:dyDescent="0.3">
      <c r="B55" s="7"/>
      <c r="C55" s="7"/>
      <c r="D55" s="7"/>
    </row>
    <row r="56" spans="2:677" x14ac:dyDescent="0.3">
      <c r="B56" s="7" t="s">
        <v>301</v>
      </c>
      <c r="C56" s="7"/>
      <c r="D56" s="7"/>
    </row>
    <row r="57" spans="2:677" x14ac:dyDescent="0.3">
      <c r="B57" s="7" t="s">
        <v>343</v>
      </c>
      <c r="C57" s="7"/>
      <c r="D57" s="7"/>
    </row>
    <row r="58" spans="2:677" x14ac:dyDescent="0.3">
      <c r="B58" s="7" t="s">
        <v>344</v>
      </c>
      <c r="C58" s="7"/>
      <c r="D58" s="7"/>
    </row>
    <row r="59" spans="2:677" x14ac:dyDescent="0.3">
      <c r="B59" s="7" t="s">
        <v>345</v>
      </c>
      <c r="C59" s="7"/>
      <c r="D59" s="7"/>
    </row>
    <row r="60" spans="2:677" x14ac:dyDescent="0.3">
      <c r="B60" s="7" t="s">
        <v>308</v>
      </c>
      <c r="C60" s="7"/>
      <c r="D60" s="7"/>
    </row>
    <row r="61" spans="2:677" x14ac:dyDescent="0.3">
      <c r="B61" s="7" t="s">
        <v>309</v>
      </c>
      <c r="C61" s="7"/>
      <c r="D61" s="7"/>
    </row>
    <row r="62" spans="2:677" x14ac:dyDescent="0.3">
      <c r="B62" s="7"/>
      <c r="C62" s="7"/>
      <c r="D62" s="7"/>
    </row>
    <row r="63" spans="2:677" ht="90" customHeight="1" x14ac:dyDescent="0.3">
      <c r="B63" s="20" t="s">
        <v>358</v>
      </c>
      <c r="C63" s="21"/>
      <c r="D63" s="21"/>
      <c r="E63" s="22"/>
      <c r="F63" s="22"/>
      <c r="G63" s="22"/>
      <c r="H63" s="22"/>
      <c r="I63" s="22"/>
    </row>
    <row r="64" spans="2:677" x14ac:dyDescent="0.3">
      <c r="B64" s="7"/>
      <c r="C64" s="7"/>
      <c r="D64" s="7"/>
    </row>
    <row r="65" spans="2:4" x14ac:dyDescent="0.3">
      <c r="B65" s="7"/>
      <c r="C65" s="7"/>
      <c r="D65" s="7"/>
    </row>
    <row r="66" spans="2:4" x14ac:dyDescent="0.3">
      <c r="B66" s="7"/>
      <c r="C66" s="7"/>
      <c r="D66" s="7"/>
    </row>
    <row r="67" spans="2:4" x14ac:dyDescent="0.3">
      <c r="B67" s="7"/>
      <c r="C67" s="7"/>
      <c r="D67" s="7"/>
    </row>
    <row r="68" spans="2:4" x14ac:dyDescent="0.3">
      <c r="B68" s="7"/>
      <c r="C68" s="7"/>
      <c r="D68" s="7"/>
    </row>
    <row r="69" spans="2:4" x14ac:dyDescent="0.3">
      <c r="B69" s="7"/>
      <c r="C69" s="7"/>
      <c r="D69" s="7"/>
    </row>
    <row r="70" spans="2:4" x14ac:dyDescent="0.3">
      <c r="B70" s="7"/>
      <c r="C70" s="7"/>
      <c r="D70" s="7"/>
    </row>
    <row r="71" spans="2:4" x14ac:dyDescent="0.3">
      <c r="B71" s="7"/>
      <c r="C71" s="7"/>
      <c r="D71" s="7"/>
    </row>
    <row r="72" spans="2:4" x14ac:dyDescent="0.3">
      <c r="B72" s="7"/>
      <c r="C72" s="7"/>
      <c r="D72" s="7"/>
    </row>
    <row r="73" spans="2:4" x14ac:dyDescent="0.3">
      <c r="B73" s="7"/>
      <c r="C73" s="7"/>
      <c r="D73" s="7"/>
    </row>
    <row r="74" spans="2:4" x14ac:dyDescent="0.3">
      <c r="B74" s="7"/>
      <c r="C74" s="7"/>
      <c r="D74" s="7"/>
    </row>
    <row r="75" spans="2:4" x14ac:dyDescent="0.3">
      <c r="B75" s="7"/>
      <c r="C75" s="7"/>
      <c r="D75" s="7"/>
    </row>
    <row r="145" spans="3:3" x14ac:dyDescent="0.3">
      <c r="C145" s="8" t="str">
        <f>HYPERLINK("https://www.cdc.gov/nchs/data/series/sr_02/sr02_175.pdf", "Link to Vital and Health Statistics")</f>
        <v>Link to Vital and Health Statistics</v>
      </c>
    </row>
  </sheetData>
  <mergeCells count="11">
    <mergeCell ref="B63:I63"/>
    <mergeCell ref="B38:B39"/>
    <mergeCell ref="B40:B44"/>
    <mergeCell ref="B50:B51"/>
    <mergeCell ref="B52:B53"/>
    <mergeCell ref="B45:B49"/>
    <mergeCell ref="B8:C8"/>
    <mergeCell ref="B9:C9"/>
    <mergeCell ref="B10:B11"/>
    <mergeCell ref="B12:B14"/>
    <mergeCell ref="B15:B37"/>
  </mergeCells>
  <conditionalFormatting sqref="D9:D53">
    <cfRule type="expression" dxfId="139" priority="1">
      <formula>ZA9 = 3</formula>
    </cfRule>
    <cfRule type="expression" dxfId="138" priority="46">
      <formula>I9 = J9</formula>
    </cfRule>
    <cfRule type="expression" dxfId="137" priority="91">
      <formula>ZA9 = 2</formula>
    </cfRule>
    <cfRule type="expression" dxfId="136" priority="136">
      <formula>ZA9 = 1</formula>
    </cfRule>
  </conditionalFormatting>
  <pageMargins left="0.7" right="0.7" top="0.75" bottom="0.75" header="0.3" footer="0.3"/>
  <pageSetup paperSize="9" orientation="portrait" horizontalDpi="300" verticalDpi="300"/>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ZA145"/>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2" width="12.19921875" customWidth="1"/>
  </cols>
  <sheetData>
    <row r="1" spans="2:677" ht="70.05" customHeight="1" x14ac:dyDescent="0.3"/>
    <row r="2" spans="2:677" x14ac:dyDescent="0.3">
      <c r="B2" s="10" t="s">
        <v>5</v>
      </c>
      <c r="C2" s="11" t="s">
        <v>171</v>
      </c>
      <c r="L2" s="12" t="str">
        <f>HYPERLINK("#'INDICE'!A1", "Índice")</f>
        <v>Índice</v>
      </c>
    </row>
    <row r="3" spans="2:677" x14ac:dyDescent="0.3">
      <c r="B3" s="10" t="s">
        <v>7</v>
      </c>
      <c r="C3" s="11" t="s">
        <v>170</v>
      </c>
    </row>
    <row r="4" spans="2:677" x14ac:dyDescent="0.3">
      <c r="B4" s="10" t="s">
        <v>8</v>
      </c>
      <c r="C4" s="11" t="s">
        <v>357</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342</v>
      </c>
      <c r="J8" s="13" t="s">
        <v>249</v>
      </c>
      <c r="K8" s="13" t="s">
        <v>250</v>
      </c>
      <c r="L8" s="13" t="s">
        <v>251</v>
      </c>
      <c r="ZA8" s="9" t="s">
        <v>300</v>
      </c>
    </row>
    <row r="9" spans="2:677" x14ac:dyDescent="0.3">
      <c r="B9" s="19" t="s">
        <v>292</v>
      </c>
      <c r="C9" s="19" t="s">
        <v>252</v>
      </c>
      <c r="D9" s="14">
        <v>61.111624620086502</v>
      </c>
      <c r="E9" s="14">
        <v>0.47703969375591299</v>
      </c>
      <c r="F9" s="14">
        <v>60.176220759612903</v>
      </c>
      <c r="G9" s="14">
        <v>62.047028480560002</v>
      </c>
      <c r="H9" s="14">
        <v>0.78060384864832599</v>
      </c>
      <c r="I9" s="15">
        <v>24506</v>
      </c>
      <c r="J9" s="14">
        <v>3.1034761518027998</v>
      </c>
      <c r="K9" s="15">
        <v>7896.3068511947604</v>
      </c>
      <c r="L9" s="15">
        <v>2662</v>
      </c>
      <c r="ZA9" s="9"/>
    </row>
    <row r="10" spans="2:677" x14ac:dyDescent="0.3">
      <c r="B10" s="19" t="s">
        <v>293</v>
      </c>
      <c r="C10" s="16" t="s">
        <v>253</v>
      </c>
      <c r="D10" s="14">
        <v>63.200655287163997</v>
      </c>
      <c r="E10" s="14">
        <v>0.67079494146811902</v>
      </c>
      <c r="F10" s="14">
        <v>61.885326214869998</v>
      </c>
      <c r="G10" s="14">
        <v>64.515984359458102</v>
      </c>
      <c r="H10" s="14">
        <v>1.0613733962412799</v>
      </c>
      <c r="I10" s="15">
        <v>13895</v>
      </c>
      <c r="J10" s="14">
        <v>3.3521695232795601</v>
      </c>
      <c r="K10" s="15">
        <v>4145.0767640193699</v>
      </c>
      <c r="L10" s="15">
        <v>1681</v>
      </c>
      <c r="ZA10" s="9"/>
    </row>
    <row r="11" spans="2:677" x14ac:dyDescent="0.3">
      <c r="B11" s="19"/>
      <c r="C11" s="16" t="s">
        <v>254</v>
      </c>
      <c r="D11" s="14">
        <v>57.823941396241402</v>
      </c>
      <c r="E11" s="14">
        <v>0.63220865596725495</v>
      </c>
      <c r="F11" s="14">
        <v>56.584274288541302</v>
      </c>
      <c r="G11" s="14">
        <v>59.063608503941602</v>
      </c>
      <c r="H11" s="14">
        <v>1.09333373115301</v>
      </c>
      <c r="I11" s="15">
        <v>10611</v>
      </c>
      <c r="J11" s="14">
        <v>2.5363824453781199</v>
      </c>
      <c r="K11" s="15">
        <v>4183.5173632177302</v>
      </c>
      <c r="L11" s="15">
        <v>981</v>
      </c>
      <c r="ZA11" s="9"/>
    </row>
    <row r="12" spans="2:677" x14ac:dyDescent="0.3">
      <c r="B12" s="19" t="s">
        <v>294</v>
      </c>
      <c r="C12" s="16" t="s">
        <v>255</v>
      </c>
      <c r="D12" s="14">
        <v>66.266851430093098</v>
      </c>
      <c r="E12" s="14">
        <v>0.601000427548396</v>
      </c>
      <c r="F12" s="14">
        <v>65.088379014833905</v>
      </c>
      <c r="G12" s="14">
        <v>67.445323845352306</v>
      </c>
      <c r="H12" s="14">
        <v>0.90693976638139995</v>
      </c>
      <c r="I12" s="15">
        <v>11386</v>
      </c>
      <c r="J12" s="14">
        <v>2.0236927075851998</v>
      </c>
      <c r="K12" s="15">
        <v>5626.3482876243997</v>
      </c>
      <c r="L12" s="15">
        <v>1367</v>
      </c>
      <c r="ZA12" s="9"/>
    </row>
    <row r="13" spans="2:677" x14ac:dyDescent="0.3">
      <c r="B13" s="19"/>
      <c r="C13" s="16" t="s">
        <v>256</v>
      </c>
      <c r="D13" s="14">
        <v>59.429427436386099</v>
      </c>
      <c r="E13" s="14">
        <v>0.72908835401616301</v>
      </c>
      <c r="F13" s="14">
        <v>57.9997936555922</v>
      </c>
      <c r="G13" s="14">
        <v>60.859061217179999</v>
      </c>
      <c r="H13" s="14">
        <v>1.22681369393401</v>
      </c>
      <c r="I13" s="15">
        <v>7358</v>
      </c>
      <c r="J13" s="14">
        <v>2.3407300095024302</v>
      </c>
      <c r="K13" s="15">
        <v>3143.4637784492302</v>
      </c>
      <c r="L13" s="15">
        <v>787</v>
      </c>
      <c r="ZA13" s="9"/>
    </row>
    <row r="14" spans="2:677" x14ac:dyDescent="0.3">
      <c r="B14" s="19"/>
      <c r="C14" s="16" t="s">
        <v>257</v>
      </c>
      <c r="D14" s="14">
        <v>51.519109488907397</v>
      </c>
      <c r="E14" s="14">
        <v>0.86197317682243502</v>
      </c>
      <c r="F14" s="14">
        <v>49.828908342591703</v>
      </c>
      <c r="G14" s="14">
        <v>53.209310635223098</v>
      </c>
      <c r="H14" s="14">
        <v>1.67311350171537</v>
      </c>
      <c r="I14" s="15">
        <v>5762</v>
      </c>
      <c r="J14" s="14">
        <v>2.9760466208217502</v>
      </c>
      <c r="K14" s="15">
        <v>1936.12558341206</v>
      </c>
      <c r="L14" s="15">
        <v>508</v>
      </c>
      <c r="ZA14" s="9"/>
    </row>
    <row r="15" spans="2:677" x14ac:dyDescent="0.3">
      <c r="B15" s="19" t="s">
        <v>295</v>
      </c>
      <c r="C15" s="16" t="s">
        <v>258</v>
      </c>
      <c r="D15" s="14">
        <v>65.123323547335801</v>
      </c>
      <c r="E15" s="14">
        <v>1.262283655696</v>
      </c>
      <c r="F15" s="14">
        <v>62.648173114351401</v>
      </c>
      <c r="G15" s="14">
        <v>67.598473980320193</v>
      </c>
      <c r="H15" s="14">
        <v>1.9382973517598401</v>
      </c>
      <c r="I15" s="15">
        <v>1066</v>
      </c>
      <c r="J15" s="14">
        <v>0.88332575039793104</v>
      </c>
      <c r="K15" s="15">
        <v>1066</v>
      </c>
      <c r="L15" s="15">
        <v>129</v>
      </c>
      <c r="ZA15" s="9"/>
    </row>
    <row r="16" spans="2:677" x14ac:dyDescent="0.3">
      <c r="B16" s="19"/>
      <c r="C16" s="16" t="s">
        <v>259</v>
      </c>
      <c r="D16" s="14">
        <v>60.795664271873001</v>
      </c>
      <c r="E16" s="14">
        <v>1.5609530011549899</v>
      </c>
      <c r="F16" s="14">
        <v>57.734867691609303</v>
      </c>
      <c r="G16" s="14">
        <v>63.856460852136699</v>
      </c>
      <c r="H16" s="14">
        <v>2.5675400044558101</v>
      </c>
      <c r="I16" s="15">
        <v>975</v>
      </c>
      <c r="J16" s="14">
        <v>1.3377192535512601</v>
      </c>
      <c r="K16" s="15">
        <v>728.85248336798497</v>
      </c>
      <c r="L16" s="15">
        <v>101</v>
      </c>
      <c r="ZA16" s="9"/>
    </row>
    <row r="17" spans="2:677" x14ac:dyDescent="0.3">
      <c r="B17" s="19"/>
      <c r="C17" s="16" t="s">
        <v>260</v>
      </c>
      <c r="D17" s="14">
        <v>60.599560601504798</v>
      </c>
      <c r="E17" s="14">
        <v>1.51137577888657</v>
      </c>
      <c r="F17" s="14">
        <v>57.635977577489101</v>
      </c>
      <c r="G17" s="14">
        <v>63.563143625520603</v>
      </c>
      <c r="H17" s="14">
        <v>2.4940375208744299</v>
      </c>
      <c r="I17" s="15">
        <v>878</v>
      </c>
      <c r="J17" s="14">
        <v>1.13900676771336</v>
      </c>
      <c r="K17" s="15">
        <v>770.84704401067802</v>
      </c>
      <c r="L17" s="15">
        <v>101</v>
      </c>
      <c r="ZA17" s="9"/>
    </row>
    <row r="18" spans="2:677" x14ac:dyDescent="0.3">
      <c r="B18" s="19"/>
      <c r="C18" s="16" t="s">
        <v>261</v>
      </c>
      <c r="D18" s="14">
        <v>66.346118611964499</v>
      </c>
      <c r="E18" s="14">
        <v>1.8708600472544401</v>
      </c>
      <c r="F18" s="14">
        <v>62.6776404255288</v>
      </c>
      <c r="G18" s="14">
        <v>70.014596798400106</v>
      </c>
      <c r="H18" s="14">
        <v>2.8198485252716301</v>
      </c>
      <c r="I18" s="15">
        <v>614</v>
      </c>
      <c r="J18" s="14">
        <v>1.0488490358822899</v>
      </c>
      <c r="K18" s="15">
        <v>585.40359860606804</v>
      </c>
      <c r="L18" s="15">
        <v>77</v>
      </c>
      <c r="ZA18" s="9"/>
    </row>
    <row r="19" spans="2:677" x14ac:dyDescent="0.3">
      <c r="B19" s="19"/>
      <c r="C19" s="16" t="s">
        <v>262</v>
      </c>
      <c r="D19" s="14">
        <v>68.195144561843605</v>
      </c>
      <c r="E19" s="14">
        <v>1.86142614963137</v>
      </c>
      <c r="F19" s="14">
        <v>64.545164844972305</v>
      </c>
      <c r="G19" s="14">
        <v>71.845124278715005</v>
      </c>
      <c r="H19" s="14">
        <v>2.7295581842242602</v>
      </c>
      <c r="I19" s="15">
        <v>604</v>
      </c>
      <c r="J19" s="14">
        <v>1.00188915356733</v>
      </c>
      <c r="K19" s="15">
        <v>602.86110279704906</v>
      </c>
      <c r="L19" s="15">
        <v>66</v>
      </c>
      <c r="ZA19" s="9"/>
    </row>
    <row r="20" spans="2:677" x14ac:dyDescent="0.3">
      <c r="B20" s="19"/>
      <c r="C20" s="16" t="s">
        <v>263</v>
      </c>
      <c r="D20" s="14">
        <v>61.469900620530098</v>
      </c>
      <c r="E20" s="14">
        <v>1.80460735655777</v>
      </c>
      <c r="F20" s="14">
        <v>57.9313341027786</v>
      </c>
      <c r="G20" s="14">
        <v>65.008467138281603</v>
      </c>
      <c r="H20" s="14">
        <v>2.9357577258796801</v>
      </c>
      <c r="I20" s="15">
        <v>904</v>
      </c>
      <c r="J20" s="14">
        <v>1.5186019735629901</v>
      </c>
      <c r="K20" s="15">
        <v>595.28435741395003</v>
      </c>
      <c r="L20" s="15">
        <v>101</v>
      </c>
      <c r="ZA20" s="9"/>
    </row>
    <row r="21" spans="2:677" x14ac:dyDescent="0.3">
      <c r="B21" s="19"/>
      <c r="C21" s="16" t="s">
        <v>264</v>
      </c>
      <c r="D21" s="14">
        <v>66.591466937537305</v>
      </c>
      <c r="E21" s="14">
        <v>1.1464165717588299</v>
      </c>
      <c r="F21" s="14">
        <v>64.343514616230607</v>
      </c>
      <c r="G21" s="14">
        <v>68.839419258844103</v>
      </c>
      <c r="H21" s="14">
        <v>1.7215667779689701</v>
      </c>
      <c r="I21" s="15">
        <v>1556</v>
      </c>
      <c r="J21" s="14">
        <v>1.0025740889122901</v>
      </c>
      <c r="K21" s="15">
        <v>1552.0050011347601</v>
      </c>
      <c r="L21" s="15">
        <v>181</v>
      </c>
      <c r="ZA21" s="9"/>
    </row>
    <row r="22" spans="2:677" x14ac:dyDescent="0.3">
      <c r="B22" s="19"/>
      <c r="C22" s="16" t="s">
        <v>265</v>
      </c>
      <c r="D22" s="14">
        <v>56.6602191957532</v>
      </c>
      <c r="E22" s="14">
        <v>1.0935291481065199</v>
      </c>
      <c r="F22" s="14">
        <v>54.515971243081601</v>
      </c>
      <c r="G22" s="14">
        <v>58.804467148424798</v>
      </c>
      <c r="H22" s="14">
        <v>1.92997691083497</v>
      </c>
      <c r="I22" s="15">
        <v>1522</v>
      </c>
      <c r="J22" s="14">
        <v>1.2365285798796</v>
      </c>
      <c r="K22" s="15">
        <v>1230.8652017959701</v>
      </c>
      <c r="L22" s="15">
        <v>135</v>
      </c>
      <c r="ZA22" s="9"/>
    </row>
    <row r="23" spans="2:677" x14ac:dyDescent="0.3">
      <c r="B23" s="19"/>
      <c r="C23" s="16" t="s">
        <v>266</v>
      </c>
      <c r="D23" s="14">
        <v>59.2405089830918</v>
      </c>
      <c r="E23" s="14">
        <v>1.39171070805638</v>
      </c>
      <c r="F23" s="14">
        <v>56.511571357946501</v>
      </c>
      <c r="G23" s="14">
        <v>61.969446608237199</v>
      </c>
      <c r="H23" s="14">
        <v>2.3492551498056802</v>
      </c>
      <c r="I23" s="15">
        <v>1309</v>
      </c>
      <c r="J23" s="14">
        <v>1.496819604565</v>
      </c>
      <c r="K23" s="15">
        <v>874.52088147951599</v>
      </c>
      <c r="L23" s="15">
        <v>144</v>
      </c>
      <c r="ZA23" s="9"/>
    </row>
    <row r="24" spans="2:677" x14ac:dyDescent="0.3">
      <c r="B24" s="19"/>
      <c r="C24" s="16" t="s">
        <v>267</v>
      </c>
      <c r="D24" s="14">
        <v>68.8849555776778</v>
      </c>
      <c r="E24" s="14">
        <v>2.2261411502025599</v>
      </c>
      <c r="F24" s="14">
        <v>64.519824010819207</v>
      </c>
      <c r="G24" s="14">
        <v>73.250087144536394</v>
      </c>
      <c r="H24" s="14">
        <v>3.2316797354863098</v>
      </c>
      <c r="I24" s="15">
        <v>680</v>
      </c>
      <c r="J24" s="14">
        <v>1.5561350257264599</v>
      </c>
      <c r="K24" s="15">
        <v>436.98007483801098</v>
      </c>
      <c r="L24" s="15">
        <v>78</v>
      </c>
      <c r="ZA24" s="9"/>
    </row>
    <row r="25" spans="2:677" x14ac:dyDescent="0.3">
      <c r="B25" s="19"/>
      <c r="C25" s="16" t="s">
        <v>268</v>
      </c>
      <c r="D25" s="14">
        <v>59.392577386285502</v>
      </c>
      <c r="E25" s="14">
        <v>2.2820337990256001</v>
      </c>
      <c r="F25" s="14">
        <v>54.917848651380901</v>
      </c>
      <c r="G25" s="14">
        <v>63.867306121190097</v>
      </c>
      <c r="H25" s="14">
        <v>3.8422878740947599</v>
      </c>
      <c r="I25" s="15">
        <v>868</v>
      </c>
      <c r="J25" s="14">
        <v>2.69678152320011</v>
      </c>
      <c r="K25" s="15">
        <v>321.86515390019201</v>
      </c>
      <c r="L25" s="15">
        <v>89</v>
      </c>
      <c r="ZA25" s="9"/>
    </row>
    <row r="26" spans="2:677" x14ac:dyDescent="0.3">
      <c r="B26" s="19"/>
      <c r="C26" s="16" t="s">
        <v>269</v>
      </c>
      <c r="D26" s="14">
        <v>56.599398099551102</v>
      </c>
      <c r="E26" s="14">
        <v>1.48170704946386</v>
      </c>
      <c r="F26" s="14">
        <v>53.693991039507701</v>
      </c>
      <c r="G26" s="14">
        <v>59.504805159594497</v>
      </c>
      <c r="H26" s="14">
        <v>2.6178848171808</v>
      </c>
      <c r="I26" s="15">
        <v>950</v>
      </c>
      <c r="J26" s="14">
        <v>1.3147712820606401</v>
      </c>
      <c r="K26" s="15">
        <v>722.559134780509</v>
      </c>
      <c r="L26" s="15">
        <v>100</v>
      </c>
      <c r="ZA26" s="9"/>
    </row>
    <row r="27" spans="2:677" x14ac:dyDescent="0.3">
      <c r="B27" s="19"/>
      <c r="C27" s="16" t="s">
        <v>270</v>
      </c>
      <c r="D27" s="14">
        <v>61.971838122083398</v>
      </c>
      <c r="E27" s="14">
        <v>1.3431502935158599</v>
      </c>
      <c r="F27" s="14">
        <v>59.338120244522898</v>
      </c>
      <c r="G27" s="14">
        <v>64.605555999643798</v>
      </c>
      <c r="H27" s="14">
        <v>2.1673559058711098</v>
      </c>
      <c r="I27" s="15">
        <v>1181</v>
      </c>
      <c r="J27" s="14">
        <v>1.2402338765757199</v>
      </c>
      <c r="K27" s="15">
        <v>952.23975276400097</v>
      </c>
      <c r="L27" s="15">
        <v>147</v>
      </c>
      <c r="ZA27" s="9"/>
    </row>
    <row r="28" spans="2:677" x14ac:dyDescent="0.3">
      <c r="B28" s="19"/>
      <c r="C28" s="16" t="s">
        <v>271</v>
      </c>
      <c r="D28" s="14">
        <v>46.353829321021699</v>
      </c>
      <c r="E28" s="14">
        <v>1.64204871839568</v>
      </c>
      <c r="F28" s="14">
        <v>43.134016105522498</v>
      </c>
      <c r="G28" s="14">
        <v>49.5736425365209</v>
      </c>
      <c r="H28" s="14">
        <v>3.5424230154185001</v>
      </c>
      <c r="I28" s="15">
        <v>853</v>
      </c>
      <c r="J28" s="14">
        <v>2.0121149669060401</v>
      </c>
      <c r="K28" s="15">
        <v>423.93203869042702</v>
      </c>
      <c r="L28" s="15">
        <v>67</v>
      </c>
      <c r="ZA28" s="9"/>
    </row>
    <row r="29" spans="2:677" x14ac:dyDescent="0.3">
      <c r="B29" s="19"/>
      <c r="C29" s="16" t="s">
        <v>272</v>
      </c>
      <c r="D29" s="14">
        <v>50.304958627555799</v>
      </c>
      <c r="E29" s="14">
        <v>1.2950440471117699</v>
      </c>
      <c r="F29" s="14">
        <v>47.765569941440603</v>
      </c>
      <c r="G29" s="14">
        <v>52.844347313671001</v>
      </c>
      <c r="H29" s="14">
        <v>2.57438646694836</v>
      </c>
      <c r="I29" s="15">
        <v>1116</v>
      </c>
      <c r="J29" s="14">
        <v>1.3902289788256399</v>
      </c>
      <c r="K29" s="15">
        <v>802.74545919961201</v>
      </c>
      <c r="L29" s="15">
        <v>92</v>
      </c>
      <c r="ZA29" s="9"/>
    </row>
    <row r="30" spans="2:677" x14ac:dyDescent="0.3">
      <c r="B30" s="19"/>
      <c r="C30" s="16" t="s">
        <v>273</v>
      </c>
      <c r="D30" s="14">
        <v>49.790139438959002</v>
      </c>
      <c r="E30" s="14">
        <v>2.4819517906158599</v>
      </c>
      <c r="F30" s="14">
        <v>44.923401268446902</v>
      </c>
      <c r="G30" s="14">
        <v>54.656877609471103</v>
      </c>
      <c r="H30" s="14">
        <v>4.9848259486371704</v>
      </c>
      <c r="I30" s="15">
        <v>817</v>
      </c>
      <c r="J30" s="14">
        <v>4.0447226919677899</v>
      </c>
      <c r="K30" s="15">
        <v>201.99159799568901</v>
      </c>
      <c r="L30" s="15">
        <v>72</v>
      </c>
      <c r="ZA30" s="9"/>
    </row>
    <row r="31" spans="2:677" x14ac:dyDescent="0.3">
      <c r="B31" s="19"/>
      <c r="C31" s="16" t="s">
        <v>274</v>
      </c>
      <c r="D31" s="14">
        <v>68.523648778855602</v>
      </c>
      <c r="E31" s="14">
        <v>1.27084120658124</v>
      </c>
      <c r="F31" s="14">
        <v>66.031718261867596</v>
      </c>
      <c r="G31" s="14">
        <v>71.015579295843594</v>
      </c>
      <c r="H31" s="14">
        <v>1.85460235878943</v>
      </c>
      <c r="I31" s="15">
        <v>2110</v>
      </c>
      <c r="J31" s="14">
        <v>1.60548366794215</v>
      </c>
      <c r="K31" s="15">
        <v>1314.2456956317201</v>
      </c>
      <c r="L31" s="15">
        <v>295</v>
      </c>
      <c r="ZA31" s="9"/>
    </row>
    <row r="32" spans="2:677" x14ac:dyDescent="0.3">
      <c r="B32" s="19"/>
      <c r="C32" s="16" t="s">
        <v>275</v>
      </c>
      <c r="D32" s="14">
        <v>72.480281801186294</v>
      </c>
      <c r="E32" s="14">
        <v>1.55177041232469</v>
      </c>
      <c r="F32" s="14">
        <v>69.437490911336695</v>
      </c>
      <c r="G32" s="14">
        <v>75.523072691035907</v>
      </c>
      <c r="H32" s="14">
        <v>2.14095526916025</v>
      </c>
      <c r="I32" s="15">
        <v>1331</v>
      </c>
      <c r="J32" s="14">
        <v>1.42363173945087</v>
      </c>
      <c r="K32" s="15">
        <v>934.93279414618803</v>
      </c>
      <c r="L32" s="15">
        <v>170</v>
      </c>
      <c r="ZA32" s="9"/>
    </row>
    <row r="33" spans="2:677" x14ac:dyDescent="0.3">
      <c r="B33" s="19"/>
      <c r="C33" s="16" t="s">
        <v>276</v>
      </c>
      <c r="D33" s="14">
        <v>58.718097148675703</v>
      </c>
      <c r="E33" s="14">
        <v>1.49509481583969</v>
      </c>
      <c r="F33" s="14">
        <v>55.786438670742001</v>
      </c>
      <c r="G33" s="14">
        <v>61.649755626609497</v>
      </c>
      <c r="H33" s="14">
        <v>2.5462249092542502</v>
      </c>
      <c r="I33" s="15">
        <v>1057</v>
      </c>
      <c r="J33" s="14">
        <v>1.4190861393126</v>
      </c>
      <c r="K33" s="15">
        <v>744.84555286545401</v>
      </c>
      <c r="L33" s="15">
        <v>102</v>
      </c>
      <c r="ZA33" s="9"/>
    </row>
    <row r="34" spans="2:677" x14ac:dyDescent="0.3">
      <c r="B34" s="19"/>
      <c r="C34" s="16" t="s">
        <v>277</v>
      </c>
      <c r="D34" s="14">
        <v>58.6373190005624</v>
      </c>
      <c r="E34" s="14">
        <v>1.8903101286816</v>
      </c>
      <c r="F34" s="14">
        <v>54.930702098435702</v>
      </c>
      <c r="G34" s="14">
        <v>62.343935902689097</v>
      </c>
      <c r="H34" s="14">
        <v>3.22373219120654</v>
      </c>
      <c r="I34" s="15">
        <v>1069</v>
      </c>
      <c r="J34" s="14">
        <v>2.17945997695031</v>
      </c>
      <c r="K34" s="15">
        <v>490.48847480825799</v>
      </c>
      <c r="L34" s="15">
        <v>111</v>
      </c>
      <c r="ZA34" s="9"/>
    </row>
    <row r="35" spans="2:677" x14ac:dyDescent="0.3">
      <c r="B35" s="19"/>
      <c r="C35" s="16" t="s">
        <v>278</v>
      </c>
      <c r="D35" s="14">
        <v>49.442281468940799</v>
      </c>
      <c r="E35" s="14">
        <v>2.3596435985986699</v>
      </c>
      <c r="F35" s="14">
        <v>44.8153714646756</v>
      </c>
      <c r="G35" s="14">
        <v>54.069191473206097</v>
      </c>
      <c r="H35" s="14">
        <v>4.7725216727326201</v>
      </c>
      <c r="I35" s="15">
        <v>850</v>
      </c>
      <c r="J35" s="14">
        <v>3.2471857109091302</v>
      </c>
      <c r="K35" s="15">
        <v>261.76513315649601</v>
      </c>
      <c r="L35" s="15">
        <v>64</v>
      </c>
      <c r="ZA35" s="9"/>
    </row>
    <row r="36" spans="2:677" x14ac:dyDescent="0.3">
      <c r="B36" s="19"/>
      <c r="C36" s="16" t="s">
        <v>279</v>
      </c>
      <c r="D36" s="14">
        <v>62.623724769482699</v>
      </c>
      <c r="E36" s="14">
        <v>1.2825866396558201</v>
      </c>
      <c r="F36" s="14">
        <v>60.108763205844497</v>
      </c>
      <c r="G36" s="14">
        <v>65.138686333120901</v>
      </c>
      <c r="H36" s="14">
        <v>2.0480842434349</v>
      </c>
      <c r="I36" s="15">
        <v>1356</v>
      </c>
      <c r="J36" s="14">
        <v>1.2032820894206</v>
      </c>
      <c r="K36" s="15">
        <v>1126.91779585362</v>
      </c>
      <c r="L36" s="15">
        <v>160</v>
      </c>
      <c r="ZA36" s="9"/>
    </row>
    <row r="37" spans="2:677" x14ac:dyDescent="0.3">
      <c r="B37" s="19"/>
      <c r="C37" s="16" t="s">
        <v>280</v>
      </c>
      <c r="D37" s="14">
        <v>57.027552163878497</v>
      </c>
      <c r="E37" s="14">
        <v>1.42617315795183</v>
      </c>
      <c r="F37" s="14">
        <v>54.231038802173799</v>
      </c>
      <c r="G37" s="14">
        <v>59.824065525583102</v>
      </c>
      <c r="H37" s="14">
        <v>2.50084933306182</v>
      </c>
      <c r="I37" s="15">
        <v>840</v>
      </c>
      <c r="J37" s="14">
        <v>1.1961965887234001</v>
      </c>
      <c r="K37" s="15">
        <v>702.22571098991295</v>
      </c>
      <c r="L37" s="15">
        <v>80</v>
      </c>
      <c r="ZA37" s="9"/>
    </row>
    <row r="38" spans="2:677" x14ac:dyDescent="0.3">
      <c r="B38" s="19" t="s">
        <v>296</v>
      </c>
      <c r="C38" s="16" t="s">
        <v>281</v>
      </c>
      <c r="D38" s="14">
        <v>57.827101525165297</v>
      </c>
      <c r="E38" s="14">
        <v>0.71669255375360597</v>
      </c>
      <c r="F38" s="14">
        <v>56.4217740643087</v>
      </c>
      <c r="G38" s="14">
        <v>59.232428986021802</v>
      </c>
      <c r="H38" s="14">
        <v>1.2393713930858401</v>
      </c>
      <c r="I38" s="15">
        <v>13391</v>
      </c>
      <c r="J38" s="14">
        <v>4.1229744039045197</v>
      </c>
      <c r="K38" s="15">
        <v>3247.8979222666298</v>
      </c>
      <c r="L38" s="15">
        <v>1276</v>
      </c>
      <c r="ZA38" s="9"/>
    </row>
    <row r="39" spans="2:677" x14ac:dyDescent="0.3">
      <c r="B39" s="19"/>
      <c r="C39" s="16" t="s">
        <v>282</v>
      </c>
      <c r="D39" s="14">
        <v>64.238524988326702</v>
      </c>
      <c r="E39" s="14">
        <v>0.62779407841732204</v>
      </c>
      <c r="F39" s="14">
        <v>63.007514210354699</v>
      </c>
      <c r="G39" s="14">
        <v>65.469535766298705</v>
      </c>
      <c r="H39" s="14">
        <v>0.97728594878447705</v>
      </c>
      <c r="I39" s="15">
        <v>11115</v>
      </c>
      <c r="J39" s="14">
        <v>2.30621284867056</v>
      </c>
      <c r="K39" s="15">
        <v>4819.58983378632</v>
      </c>
      <c r="L39" s="15">
        <v>1285</v>
      </c>
      <c r="ZA39" s="9"/>
    </row>
    <row r="40" spans="2:677" x14ac:dyDescent="0.3">
      <c r="B40" s="19" t="s">
        <v>322</v>
      </c>
      <c r="C40" s="16" t="s">
        <v>316</v>
      </c>
      <c r="D40" s="14">
        <v>51.731863519287202</v>
      </c>
      <c r="E40" s="14">
        <v>0.96282936908197503</v>
      </c>
      <c r="F40" s="14">
        <v>49.843898386395303</v>
      </c>
      <c r="G40" s="14">
        <v>53.619828652179102</v>
      </c>
      <c r="H40" s="14">
        <v>1.86119212334774</v>
      </c>
      <c r="I40" s="15">
        <v>4635</v>
      </c>
      <c r="J40" s="14">
        <v>2.7475407515120098</v>
      </c>
      <c r="K40" s="15">
        <v>1686.96314966368</v>
      </c>
      <c r="L40" s="15">
        <v>647</v>
      </c>
      <c r="ZA40" s="9"/>
    </row>
    <row r="41" spans="2:677" x14ac:dyDescent="0.3">
      <c r="B41" s="19"/>
      <c r="C41" s="16" t="s">
        <v>317</v>
      </c>
      <c r="D41" s="14">
        <v>56.314114376377702</v>
      </c>
      <c r="E41" s="14">
        <v>2.4603978139968299</v>
      </c>
      <c r="F41" s="14">
        <v>51.489640346988203</v>
      </c>
      <c r="G41" s="14">
        <v>61.138588405767102</v>
      </c>
      <c r="H41" s="14">
        <v>4.3690606542307702</v>
      </c>
      <c r="I41" s="15">
        <v>1361</v>
      </c>
      <c r="J41" s="14">
        <v>4.87196068200232</v>
      </c>
      <c r="K41" s="15">
        <v>279.35365016957502</v>
      </c>
      <c r="L41" s="15">
        <v>276</v>
      </c>
      <c r="ZA41" s="9"/>
    </row>
    <row r="42" spans="2:677" x14ac:dyDescent="0.3">
      <c r="B42" s="19"/>
      <c r="C42" s="16" t="s">
        <v>318</v>
      </c>
      <c r="D42" s="14">
        <v>59.363130024081599</v>
      </c>
      <c r="E42" s="14">
        <v>1.59493646699517</v>
      </c>
      <c r="F42" s="14">
        <v>56.235696923722699</v>
      </c>
      <c r="G42" s="14">
        <v>62.490563124440499</v>
      </c>
      <c r="H42" s="14">
        <v>2.6867459083578602</v>
      </c>
      <c r="I42" s="15">
        <v>848</v>
      </c>
      <c r="J42" s="14">
        <v>1.2762973405739699</v>
      </c>
      <c r="K42" s="15">
        <v>664.421975226119</v>
      </c>
      <c r="L42" s="15">
        <v>207</v>
      </c>
      <c r="ZA42" s="9"/>
    </row>
    <row r="43" spans="2:677" x14ac:dyDescent="0.3">
      <c r="B43" s="19"/>
      <c r="C43" s="16" t="s">
        <v>319</v>
      </c>
      <c r="D43" s="14">
        <v>63.325991208640197</v>
      </c>
      <c r="E43" s="14">
        <v>0.54094253581105101</v>
      </c>
      <c r="F43" s="14">
        <v>62.265283383033299</v>
      </c>
      <c r="G43" s="14">
        <v>64.386699034247101</v>
      </c>
      <c r="H43" s="14">
        <v>0.854218821508545</v>
      </c>
      <c r="I43" s="15">
        <v>17432</v>
      </c>
      <c r="J43" s="14">
        <v>2.79212504596393</v>
      </c>
      <c r="K43" s="15">
        <v>6243.2733896349901</v>
      </c>
      <c r="L43" s="15">
        <v>2476</v>
      </c>
      <c r="ZA43" s="9"/>
    </row>
    <row r="44" spans="2:677" x14ac:dyDescent="0.3">
      <c r="B44" s="19"/>
      <c r="C44" s="16" t="s">
        <v>320</v>
      </c>
      <c r="D44" s="14">
        <v>64.939366333204603</v>
      </c>
      <c r="E44" s="14">
        <v>4.7814849257477396</v>
      </c>
      <c r="F44" s="14">
        <v>55.563585833418699</v>
      </c>
      <c r="G44" s="14">
        <v>74.315146832990393</v>
      </c>
      <c r="H44" s="14">
        <v>7.3629990493191597</v>
      </c>
      <c r="I44" s="15">
        <v>230</v>
      </c>
      <c r="J44" s="14">
        <v>2.1243195100338301</v>
      </c>
      <c r="K44" s="15">
        <v>108.269965470654</v>
      </c>
      <c r="L44" s="15">
        <v>56</v>
      </c>
      <c r="ZA44" s="9"/>
    </row>
    <row r="45" spans="2:677" x14ac:dyDescent="0.3">
      <c r="B45" s="19" t="s">
        <v>298</v>
      </c>
      <c r="C45" s="16" t="s">
        <v>283</v>
      </c>
      <c r="D45" s="14">
        <v>51.775069155402299</v>
      </c>
      <c r="E45" s="14">
        <v>0.72085978244108495</v>
      </c>
      <c r="F45" s="14">
        <v>50.361570379133802</v>
      </c>
      <c r="G45" s="14">
        <v>53.188567931670903</v>
      </c>
      <c r="H45" s="14">
        <v>1.39229129810997</v>
      </c>
      <c r="I45" s="15">
        <v>6523</v>
      </c>
      <c r="J45" s="14">
        <v>2.4776083220787299</v>
      </c>
      <c r="K45" s="15">
        <v>2632.78095325703</v>
      </c>
      <c r="L45" s="15">
        <v>1319</v>
      </c>
      <c r="ZA45" s="9"/>
    </row>
    <row r="46" spans="2:677" x14ac:dyDescent="0.3">
      <c r="B46" s="19"/>
      <c r="C46" s="16" t="s">
        <v>284</v>
      </c>
      <c r="D46" s="14">
        <v>55.908352559732499</v>
      </c>
      <c r="E46" s="14">
        <v>0.93171839809969403</v>
      </c>
      <c r="F46" s="14">
        <v>54.081391411919398</v>
      </c>
      <c r="G46" s="14">
        <v>57.735313707545501</v>
      </c>
      <c r="H46" s="14">
        <v>1.66651020007117</v>
      </c>
      <c r="I46" s="15">
        <v>5078</v>
      </c>
      <c r="J46" s="14">
        <v>2.9786920265846502</v>
      </c>
      <c r="K46" s="15">
        <v>1704.7751008426401</v>
      </c>
      <c r="L46" s="15">
        <v>1488</v>
      </c>
      <c r="ZA46" s="9"/>
    </row>
    <row r="47" spans="2:677" x14ac:dyDescent="0.3">
      <c r="B47" s="19"/>
      <c r="C47" s="16" t="s">
        <v>285</v>
      </c>
      <c r="D47" s="14">
        <v>62.890226811773303</v>
      </c>
      <c r="E47" s="14">
        <v>1.0501848134023799</v>
      </c>
      <c r="F47" s="14">
        <v>60.830970650230697</v>
      </c>
      <c r="G47" s="14">
        <v>64.949482973315895</v>
      </c>
      <c r="H47" s="14">
        <v>1.6698696548599199</v>
      </c>
      <c r="I47" s="15">
        <v>4469</v>
      </c>
      <c r="J47" s="14">
        <v>2.8328760133217199</v>
      </c>
      <c r="K47" s="15">
        <v>1577.54874515663</v>
      </c>
      <c r="L47" s="15">
        <v>1497</v>
      </c>
      <c r="ZA47" s="9"/>
    </row>
    <row r="48" spans="2:677" x14ac:dyDescent="0.3">
      <c r="B48" s="19"/>
      <c r="C48" s="16" t="s">
        <v>286</v>
      </c>
      <c r="D48" s="14">
        <v>69.548978901667894</v>
      </c>
      <c r="E48" s="14">
        <v>1.07800412487897</v>
      </c>
      <c r="F48" s="14">
        <v>67.4351732095693</v>
      </c>
      <c r="G48" s="14">
        <v>71.662784593766403</v>
      </c>
      <c r="H48" s="14">
        <v>1.5499927416664301</v>
      </c>
      <c r="I48" s="15">
        <v>4023</v>
      </c>
      <c r="J48" s="14">
        <v>2.1451488391731499</v>
      </c>
      <c r="K48" s="15">
        <v>1875.39434398905</v>
      </c>
      <c r="L48" s="15">
        <v>1438</v>
      </c>
      <c r="ZA48" s="9"/>
    </row>
    <row r="49" spans="2:677" x14ac:dyDescent="0.3">
      <c r="B49" s="19"/>
      <c r="C49" s="16" t="s">
        <v>287</v>
      </c>
      <c r="D49" s="14">
        <v>75.792106976964604</v>
      </c>
      <c r="E49" s="14">
        <v>1.01186709380504</v>
      </c>
      <c r="F49" s="14">
        <v>73.807986162239104</v>
      </c>
      <c r="G49" s="14">
        <v>77.776227791690104</v>
      </c>
      <c r="H49" s="14">
        <v>1.33505602913583</v>
      </c>
      <c r="I49" s="15">
        <v>4293</v>
      </c>
      <c r="J49" s="14">
        <v>1.9366702692192901</v>
      </c>
      <c r="K49" s="15">
        <v>2216.6912293906398</v>
      </c>
      <c r="L49" s="15">
        <v>1490</v>
      </c>
      <c r="ZA49" s="9"/>
    </row>
    <row r="50" spans="2:677" x14ac:dyDescent="0.3">
      <c r="B50" s="19" t="s">
        <v>297</v>
      </c>
      <c r="C50" s="16" t="s">
        <v>288</v>
      </c>
      <c r="D50" s="14">
        <v>66.642125208131304</v>
      </c>
      <c r="E50" s="14">
        <v>0.70212244395284196</v>
      </c>
      <c r="F50" s="14">
        <v>65.265367564699901</v>
      </c>
      <c r="G50" s="14">
        <v>68.018882851562694</v>
      </c>
      <c r="H50" s="14">
        <v>1.0535715086516699</v>
      </c>
      <c r="I50" s="15">
        <v>14330</v>
      </c>
      <c r="J50" s="14">
        <v>3.5447742676940801</v>
      </c>
      <c r="K50" s="15">
        <v>4042.5705327977998</v>
      </c>
      <c r="L50" s="15">
        <v>2524</v>
      </c>
      <c r="ZA50" s="9"/>
    </row>
    <row r="51" spans="2:677" x14ac:dyDescent="0.3">
      <c r="B51" s="19"/>
      <c r="C51" s="16" t="s">
        <v>289</v>
      </c>
      <c r="D51" s="14">
        <v>53.650159437780303</v>
      </c>
      <c r="E51" s="14">
        <v>0.58527611297633797</v>
      </c>
      <c r="F51" s="14">
        <v>52.502520063768102</v>
      </c>
      <c r="G51" s="14">
        <v>54.797798811792603</v>
      </c>
      <c r="H51" s="14">
        <v>1.0909121596462401</v>
      </c>
      <c r="I51" s="15">
        <v>10061</v>
      </c>
      <c r="J51" s="14">
        <v>2.4120145222605598</v>
      </c>
      <c r="K51" s="15">
        <v>4171.2020832157896</v>
      </c>
      <c r="L51" s="15">
        <v>1848</v>
      </c>
      <c r="ZA51" s="9"/>
    </row>
    <row r="52" spans="2:677" x14ac:dyDescent="0.3">
      <c r="B52" s="19" t="s">
        <v>291</v>
      </c>
      <c r="C52" s="16" t="s">
        <v>290</v>
      </c>
      <c r="D52" s="14">
        <v>68.457694965143503</v>
      </c>
      <c r="E52" s="14">
        <v>0.766292211010415</v>
      </c>
      <c r="F52" s="14">
        <v>66.955109956364893</v>
      </c>
      <c r="G52" s="14">
        <v>69.960279973922098</v>
      </c>
      <c r="H52" s="14">
        <v>1.11936607185005</v>
      </c>
      <c r="I52" s="15">
        <v>14209</v>
      </c>
      <c r="J52" s="14">
        <v>3.9297645302504098</v>
      </c>
      <c r="K52" s="15">
        <v>3615.7382689528699</v>
      </c>
      <c r="L52" s="15">
        <v>2386</v>
      </c>
      <c r="ZA52" s="9"/>
    </row>
    <row r="53" spans="2:677" x14ac:dyDescent="0.3">
      <c r="B53" s="19"/>
      <c r="C53" s="16" t="s">
        <v>291</v>
      </c>
      <c r="D53" s="14">
        <v>52.6322153856242</v>
      </c>
      <c r="E53" s="14">
        <v>0.54627242748989102</v>
      </c>
      <c r="F53" s="14">
        <v>51.561056435472501</v>
      </c>
      <c r="G53" s="14">
        <v>53.703374335775997</v>
      </c>
      <c r="H53" s="14">
        <v>1.0379050615435399</v>
      </c>
      <c r="I53" s="15">
        <v>10297</v>
      </c>
      <c r="J53" s="14">
        <v>2.38880628164361</v>
      </c>
      <c r="K53" s="15">
        <v>4310.5211498837698</v>
      </c>
      <c r="L53" s="15">
        <v>1829</v>
      </c>
      <c r="ZA53" s="9"/>
    </row>
    <row r="55" spans="2:677" x14ac:dyDescent="0.3">
      <c r="B55" s="7"/>
      <c r="C55" s="7"/>
      <c r="D55" s="7"/>
    </row>
    <row r="56" spans="2:677" x14ac:dyDescent="0.3">
      <c r="B56" s="7" t="s">
        <v>301</v>
      </c>
      <c r="C56" s="7"/>
      <c r="D56" s="7"/>
    </row>
    <row r="57" spans="2:677" x14ac:dyDescent="0.3">
      <c r="B57" s="7" t="s">
        <v>343</v>
      </c>
      <c r="C57" s="7"/>
      <c r="D57" s="7"/>
    </row>
    <row r="58" spans="2:677" x14ac:dyDescent="0.3">
      <c r="B58" s="7" t="s">
        <v>344</v>
      </c>
      <c r="C58" s="7"/>
      <c r="D58" s="7"/>
    </row>
    <row r="59" spans="2:677" x14ac:dyDescent="0.3">
      <c r="B59" s="7" t="s">
        <v>345</v>
      </c>
      <c r="C59" s="7"/>
      <c r="D59" s="7"/>
    </row>
    <row r="60" spans="2:677" x14ac:dyDescent="0.3">
      <c r="B60" s="7" t="s">
        <v>308</v>
      </c>
      <c r="C60" s="7"/>
      <c r="D60" s="7"/>
    </row>
    <row r="61" spans="2:677" x14ac:dyDescent="0.3">
      <c r="B61" s="7" t="s">
        <v>309</v>
      </c>
      <c r="C61" s="7"/>
      <c r="D61" s="7"/>
    </row>
    <row r="62" spans="2:677" x14ac:dyDescent="0.3">
      <c r="B62" s="7"/>
      <c r="C62" s="7"/>
      <c r="D62" s="7"/>
    </row>
    <row r="63" spans="2:677" ht="90" customHeight="1" x14ac:dyDescent="0.3">
      <c r="B63" s="20" t="s">
        <v>359</v>
      </c>
      <c r="C63" s="21"/>
      <c r="D63" s="21"/>
      <c r="E63" s="22"/>
      <c r="F63" s="22"/>
      <c r="G63" s="22"/>
      <c r="H63" s="22"/>
      <c r="I63" s="22"/>
    </row>
    <row r="64" spans="2:677" x14ac:dyDescent="0.3">
      <c r="B64" s="7"/>
      <c r="C64" s="7"/>
      <c r="D64" s="7"/>
    </row>
    <row r="65" spans="2:4" x14ac:dyDescent="0.3">
      <c r="B65" s="7"/>
      <c r="C65" s="7"/>
      <c r="D65" s="7"/>
    </row>
    <row r="66" spans="2:4" x14ac:dyDescent="0.3">
      <c r="B66" s="7"/>
      <c r="C66" s="7"/>
      <c r="D66" s="7"/>
    </row>
    <row r="67" spans="2:4" x14ac:dyDescent="0.3">
      <c r="B67" s="7"/>
      <c r="C67" s="7"/>
      <c r="D67" s="7"/>
    </row>
    <row r="68" spans="2:4" x14ac:dyDescent="0.3">
      <c r="B68" s="7"/>
      <c r="C68" s="7"/>
      <c r="D68" s="7"/>
    </row>
    <row r="69" spans="2:4" x14ac:dyDescent="0.3">
      <c r="B69" s="7"/>
      <c r="C69" s="7"/>
      <c r="D69" s="7"/>
    </row>
    <row r="70" spans="2:4" x14ac:dyDescent="0.3">
      <c r="B70" s="7"/>
      <c r="C70" s="7"/>
      <c r="D70" s="7"/>
    </row>
    <row r="71" spans="2:4" x14ac:dyDescent="0.3">
      <c r="B71" s="7"/>
      <c r="C71" s="7"/>
      <c r="D71" s="7"/>
    </row>
    <row r="72" spans="2:4" x14ac:dyDescent="0.3">
      <c r="B72" s="7"/>
      <c r="C72" s="7"/>
      <c r="D72" s="7"/>
    </row>
    <row r="73" spans="2:4" x14ac:dyDescent="0.3">
      <c r="B73" s="7"/>
      <c r="C73" s="7"/>
      <c r="D73" s="7"/>
    </row>
    <row r="74" spans="2:4" x14ac:dyDescent="0.3">
      <c r="B74" s="7"/>
      <c r="C74" s="7"/>
      <c r="D74" s="7"/>
    </row>
    <row r="75" spans="2:4" x14ac:dyDescent="0.3">
      <c r="B75" s="7"/>
      <c r="C75" s="7"/>
      <c r="D75" s="7"/>
    </row>
    <row r="145" spans="3:3" x14ac:dyDescent="0.3">
      <c r="C145" s="8" t="str">
        <f>HYPERLINK("https://www.cdc.gov/nchs/data/series/sr_02/sr02_175.pdf", "Link to Vital and Health Statistics")</f>
        <v>Link to Vital and Health Statistics</v>
      </c>
    </row>
  </sheetData>
  <mergeCells count="11">
    <mergeCell ref="B63:I63"/>
    <mergeCell ref="B38:B39"/>
    <mergeCell ref="B40:B44"/>
    <mergeCell ref="B50:B51"/>
    <mergeCell ref="B52:B53"/>
    <mergeCell ref="B45:B49"/>
    <mergeCell ref="B8:C8"/>
    <mergeCell ref="B9:C9"/>
    <mergeCell ref="B10:B11"/>
    <mergeCell ref="B12:B14"/>
    <mergeCell ref="B15:B37"/>
  </mergeCells>
  <conditionalFormatting sqref="D9:D53">
    <cfRule type="expression" dxfId="135" priority="1">
      <formula>ZA9 = 3</formula>
    </cfRule>
    <cfRule type="expression" dxfId="134" priority="46">
      <formula>I9 = J9</formula>
    </cfRule>
    <cfRule type="expression" dxfId="133" priority="91">
      <formula>ZA9 = 2</formula>
    </cfRule>
    <cfRule type="expression" dxfId="132" priority="136">
      <formula>ZA9 = 1</formula>
    </cfRule>
  </conditionalFormatting>
  <pageMargins left="0.7" right="0.7" top="0.75" bottom="0.75" header="0.3" footer="0.3"/>
  <pageSetup paperSize="9" orientation="portrait" horizontalDpi="300" verticalDpi="300"/>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173</v>
      </c>
      <c r="M2" s="12" t="str">
        <f>HYPERLINK("#'INDICE'!A1", "Índice")</f>
        <v>Índice</v>
      </c>
    </row>
    <row r="3" spans="2:677" x14ac:dyDescent="0.3">
      <c r="B3" s="10" t="s">
        <v>7</v>
      </c>
      <c r="C3" s="11" t="s">
        <v>172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53.320826836512502</v>
      </c>
      <c r="E9" s="14">
        <v>0.59986778611583402</v>
      </c>
      <c r="F9" s="14">
        <v>52.142946039340103</v>
      </c>
      <c r="G9" s="14">
        <v>54.495017042069897</v>
      </c>
      <c r="H9" s="14">
        <v>1.1250159116157299</v>
      </c>
      <c r="I9" s="15">
        <v>11642</v>
      </c>
      <c r="J9" s="15">
        <v>22188</v>
      </c>
      <c r="K9" s="14">
        <v>3.2076696413142902</v>
      </c>
      <c r="L9" s="15">
        <v>6917.1711806671001</v>
      </c>
      <c r="M9" s="15">
        <v>2675</v>
      </c>
      <c r="ZA9" s="9"/>
    </row>
    <row r="10" spans="2:677" x14ac:dyDescent="0.3">
      <c r="B10" s="19" t="s">
        <v>293</v>
      </c>
      <c r="C10" s="16" t="s">
        <v>253</v>
      </c>
      <c r="D10" s="14">
        <v>52.900298598361502</v>
      </c>
      <c r="E10" s="14">
        <v>0.75669925019969098</v>
      </c>
      <c r="F10" s="14">
        <v>51.4140034487815</v>
      </c>
      <c r="G10" s="14">
        <v>54.381468600081398</v>
      </c>
      <c r="H10" s="14">
        <v>1.43042529106467</v>
      </c>
      <c r="I10" s="15">
        <v>7197</v>
      </c>
      <c r="J10" s="15">
        <v>13610</v>
      </c>
      <c r="K10" s="14">
        <v>3.12749442401643</v>
      </c>
      <c r="L10" s="15">
        <v>4351.7263837425498</v>
      </c>
      <c r="M10" s="15">
        <v>1689</v>
      </c>
      <c r="ZA10" s="9"/>
    </row>
    <row r="11" spans="2:677" x14ac:dyDescent="0.3">
      <c r="B11" s="19"/>
      <c r="C11" s="16" t="s">
        <v>254</v>
      </c>
      <c r="D11" s="14">
        <v>54.075394108309602</v>
      </c>
      <c r="E11" s="14">
        <v>0.98320632984894396</v>
      </c>
      <c r="F11" s="14">
        <v>52.140824316399502</v>
      </c>
      <c r="G11" s="14">
        <v>55.997757869726598</v>
      </c>
      <c r="H11" s="14">
        <v>1.81821389573166</v>
      </c>
      <c r="I11" s="15">
        <v>4445</v>
      </c>
      <c r="J11" s="15">
        <v>8578</v>
      </c>
      <c r="K11" s="14">
        <v>3.3387170152113002</v>
      </c>
      <c r="L11" s="15">
        <v>2569.25039196744</v>
      </c>
      <c r="M11" s="15">
        <v>986</v>
      </c>
      <c r="ZA11" s="9"/>
    </row>
    <row r="12" spans="2:677" x14ac:dyDescent="0.3">
      <c r="B12" s="19" t="s">
        <v>294</v>
      </c>
      <c r="C12" s="16" t="s">
        <v>255</v>
      </c>
      <c r="D12" s="14">
        <v>53.643256181200201</v>
      </c>
      <c r="E12" s="14">
        <v>0.62364307412389697</v>
      </c>
      <c r="F12" s="14">
        <v>52.417914537786402</v>
      </c>
      <c r="G12" s="14">
        <v>54.864214036869598</v>
      </c>
      <c r="H12" s="14">
        <v>1.16257497870246</v>
      </c>
      <c r="I12" s="15">
        <v>6027</v>
      </c>
      <c r="J12" s="15">
        <v>11159</v>
      </c>
      <c r="K12" s="14">
        <v>1.74514095108635</v>
      </c>
      <c r="L12" s="15">
        <v>6394.3259099235102</v>
      </c>
      <c r="M12" s="15">
        <v>1378</v>
      </c>
      <c r="ZA12" s="9"/>
    </row>
    <row r="13" spans="2:677" x14ac:dyDescent="0.3">
      <c r="B13" s="19"/>
      <c r="C13" s="16" t="s">
        <v>256</v>
      </c>
      <c r="D13" s="14">
        <v>53.906895617469601</v>
      </c>
      <c r="E13" s="14">
        <v>1.0060578083323899</v>
      </c>
      <c r="F13" s="14">
        <v>51.926919201158597</v>
      </c>
      <c r="G13" s="14">
        <v>55.874620066691499</v>
      </c>
      <c r="H13" s="14">
        <v>1.8662877852798401</v>
      </c>
      <c r="I13" s="15">
        <v>3447</v>
      </c>
      <c r="J13" s="15">
        <v>6592</v>
      </c>
      <c r="K13" s="14">
        <v>2.68483068312583</v>
      </c>
      <c r="L13" s="15">
        <v>2455.2758732350399</v>
      </c>
      <c r="M13" s="15">
        <v>788</v>
      </c>
      <c r="ZA13" s="9"/>
    </row>
    <row r="14" spans="2:677" x14ac:dyDescent="0.3">
      <c r="B14" s="19"/>
      <c r="C14" s="16" t="s">
        <v>257</v>
      </c>
      <c r="D14" s="14">
        <v>47.2507071515832</v>
      </c>
      <c r="E14" s="14">
        <v>1.01869209268424</v>
      </c>
      <c r="F14" s="14">
        <v>45.254826840156603</v>
      </c>
      <c r="G14" s="14">
        <v>49.255414430047502</v>
      </c>
      <c r="H14" s="14">
        <v>2.1559298349042901</v>
      </c>
      <c r="I14" s="15">
        <v>2168</v>
      </c>
      <c r="J14" s="15">
        <v>4437</v>
      </c>
      <c r="K14" s="14">
        <v>1.8469385800449301</v>
      </c>
      <c r="L14" s="15">
        <v>2402.3538454062</v>
      </c>
      <c r="M14" s="15">
        <v>509</v>
      </c>
      <c r="ZA14" s="9"/>
    </row>
    <row r="15" spans="2:677" x14ac:dyDescent="0.3">
      <c r="B15" s="19" t="s">
        <v>295</v>
      </c>
      <c r="C15" s="16" t="s">
        <v>258</v>
      </c>
      <c r="D15" s="14">
        <v>54.533053969209597</v>
      </c>
      <c r="E15" s="14">
        <v>1.75255103466884</v>
      </c>
      <c r="F15" s="14">
        <v>51.050413494318001</v>
      </c>
      <c r="G15" s="14">
        <v>57.9719032222606</v>
      </c>
      <c r="H15" s="14">
        <v>3.2137408545986901</v>
      </c>
      <c r="I15" s="15">
        <v>593</v>
      </c>
      <c r="J15" s="15">
        <v>1093</v>
      </c>
      <c r="K15" s="14">
        <v>1.3527214655912501</v>
      </c>
      <c r="L15" s="15">
        <v>808.00078050234094</v>
      </c>
      <c r="M15" s="15">
        <v>134</v>
      </c>
      <c r="ZA15" s="9"/>
    </row>
    <row r="16" spans="2:677" x14ac:dyDescent="0.3">
      <c r="B16" s="19"/>
      <c r="C16" s="16" t="s">
        <v>259</v>
      </c>
      <c r="D16" s="14">
        <v>53.369477784994501</v>
      </c>
      <c r="E16" s="14">
        <v>1.70207983700203</v>
      </c>
      <c r="F16" s="14">
        <v>49.982720162440003</v>
      </c>
      <c r="G16" s="14">
        <v>56.725457941436702</v>
      </c>
      <c r="H16" s="14">
        <v>3.18923832056042</v>
      </c>
      <c r="I16" s="15">
        <v>449</v>
      </c>
      <c r="J16" s="15">
        <v>839</v>
      </c>
      <c r="K16" s="14">
        <v>0.97553002405800904</v>
      </c>
      <c r="L16" s="15">
        <v>839</v>
      </c>
      <c r="M16" s="15">
        <v>101</v>
      </c>
      <c r="ZA16" s="9"/>
    </row>
    <row r="17" spans="2:677" x14ac:dyDescent="0.3">
      <c r="B17" s="19"/>
      <c r="C17" s="16" t="s">
        <v>260</v>
      </c>
      <c r="D17" s="14">
        <v>51.284801689501002</v>
      </c>
      <c r="E17" s="14">
        <v>2.1096637413812802</v>
      </c>
      <c r="F17" s="14">
        <v>47.101066601266297</v>
      </c>
      <c r="G17" s="14">
        <v>55.450611061818599</v>
      </c>
      <c r="H17" s="14">
        <v>4.1136236699403401</v>
      </c>
      <c r="I17" s="15">
        <v>428</v>
      </c>
      <c r="J17" s="15">
        <v>826</v>
      </c>
      <c r="K17" s="14">
        <v>1.46969518293838</v>
      </c>
      <c r="L17" s="15">
        <v>562.02130182434496</v>
      </c>
      <c r="M17" s="15">
        <v>102</v>
      </c>
      <c r="ZA17" s="9"/>
    </row>
    <row r="18" spans="2:677" x14ac:dyDescent="0.3">
      <c r="B18" s="19"/>
      <c r="C18" s="16" t="s">
        <v>261</v>
      </c>
      <c r="D18" s="14">
        <v>56.609944687231099</v>
      </c>
      <c r="E18" s="14">
        <v>2.27884719575587</v>
      </c>
      <c r="F18" s="14">
        <v>52.030208244034498</v>
      </c>
      <c r="G18" s="14">
        <v>61.079514244685299</v>
      </c>
      <c r="H18" s="14">
        <v>4.0255245051844897</v>
      </c>
      <c r="I18" s="15">
        <v>373</v>
      </c>
      <c r="J18" s="15">
        <v>656</v>
      </c>
      <c r="K18" s="14">
        <v>1.38480548881399</v>
      </c>
      <c r="L18" s="15">
        <v>473.71273821410898</v>
      </c>
      <c r="M18" s="15">
        <v>78</v>
      </c>
      <c r="ZA18" s="9"/>
    </row>
    <row r="19" spans="2:677" x14ac:dyDescent="0.3">
      <c r="B19" s="19"/>
      <c r="C19" s="16" t="s">
        <v>262</v>
      </c>
      <c r="D19" s="14">
        <v>53.6998117044349</v>
      </c>
      <c r="E19" s="14">
        <v>2.7980613703736799</v>
      </c>
      <c r="F19" s="14">
        <v>48.090249381262801</v>
      </c>
      <c r="G19" s="14">
        <v>59.217260923094102</v>
      </c>
      <c r="H19" s="14">
        <v>5.2105608596437598</v>
      </c>
      <c r="I19" s="15">
        <v>290</v>
      </c>
      <c r="J19" s="15">
        <v>547</v>
      </c>
      <c r="K19" s="14">
        <v>1.7192997263121399</v>
      </c>
      <c r="L19" s="15">
        <v>318.15278722419299</v>
      </c>
      <c r="M19" s="15">
        <v>66</v>
      </c>
      <c r="ZA19" s="9"/>
    </row>
    <row r="20" spans="2:677" x14ac:dyDescent="0.3">
      <c r="B20" s="19"/>
      <c r="C20" s="16" t="s">
        <v>263</v>
      </c>
      <c r="D20" s="14">
        <v>53.1941397080558</v>
      </c>
      <c r="E20" s="14">
        <v>1.90006159198402</v>
      </c>
      <c r="F20" s="14">
        <v>49.413866023696002</v>
      </c>
      <c r="G20" s="14">
        <v>56.9380993759194</v>
      </c>
      <c r="H20" s="14">
        <v>3.5719378157294801</v>
      </c>
      <c r="I20" s="15">
        <v>424</v>
      </c>
      <c r="J20" s="15">
        <v>791</v>
      </c>
      <c r="K20" s="14">
        <v>1.1455087952959599</v>
      </c>
      <c r="L20" s="15">
        <v>690.52285172164898</v>
      </c>
      <c r="M20" s="15">
        <v>101</v>
      </c>
      <c r="ZA20" s="9"/>
    </row>
    <row r="21" spans="2:677" x14ac:dyDescent="0.3">
      <c r="B21" s="19"/>
      <c r="C21" s="16" t="s">
        <v>264</v>
      </c>
      <c r="D21" s="14">
        <v>49.269686232496198</v>
      </c>
      <c r="E21" s="14">
        <v>1.3656921555296999</v>
      </c>
      <c r="F21" s="14">
        <v>46.579684236770298</v>
      </c>
      <c r="G21" s="14">
        <v>51.963923493119502</v>
      </c>
      <c r="H21" s="14">
        <v>2.7718710224481802</v>
      </c>
      <c r="I21" s="15">
        <v>719</v>
      </c>
      <c r="J21" s="15">
        <v>1472</v>
      </c>
      <c r="K21" s="14">
        <v>1.09766788353278</v>
      </c>
      <c r="L21" s="15">
        <v>1341.0249330266099</v>
      </c>
      <c r="M21" s="15">
        <v>181</v>
      </c>
      <c r="ZA21" s="9"/>
    </row>
    <row r="22" spans="2:677" x14ac:dyDescent="0.3">
      <c r="B22" s="19"/>
      <c r="C22" s="16" t="s">
        <v>265</v>
      </c>
      <c r="D22" s="14">
        <v>50.3268492034438</v>
      </c>
      <c r="E22" s="14">
        <v>1.8377261244399401</v>
      </c>
      <c r="F22" s="14">
        <v>46.697058822176402</v>
      </c>
      <c r="G22" s="14">
        <v>53.953197614955499</v>
      </c>
      <c r="H22" s="14">
        <v>3.65158191606834</v>
      </c>
      <c r="I22" s="15">
        <v>598</v>
      </c>
      <c r="J22" s="15">
        <v>1172</v>
      </c>
      <c r="K22" s="14">
        <v>1.5819655560839201</v>
      </c>
      <c r="L22" s="15">
        <v>740.85051693617902</v>
      </c>
      <c r="M22" s="15">
        <v>135</v>
      </c>
      <c r="ZA22" s="9"/>
    </row>
    <row r="23" spans="2:677" x14ac:dyDescent="0.3">
      <c r="B23" s="19"/>
      <c r="C23" s="16" t="s">
        <v>266</v>
      </c>
      <c r="D23" s="14">
        <v>55.862808793756699</v>
      </c>
      <c r="E23" s="14">
        <v>1.7097376615493001</v>
      </c>
      <c r="F23" s="14">
        <v>52.461574205774298</v>
      </c>
      <c r="G23" s="14">
        <v>59.2099040458167</v>
      </c>
      <c r="H23" s="14">
        <v>3.0606009587909901</v>
      </c>
      <c r="I23" s="15">
        <v>650</v>
      </c>
      <c r="J23" s="15">
        <v>1197</v>
      </c>
      <c r="K23" s="14">
        <v>1.41795574252144</v>
      </c>
      <c r="L23" s="15">
        <v>844.17303312406</v>
      </c>
      <c r="M23" s="15">
        <v>145</v>
      </c>
      <c r="ZA23" s="9"/>
    </row>
    <row r="24" spans="2:677" x14ac:dyDescent="0.3">
      <c r="B24" s="19"/>
      <c r="C24" s="16" t="s">
        <v>267</v>
      </c>
      <c r="D24" s="14">
        <v>58.330430146110203</v>
      </c>
      <c r="E24" s="14">
        <v>2.40730515453797</v>
      </c>
      <c r="F24" s="14">
        <v>53.473805246006698</v>
      </c>
      <c r="G24" s="14">
        <v>63.030585437842902</v>
      </c>
      <c r="H24" s="14">
        <v>4.1270142334078104</v>
      </c>
      <c r="I24" s="15">
        <v>407</v>
      </c>
      <c r="J24" s="15">
        <v>675</v>
      </c>
      <c r="K24" s="14">
        <v>1.60697082325859</v>
      </c>
      <c r="L24" s="15">
        <v>420.04496300141102</v>
      </c>
      <c r="M24" s="15">
        <v>78</v>
      </c>
      <c r="ZA24" s="9"/>
    </row>
    <row r="25" spans="2:677" x14ac:dyDescent="0.3">
      <c r="B25" s="19"/>
      <c r="C25" s="16" t="s">
        <v>268</v>
      </c>
      <c r="D25" s="14">
        <v>50.350775307975397</v>
      </c>
      <c r="E25" s="14">
        <v>2.51560286476693</v>
      </c>
      <c r="F25" s="14">
        <v>45.365427536340398</v>
      </c>
      <c r="G25" s="14">
        <v>55.329158031552701</v>
      </c>
      <c r="H25" s="14">
        <v>4.9961551721497699</v>
      </c>
      <c r="I25" s="15">
        <v>375</v>
      </c>
      <c r="J25" s="15">
        <v>747</v>
      </c>
      <c r="K25" s="14">
        <v>1.8884450637475201</v>
      </c>
      <c r="L25" s="15">
        <v>395.56353231563901</v>
      </c>
      <c r="M25" s="15">
        <v>89</v>
      </c>
      <c r="ZA25" s="9"/>
    </row>
    <row r="26" spans="2:677" x14ac:dyDescent="0.3">
      <c r="B26" s="19"/>
      <c r="C26" s="16" t="s">
        <v>269</v>
      </c>
      <c r="D26" s="14">
        <v>53.567752788450598</v>
      </c>
      <c r="E26" s="14">
        <v>2.5388317192002701</v>
      </c>
      <c r="F26" s="14">
        <v>48.511519402906998</v>
      </c>
      <c r="G26" s="14">
        <v>58.551692300649101</v>
      </c>
      <c r="H26" s="14">
        <v>4.7394777399503898</v>
      </c>
      <c r="I26" s="15">
        <v>454</v>
      </c>
      <c r="J26" s="15">
        <v>842</v>
      </c>
      <c r="K26" s="14">
        <v>2.1794188168378001</v>
      </c>
      <c r="L26" s="15">
        <v>386.34152990460501</v>
      </c>
      <c r="M26" s="15">
        <v>100</v>
      </c>
      <c r="ZA26" s="9"/>
    </row>
    <row r="27" spans="2:677" x14ac:dyDescent="0.3">
      <c r="B27" s="19"/>
      <c r="C27" s="16" t="s">
        <v>270</v>
      </c>
      <c r="D27" s="14">
        <v>53.962393203232203</v>
      </c>
      <c r="E27" s="14">
        <v>2.3823565110942901</v>
      </c>
      <c r="F27" s="14">
        <v>49.232932661402003</v>
      </c>
      <c r="G27" s="14">
        <v>58.621562103609001</v>
      </c>
      <c r="H27" s="14">
        <v>4.4148459133787901</v>
      </c>
      <c r="I27" s="15">
        <v>640</v>
      </c>
      <c r="J27" s="15">
        <v>1158</v>
      </c>
      <c r="K27" s="14">
        <v>2.6432784952025901</v>
      </c>
      <c r="L27" s="15">
        <v>438.09231683370098</v>
      </c>
      <c r="M27" s="15">
        <v>147</v>
      </c>
      <c r="ZA27" s="9"/>
    </row>
    <row r="28" spans="2:677" x14ac:dyDescent="0.3">
      <c r="B28" s="19"/>
      <c r="C28" s="16" t="s">
        <v>271</v>
      </c>
      <c r="D28" s="14">
        <v>39.508259074754498</v>
      </c>
      <c r="E28" s="14">
        <v>2.620525969225</v>
      </c>
      <c r="F28" s="14">
        <v>34.416271070777</v>
      </c>
      <c r="G28" s="14">
        <v>44.838551433703202</v>
      </c>
      <c r="H28" s="14">
        <v>6.6328560928656604</v>
      </c>
      <c r="I28" s="15">
        <v>230</v>
      </c>
      <c r="J28" s="15">
        <v>569</v>
      </c>
      <c r="K28" s="14">
        <v>1.6320794444591999</v>
      </c>
      <c r="L28" s="15">
        <v>348.634989510906</v>
      </c>
      <c r="M28" s="15">
        <v>68</v>
      </c>
      <c r="ZA28" s="9"/>
    </row>
    <row r="29" spans="2:677" x14ac:dyDescent="0.3">
      <c r="B29" s="19"/>
      <c r="C29" s="16" t="s">
        <v>272</v>
      </c>
      <c r="D29" s="14">
        <v>53.070058759017499</v>
      </c>
      <c r="E29" s="14">
        <v>2.00918134387328</v>
      </c>
      <c r="F29" s="14">
        <v>49.0685246772724</v>
      </c>
      <c r="G29" s="14">
        <v>57.032502742661201</v>
      </c>
      <c r="H29" s="14">
        <v>3.7859037484707501</v>
      </c>
      <c r="I29" s="15">
        <v>430</v>
      </c>
      <c r="J29" s="15">
        <v>813</v>
      </c>
      <c r="K29" s="14">
        <v>1.3161176826038701</v>
      </c>
      <c r="L29" s="15">
        <v>617.72591520199398</v>
      </c>
      <c r="M29" s="15">
        <v>92</v>
      </c>
      <c r="ZA29" s="9"/>
    </row>
    <row r="30" spans="2:677" x14ac:dyDescent="0.3">
      <c r="B30" s="19"/>
      <c r="C30" s="16" t="s">
        <v>273</v>
      </c>
      <c r="D30" s="14">
        <v>44.2979294129306</v>
      </c>
      <c r="E30" s="14">
        <v>2.8308250649426299</v>
      </c>
      <c r="F30" s="14">
        <v>38.751269710576203</v>
      </c>
      <c r="G30" s="14">
        <v>49.990520715817297</v>
      </c>
      <c r="H30" s="14">
        <v>6.3904229891980098</v>
      </c>
      <c r="I30" s="15">
        <v>333</v>
      </c>
      <c r="J30" s="15">
        <v>672</v>
      </c>
      <c r="K30" s="14">
        <v>2.1791835843490999</v>
      </c>
      <c r="L30" s="15">
        <v>308.372366984731</v>
      </c>
      <c r="M30" s="15">
        <v>72</v>
      </c>
      <c r="ZA30" s="9"/>
    </row>
    <row r="31" spans="2:677" x14ac:dyDescent="0.3">
      <c r="B31" s="19"/>
      <c r="C31" s="16" t="s">
        <v>274</v>
      </c>
      <c r="D31" s="14">
        <v>54.077634034079203</v>
      </c>
      <c r="E31" s="14">
        <v>1.1426890876076901</v>
      </c>
      <c r="F31" s="14">
        <v>51.822084239858803</v>
      </c>
      <c r="G31" s="14">
        <v>56.316599567045699</v>
      </c>
      <c r="H31" s="14">
        <v>2.11305303572929</v>
      </c>
      <c r="I31" s="15">
        <v>1317</v>
      </c>
      <c r="J31" s="15">
        <v>2330</v>
      </c>
      <c r="K31" s="14">
        <v>1.22457026843654</v>
      </c>
      <c r="L31" s="15">
        <v>1902.7082888226601</v>
      </c>
      <c r="M31" s="15">
        <v>298</v>
      </c>
      <c r="ZA31" s="9"/>
    </row>
    <row r="32" spans="2:677" x14ac:dyDescent="0.3">
      <c r="B32" s="19"/>
      <c r="C32" s="16" t="s">
        <v>275</v>
      </c>
      <c r="D32" s="14">
        <v>55.0568536920985</v>
      </c>
      <c r="E32" s="14">
        <v>1.67068333928667</v>
      </c>
      <c r="F32" s="14">
        <v>51.741458016878397</v>
      </c>
      <c r="G32" s="14">
        <v>58.3279231516482</v>
      </c>
      <c r="H32" s="14">
        <v>3.0344693298855199</v>
      </c>
      <c r="I32" s="15">
        <v>793</v>
      </c>
      <c r="J32" s="15">
        <v>1423</v>
      </c>
      <c r="K32" s="14">
        <v>1.6040319625949599</v>
      </c>
      <c r="L32" s="15">
        <v>887.139429377645</v>
      </c>
      <c r="M32" s="15">
        <v>170</v>
      </c>
      <c r="ZA32" s="9"/>
    </row>
    <row r="33" spans="2:677" x14ac:dyDescent="0.3">
      <c r="B33" s="19"/>
      <c r="C33" s="16" t="s">
        <v>276</v>
      </c>
      <c r="D33" s="14">
        <v>44.477790817253101</v>
      </c>
      <c r="E33" s="14">
        <v>2.0640378888770998</v>
      </c>
      <c r="F33" s="14">
        <v>40.4301037255319</v>
      </c>
      <c r="G33" s="14">
        <v>48.600102271871002</v>
      </c>
      <c r="H33" s="14">
        <v>4.6406034358982797</v>
      </c>
      <c r="I33" s="15">
        <v>385</v>
      </c>
      <c r="J33" s="15">
        <v>856</v>
      </c>
      <c r="K33" s="14">
        <v>1.4749982303825</v>
      </c>
      <c r="L33" s="15">
        <v>580.33967930796598</v>
      </c>
      <c r="M33" s="15">
        <v>102</v>
      </c>
      <c r="ZA33" s="9"/>
    </row>
    <row r="34" spans="2:677" x14ac:dyDescent="0.3">
      <c r="B34" s="19"/>
      <c r="C34" s="16" t="s">
        <v>277</v>
      </c>
      <c r="D34" s="14">
        <v>50.411448357969903</v>
      </c>
      <c r="E34" s="14">
        <v>1.87173102705614</v>
      </c>
      <c r="F34" s="14">
        <v>46.707020006634998</v>
      </c>
      <c r="G34" s="14">
        <v>54.1113649298645</v>
      </c>
      <c r="H34" s="14">
        <v>3.7129086507593301</v>
      </c>
      <c r="I34" s="15">
        <v>477</v>
      </c>
      <c r="J34" s="15">
        <v>927</v>
      </c>
      <c r="K34" s="14">
        <v>1.2977387322904499</v>
      </c>
      <c r="L34" s="15">
        <v>714.31943652007999</v>
      </c>
      <c r="M34" s="15">
        <v>111</v>
      </c>
      <c r="ZA34" s="9"/>
    </row>
    <row r="35" spans="2:677" x14ac:dyDescent="0.3">
      <c r="B35" s="19"/>
      <c r="C35" s="16" t="s">
        <v>278</v>
      </c>
      <c r="D35" s="14">
        <v>51.521466184088098</v>
      </c>
      <c r="E35" s="14">
        <v>2.6970970647101198</v>
      </c>
      <c r="F35" s="14">
        <v>46.136587922996</v>
      </c>
      <c r="G35" s="14">
        <v>56.871247723881602</v>
      </c>
      <c r="H35" s="14">
        <v>5.2348996728340298</v>
      </c>
      <c r="I35" s="15">
        <v>313</v>
      </c>
      <c r="J35" s="15">
        <v>600</v>
      </c>
      <c r="K35" s="14">
        <v>1.7445454362472499</v>
      </c>
      <c r="L35" s="15">
        <v>343.92913336248898</v>
      </c>
      <c r="M35" s="15">
        <v>64</v>
      </c>
      <c r="ZA35" s="9"/>
    </row>
    <row r="36" spans="2:677" x14ac:dyDescent="0.3">
      <c r="B36" s="19"/>
      <c r="C36" s="16" t="s">
        <v>279</v>
      </c>
      <c r="D36" s="14">
        <v>47.153670809959401</v>
      </c>
      <c r="E36" s="14">
        <v>1.7550580698763101</v>
      </c>
      <c r="F36" s="14">
        <v>43.706967605489098</v>
      </c>
      <c r="G36" s="14">
        <v>50.627728319158201</v>
      </c>
      <c r="H36" s="14">
        <v>3.7219966966084401</v>
      </c>
      <c r="I36" s="15">
        <v>578</v>
      </c>
      <c r="J36" s="15">
        <v>1232</v>
      </c>
      <c r="K36" s="14">
        <v>1.5216357427060401</v>
      </c>
      <c r="L36" s="15">
        <v>809.65500837213801</v>
      </c>
      <c r="M36" s="15">
        <v>161</v>
      </c>
      <c r="ZA36" s="9"/>
    </row>
    <row r="37" spans="2:677" x14ac:dyDescent="0.3">
      <c r="B37" s="19"/>
      <c r="C37" s="16" t="s">
        <v>280</v>
      </c>
      <c r="D37" s="14">
        <v>50.075234019424798</v>
      </c>
      <c r="E37" s="14">
        <v>2.5183221128464601</v>
      </c>
      <c r="F37" s="14">
        <v>45.079578425234402</v>
      </c>
      <c r="G37" s="14">
        <v>55.069387994966498</v>
      </c>
      <c r="H37" s="14">
        <v>5.0290770720503701</v>
      </c>
      <c r="I37" s="15">
        <v>386</v>
      </c>
      <c r="J37" s="15">
        <v>751</v>
      </c>
      <c r="K37" s="14">
        <v>1.90258818679509</v>
      </c>
      <c r="L37" s="15">
        <v>394.725461459455</v>
      </c>
      <c r="M37" s="15">
        <v>80</v>
      </c>
      <c r="ZA37" s="9"/>
    </row>
    <row r="38" spans="2:677" x14ac:dyDescent="0.3">
      <c r="B38" s="19" t="s">
        <v>296</v>
      </c>
      <c r="C38" s="16" t="s">
        <v>281</v>
      </c>
      <c r="D38" s="14">
        <v>52.696830390533201</v>
      </c>
      <c r="E38" s="14">
        <v>0.90917429704418995</v>
      </c>
      <c r="F38" s="14">
        <v>50.910508677021902</v>
      </c>
      <c r="G38" s="14">
        <v>54.476274251487098</v>
      </c>
      <c r="H38" s="14">
        <v>1.72529218608852</v>
      </c>
      <c r="I38" s="15">
        <v>5713</v>
      </c>
      <c r="J38" s="15">
        <v>11194</v>
      </c>
      <c r="K38" s="14">
        <v>3.7116418800656801</v>
      </c>
      <c r="L38" s="15">
        <v>3015.9159643391899</v>
      </c>
      <c r="M38" s="15">
        <v>1279</v>
      </c>
      <c r="ZA38" s="9"/>
    </row>
    <row r="39" spans="2:677" x14ac:dyDescent="0.3">
      <c r="B39" s="19"/>
      <c r="C39" s="16" t="s">
        <v>282</v>
      </c>
      <c r="D39" s="14">
        <v>53.849722625353401</v>
      </c>
      <c r="E39" s="14">
        <v>0.81170794404298596</v>
      </c>
      <c r="F39" s="14">
        <v>52.253925499543698</v>
      </c>
      <c r="G39" s="14">
        <v>55.437668928994498</v>
      </c>
      <c r="H39" s="14">
        <v>1.5073577067244199</v>
      </c>
      <c r="I39" s="15">
        <v>5929</v>
      </c>
      <c r="J39" s="15">
        <v>10994</v>
      </c>
      <c r="K39" s="14">
        <v>2.91445956589043</v>
      </c>
      <c r="L39" s="15">
        <v>3772.2259483950402</v>
      </c>
      <c r="M39" s="15">
        <v>1295</v>
      </c>
      <c r="ZA39" s="9"/>
    </row>
    <row r="40" spans="2:677" x14ac:dyDescent="0.3">
      <c r="B40" s="19" t="s">
        <v>321</v>
      </c>
      <c r="C40" s="16" t="s">
        <v>314</v>
      </c>
      <c r="D40" s="14">
        <v>53.3547092756111</v>
      </c>
      <c r="E40" s="14">
        <v>0.87842398993677395</v>
      </c>
      <c r="F40" s="14">
        <v>51.628924182042802</v>
      </c>
      <c r="G40" s="14">
        <v>55.072502251699198</v>
      </c>
      <c r="H40" s="14">
        <v>1.6463851117605299</v>
      </c>
      <c r="I40" s="15">
        <v>5984</v>
      </c>
      <c r="J40" s="15">
        <v>11380</v>
      </c>
      <c r="K40" s="14">
        <v>3.5280270903057702</v>
      </c>
      <c r="L40" s="15">
        <v>3225.5988144959802</v>
      </c>
      <c r="M40" s="15">
        <v>2647</v>
      </c>
      <c r="ZA40" s="9"/>
    </row>
    <row r="41" spans="2:677" x14ac:dyDescent="0.3">
      <c r="B41" s="19"/>
      <c r="C41" s="16" t="s">
        <v>315</v>
      </c>
      <c r="D41" s="14">
        <v>53.286220975104001</v>
      </c>
      <c r="E41" s="14">
        <v>0.85651121457456802</v>
      </c>
      <c r="F41" s="14">
        <v>51.603628825935701</v>
      </c>
      <c r="G41" s="14">
        <v>54.961370957621497</v>
      </c>
      <c r="H41" s="14">
        <v>1.6073784158473901</v>
      </c>
      <c r="I41" s="15">
        <v>5658</v>
      </c>
      <c r="J41" s="15">
        <v>10808</v>
      </c>
      <c r="K41" s="14">
        <v>3.1850139247665301</v>
      </c>
      <c r="L41" s="15">
        <v>3393.3917575547998</v>
      </c>
      <c r="M41" s="15">
        <v>2645</v>
      </c>
      <c r="ZA41" s="9"/>
    </row>
    <row r="42" spans="2:677" x14ac:dyDescent="0.3">
      <c r="B42" s="19" t="s">
        <v>322</v>
      </c>
      <c r="C42" s="16" t="s">
        <v>316</v>
      </c>
      <c r="D42" s="14">
        <v>49.594701342287898</v>
      </c>
      <c r="E42" s="14">
        <v>1.44077452299079</v>
      </c>
      <c r="F42" s="14">
        <v>46.7697784653787</v>
      </c>
      <c r="G42" s="14">
        <v>52.4222142497145</v>
      </c>
      <c r="H42" s="14">
        <v>2.9050976898660901</v>
      </c>
      <c r="I42" s="15">
        <v>1328</v>
      </c>
      <c r="J42" s="15">
        <v>2676</v>
      </c>
      <c r="K42" s="14">
        <v>2.2212853654812799</v>
      </c>
      <c r="L42" s="15">
        <v>1204.7078874173401</v>
      </c>
      <c r="M42" s="15">
        <v>638</v>
      </c>
      <c r="ZA42" s="9"/>
    </row>
    <row r="43" spans="2:677" x14ac:dyDescent="0.3">
      <c r="B43" s="19"/>
      <c r="C43" s="16" t="s">
        <v>317</v>
      </c>
      <c r="D43" s="14">
        <v>54.351259760899801</v>
      </c>
      <c r="E43" s="14">
        <v>3.1160729761888399</v>
      </c>
      <c r="F43" s="14">
        <v>48.185656984687398</v>
      </c>
      <c r="G43" s="14">
        <v>60.386345978218401</v>
      </c>
      <c r="H43" s="14">
        <v>5.7332120541399796</v>
      </c>
      <c r="I43" s="15">
        <v>434</v>
      </c>
      <c r="J43" s="15">
        <v>859</v>
      </c>
      <c r="K43" s="14">
        <v>3.3578718391244702</v>
      </c>
      <c r="L43" s="15">
        <v>255.816791454428</v>
      </c>
      <c r="M43" s="15">
        <v>319</v>
      </c>
      <c r="ZA43" s="9"/>
    </row>
    <row r="44" spans="2:677" x14ac:dyDescent="0.3">
      <c r="B44" s="19"/>
      <c r="C44" s="16" t="s">
        <v>318</v>
      </c>
      <c r="D44" s="14">
        <v>61.588458773344101</v>
      </c>
      <c r="E44" s="14">
        <v>2.5223893255549199</v>
      </c>
      <c r="F44" s="14">
        <v>56.514645288651202</v>
      </c>
      <c r="G44" s="14">
        <v>66.422004794995502</v>
      </c>
      <c r="H44" s="14">
        <v>4.0955551994534103</v>
      </c>
      <c r="I44" s="15">
        <v>403</v>
      </c>
      <c r="J44" s="15">
        <v>662</v>
      </c>
      <c r="K44" s="14">
        <v>1.7777252044787299</v>
      </c>
      <c r="L44" s="15">
        <v>372.38601237816903</v>
      </c>
      <c r="M44" s="15">
        <v>239</v>
      </c>
      <c r="ZA44" s="9"/>
    </row>
    <row r="45" spans="2:677" x14ac:dyDescent="0.3">
      <c r="B45" s="19"/>
      <c r="C45" s="16" t="s">
        <v>319</v>
      </c>
      <c r="D45" s="14">
        <v>52.906658102297797</v>
      </c>
      <c r="E45" s="14">
        <v>0.63617288608773703</v>
      </c>
      <c r="F45" s="14">
        <v>51.657637639393997</v>
      </c>
      <c r="G45" s="14">
        <v>54.152049210452397</v>
      </c>
      <c r="H45" s="14">
        <v>1.2024439057512599</v>
      </c>
      <c r="I45" s="15">
        <v>9327</v>
      </c>
      <c r="J45" s="15">
        <v>17705</v>
      </c>
      <c r="K45" s="14">
        <v>2.87575491948652</v>
      </c>
      <c r="L45" s="15">
        <v>6156.6442536630702</v>
      </c>
      <c r="M45" s="15">
        <v>2569</v>
      </c>
      <c r="ZA45" s="9"/>
    </row>
    <row r="46" spans="2:677" x14ac:dyDescent="0.3">
      <c r="B46" s="19"/>
      <c r="C46" s="16" t="s">
        <v>320</v>
      </c>
      <c r="D46" s="14">
        <v>54.117588098147202</v>
      </c>
      <c r="E46" s="14">
        <v>5.1040111911908097</v>
      </c>
      <c r="F46" s="14">
        <v>44.0025900008661</v>
      </c>
      <c r="G46" s="14">
        <v>63.904272051728803</v>
      </c>
      <c r="H46" s="14">
        <v>9.4313353025530606</v>
      </c>
      <c r="I46" s="15">
        <v>150</v>
      </c>
      <c r="J46" s="15">
        <v>286</v>
      </c>
      <c r="K46" s="14">
        <v>2.99008423865443</v>
      </c>
      <c r="L46" s="15">
        <v>95.6494791359803</v>
      </c>
      <c r="M46" s="15">
        <v>151</v>
      </c>
      <c r="ZA46" s="9"/>
    </row>
    <row r="47" spans="2:677" x14ac:dyDescent="0.3">
      <c r="B47" s="19" t="s">
        <v>298</v>
      </c>
      <c r="C47" s="16" t="s">
        <v>283</v>
      </c>
      <c r="D47" s="14">
        <v>48.114907675256298</v>
      </c>
      <c r="E47" s="14">
        <v>1.28924077655305</v>
      </c>
      <c r="F47" s="14">
        <v>45.593007022576501</v>
      </c>
      <c r="G47" s="14">
        <v>50.646450026318497</v>
      </c>
      <c r="H47" s="14">
        <v>2.67950379382326</v>
      </c>
      <c r="I47" s="15">
        <v>1953</v>
      </c>
      <c r="J47" s="15">
        <v>4224</v>
      </c>
      <c r="K47" s="14">
        <v>2.8116865080423401</v>
      </c>
      <c r="L47" s="15">
        <v>1502.30119464527</v>
      </c>
      <c r="M47" s="15">
        <v>1525</v>
      </c>
      <c r="ZA47" s="9"/>
    </row>
    <row r="48" spans="2:677" x14ac:dyDescent="0.3">
      <c r="B48" s="19"/>
      <c r="C48" s="16" t="s">
        <v>284</v>
      </c>
      <c r="D48" s="14">
        <v>48.670479219305498</v>
      </c>
      <c r="E48" s="14">
        <v>1.43853446773921</v>
      </c>
      <c r="F48" s="14">
        <v>45.8563020426433</v>
      </c>
      <c r="G48" s="14">
        <v>51.493111091471803</v>
      </c>
      <c r="H48" s="14">
        <v>2.9556611950691498</v>
      </c>
      <c r="I48" s="15">
        <v>1840</v>
      </c>
      <c r="J48" s="15">
        <v>3937</v>
      </c>
      <c r="K48" s="14">
        <v>3.2603393231584201</v>
      </c>
      <c r="L48" s="15">
        <v>1207.54302229686</v>
      </c>
      <c r="M48" s="15">
        <v>1781</v>
      </c>
      <c r="ZA48" s="9"/>
    </row>
    <row r="49" spans="2:677" x14ac:dyDescent="0.3">
      <c r="B49" s="19"/>
      <c r="C49" s="16" t="s">
        <v>285</v>
      </c>
      <c r="D49" s="14">
        <v>52.502194407018898</v>
      </c>
      <c r="E49" s="14">
        <v>1.3542243045881901</v>
      </c>
      <c r="F49" s="14">
        <v>49.841679745195698</v>
      </c>
      <c r="G49" s="14">
        <v>55.148579829060402</v>
      </c>
      <c r="H49" s="14">
        <v>2.5793670529077</v>
      </c>
      <c r="I49" s="15">
        <v>1995</v>
      </c>
      <c r="J49" s="15">
        <v>3964</v>
      </c>
      <c r="K49" s="14">
        <v>2.9144343625367002</v>
      </c>
      <c r="L49" s="15">
        <v>1360.1267027848801</v>
      </c>
      <c r="M49" s="15">
        <v>1882</v>
      </c>
      <c r="ZA49" s="9"/>
    </row>
    <row r="50" spans="2:677" x14ac:dyDescent="0.3">
      <c r="B50" s="19"/>
      <c r="C50" s="16" t="s">
        <v>286</v>
      </c>
      <c r="D50" s="14">
        <v>54.225926267995597</v>
      </c>
      <c r="E50" s="14">
        <v>1.1860562947615401</v>
      </c>
      <c r="F50" s="14">
        <v>51.892327531925403</v>
      </c>
      <c r="G50" s="14">
        <v>56.541128282322397</v>
      </c>
      <c r="H50" s="14">
        <v>2.1872494881872799</v>
      </c>
      <c r="I50" s="15">
        <v>2305</v>
      </c>
      <c r="J50" s="15">
        <v>4380</v>
      </c>
      <c r="K50" s="14">
        <v>2.4817555783244201</v>
      </c>
      <c r="L50" s="15">
        <v>1764.87968366216</v>
      </c>
      <c r="M50" s="15">
        <v>1959</v>
      </c>
      <c r="ZA50" s="9"/>
    </row>
    <row r="51" spans="2:677" x14ac:dyDescent="0.3">
      <c r="B51" s="19"/>
      <c r="C51" s="16" t="s">
        <v>287</v>
      </c>
      <c r="D51" s="14">
        <v>62.410817857157198</v>
      </c>
      <c r="E51" s="14">
        <v>1.0729644302414001</v>
      </c>
      <c r="F51" s="14">
        <v>60.284286615185501</v>
      </c>
      <c r="G51" s="14">
        <v>64.490555340136694</v>
      </c>
      <c r="H51" s="14">
        <v>1.71919623405216</v>
      </c>
      <c r="I51" s="15">
        <v>3461</v>
      </c>
      <c r="J51" s="15">
        <v>5542</v>
      </c>
      <c r="K51" s="14">
        <v>2.7191680565068999</v>
      </c>
      <c r="L51" s="15">
        <v>2038.12338363498</v>
      </c>
      <c r="M51" s="15">
        <v>1941</v>
      </c>
      <c r="ZA51" s="9"/>
    </row>
    <row r="52" spans="2:677" x14ac:dyDescent="0.3">
      <c r="B52" s="19" t="s">
        <v>297</v>
      </c>
      <c r="C52" s="16" t="s">
        <v>288</v>
      </c>
      <c r="D52" s="14">
        <v>55.5891119937545</v>
      </c>
      <c r="E52" s="14">
        <v>0.69208933757476798</v>
      </c>
      <c r="F52" s="14">
        <v>54.228176743245598</v>
      </c>
      <c r="G52" s="14">
        <v>56.941712340843303</v>
      </c>
      <c r="H52" s="14">
        <v>1.24500880253767</v>
      </c>
      <c r="I52" s="15">
        <v>8372</v>
      </c>
      <c r="J52" s="15">
        <v>15193</v>
      </c>
      <c r="K52" s="14">
        <v>2.94754249603734</v>
      </c>
      <c r="L52" s="15">
        <v>5154.4634285766397</v>
      </c>
      <c r="M52" s="15">
        <v>2622</v>
      </c>
      <c r="ZA52" s="9"/>
    </row>
    <row r="53" spans="2:677" x14ac:dyDescent="0.3">
      <c r="B53" s="19"/>
      <c r="C53" s="16" t="s">
        <v>289</v>
      </c>
      <c r="D53" s="14">
        <v>48.434377150320699</v>
      </c>
      <c r="E53" s="14">
        <v>1.0660807518025801</v>
      </c>
      <c r="F53" s="14">
        <v>46.347610181944098</v>
      </c>
      <c r="G53" s="14">
        <v>50.526617916780303</v>
      </c>
      <c r="H53" s="14">
        <v>2.2010828145758898</v>
      </c>
      <c r="I53" s="15">
        <v>3184</v>
      </c>
      <c r="J53" s="15">
        <v>6856</v>
      </c>
      <c r="K53" s="14">
        <v>3.1194187367727499</v>
      </c>
      <c r="L53" s="15">
        <v>2197.8453611178202</v>
      </c>
      <c r="M53" s="15">
        <v>2040</v>
      </c>
      <c r="ZA53" s="9"/>
    </row>
    <row r="54" spans="2:677" x14ac:dyDescent="0.3">
      <c r="B54" s="19" t="s">
        <v>291</v>
      </c>
      <c r="C54" s="16" t="s">
        <v>290</v>
      </c>
      <c r="D54" s="14">
        <v>55.031925068268301</v>
      </c>
      <c r="E54" s="14">
        <v>0.64374872447742304</v>
      </c>
      <c r="F54" s="14">
        <v>53.766614451726902</v>
      </c>
      <c r="G54" s="14">
        <v>56.290758139555599</v>
      </c>
      <c r="H54" s="14">
        <v>1.1697732246852</v>
      </c>
      <c r="I54" s="15">
        <v>8034</v>
      </c>
      <c r="J54" s="15">
        <v>14674</v>
      </c>
      <c r="K54" s="14">
        <v>2.4571557157031898</v>
      </c>
      <c r="L54" s="15">
        <v>5971.9454921889501</v>
      </c>
      <c r="M54" s="15">
        <v>2493</v>
      </c>
      <c r="ZA54" s="9"/>
    </row>
    <row r="55" spans="2:677" x14ac:dyDescent="0.3">
      <c r="B55" s="19"/>
      <c r="C55" s="16" t="s">
        <v>291</v>
      </c>
      <c r="D55" s="14">
        <v>50.758252052322298</v>
      </c>
      <c r="E55" s="14">
        <v>1.0972265669565899</v>
      </c>
      <c r="F55" s="14">
        <v>48.606335671925002</v>
      </c>
      <c r="G55" s="14">
        <v>52.907362433249403</v>
      </c>
      <c r="H55" s="14">
        <v>2.1616712999209602</v>
      </c>
      <c r="I55" s="15">
        <v>3608</v>
      </c>
      <c r="J55" s="15">
        <v>7514</v>
      </c>
      <c r="K55" s="14">
        <v>3.6188109782418598</v>
      </c>
      <c r="L55" s="15">
        <v>2076.3726111084602</v>
      </c>
      <c r="M55" s="15">
        <v>1979</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360</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131" priority="1">
      <formula>ZA9 = 3</formula>
    </cfRule>
    <cfRule type="expression" dxfId="130" priority="48">
      <formula>I9 = J9</formula>
    </cfRule>
    <cfRule type="expression" dxfId="129" priority="95">
      <formula>ZA9 = 2</formula>
    </cfRule>
    <cfRule type="expression" dxfId="128" priority="142">
      <formula>ZA9 = 1</formula>
    </cfRule>
  </conditionalFormatting>
  <pageMargins left="0.7" right="0.7" top="0.75" bottom="0.75" header="0.3" footer="0.3"/>
  <pageSetup paperSize="9" orientation="portrait" horizontalDpi="300" verticalDpi="300"/>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175</v>
      </c>
      <c r="M2" s="12" t="str">
        <f>HYPERLINK("#'INDICE'!A1", "Índice")</f>
        <v>Índice</v>
      </c>
    </row>
    <row r="3" spans="2:677" x14ac:dyDescent="0.3">
      <c r="B3" s="10" t="s">
        <v>7</v>
      </c>
      <c r="C3" s="11" t="s">
        <v>174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26.766543824694299</v>
      </c>
      <c r="E9" s="14">
        <v>0.55513111159952</v>
      </c>
      <c r="F9" s="14">
        <v>25.692152042032099</v>
      </c>
      <c r="G9" s="14">
        <v>27.8690139516941</v>
      </c>
      <c r="H9" s="14">
        <v>2.0739738205848099</v>
      </c>
      <c r="I9" s="15">
        <v>6222</v>
      </c>
      <c r="J9" s="15">
        <v>22188</v>
      </c>
      <c r="K9" s="14">
        <v>3.4880916715885499</v>
      </c>
      <c r="L9" s="15">
        <v>6361.07135048291</v>
      </c>
      <c r="M9" s="15">
        <v>2675</v>
      </c>
      <c r="ZA9" s="9"/>
    </row>
    <row r="10" spans="2:677" x14ac:dyDescent="0.3">
      <c r="B10" s="19" t="s">
        <v>293</v>
      </c>
      <c r="C10" s="16" t="s">
        <v>253</v>
      </c>
      <c r="D10" s="14">
        <v>26.819410986892802</v>
      </c>
      <c r="E10" s="14">
        <v>0.73398089486168705</v>
      </c>
      <c r="F10" s="14">
        <v>25.404495253035002</v>
      </c>
      <c r="G10" s="14">
        <v>28.283252058290401</v>
      </c>
      <c r="H10" s="14">
        <v>2.7367524783463701</v>
      </c>
      <c r="I10" s="15">
        <v>3817</v>
      </c>
      <c r="J10" s="15">
        <v>13610</v>
      </c>
      <c r="K10" s="14">
        <v>3.7355158977365299</v>
      </c>
      <c r="L10" s="15">
        <v>3643.40572295429</v>
      </c>
      <c r="M10" s="15">
        <v>1689</v>
      </c>
      <c r="ZA10" s="9"/>
    </row>
    <row r="11" spans="2:677" x14ac:dyDescent="0.3">
      <c r="B11" s="19"/>
      <c r="C11" s="16" t="s">
        <v>254</v>
      </c>
      <c r="D11" s="14">
        <v>26.671682584205598</v>
      </c>
      <c r="E11" s="14">
        <v>0.82023600726203805</v>
      </c>
      <c r="F11" s="14">
        <v>25.0932687104448</v>
      </c>
      <c r="G11" s="14">
        <v>28.311855685078001</v>
      </c>
      <c r="H11" s="14">
        <v>3.0753065715762702</v>
      </c>
      <c r="I11" s="15">
        <v>2405</v>
      </c>
      <c r="J11" s="15">
        <v>8578</v>
      </c>
      <c r="K11" s="14">
        <v>2.9504681908348802</v>
      </c>
      <c r="L11" s="15">
        <v>2907.3351906135099</v>
      </c>
      <c r="M11" s="15">
        <v>986</v>
      </c>
      <c r="ZA11" s="9"/>
    </row>
    <row r="12" spans="2:677" x14ac:dyDescent="0.3">
      <c r="B12" s="19" t="s">
        <v>294</v>
      </c>
      <c r="C12" s="16" t="s">
        <v>255</v>
      </c>
      <c r="D12" s="14">
        <v>27.067887391822499</v>
      </c>
      <c r="E12" s="14">
        <v>0.59788557733153602</v>
      </c>
      <c r="F12" s="14">
        <v>25.911123527706401</v>
      </c>
      <c r="G12" s="14">
        <v>28.256597633817801</v>
      </c>
      <c r="H12" s="14">
        <v>2.20883724199386</v>
      </c>
      <c r="I12" s="15">
        <v>3047</v>
      </c>
      <c r="J12" s="15">
        <v>11159</v>
      </c>
      <c r="K12" s="14">
        <v>2.0204558108163702</v>
      </c>
      <c r="L12" s="15">
        <v>5523.0111642437496</v>
      </c>
      <c r="M12" s="15">
        <v>1378</v>
      </c>
      <c r="ZA12" s="9"/>
    </row>
    <row r="13" spans="2:677" x14ac:dyDescent="0.3">
      <c r="B13" s="19"/>
      <c r="C13" s="16" t="s">
        <v>256</v>
      </c>
      <c r="D13" s="14">
        <v>26.313362087968802</v>
      </c>
      <c r="E13" s="14">
        <v>0.92421178309410801</v>
      </c>
      <c r="F13" s="14">
        <v>24.5397556693148</v>
      </c>
      <c r="G13" s="14">
        <v>28.1673067539868</v>
      </c>
      <c r="H13" s="14">
        <v>3.5123287552702398</v>
      </c>
      <c r="I13" s="15">
        <v>1872</v>
      </c>
      <c r="J13" s="15">
        <v>6592</v>
      </c>
      <c r="K13" s="14">
        <v>2.9035494750752902</v>
      </c>
      <c r="L13" s="15">
        <v>2270.3246686812799</v>
      </c>
      <c r="M13" s="15">
        <v>788</v>
      </c>
      <c r="ZA13" s="9"/>
    </row>
    <row r="14" spans="2:677" x14ac:dyDescent="0.3">
      <c r="B14" s="19"/>
      <c r="C14" s="16" t="s">
        <v>257</v>
      </c>
      <c r="D14" s="14">
        <v>28.523461985802001</v>
      </c>
      <c r="E14" s="14">
        <v>0.85482393311338201</v>
      </c>
      <c r="F14" s="14">
        <v>26.8741552256879</v>
      </c>
      <c r="G14" s="14">
        <v>30.232141979051299</v>
      </c>
      <c r="H14" s="14">
        <v>2.99691507832704</v>
      </c>
      <c r="I14" s="15">
        <v>1303</v>
      </c>
      <c r="J14" s="15">
        <v>4437</v>
      </c>
      <c r="K14" s="14">
        <v>1.5899341515212</v>
      </c>
      <c r="L14" s="15">
        <v>2790.6816114081298</v>
      </c>
      <c r="M14" s="15">
        <v>509</v>
      </c>
      <c r="ZA14" s="9"/>
    </row>
    <row r="15" spans="2:677" x14ac:dyDescent="0.3">
      <c r="B15" s="19" t="s">
        <v>295</v>
      </c>
      <c r="C15" s="16" t="s">
        <v>258</v>
      </c>
      <c r="D15" s="14">
        <v>32.805039953351901</v>
      </c>
      <c r="E15" s="14">
        <v>1.66283805840357</v>
      </c>
      <c r="F15" s="14">
        <v>29.604284620333502</v>
      </c>
      <c r="G15" s="14">
        <v>36.174026121702902</v>
      </c>
      <c r="H15" s="14">
        <v>5.0688493620739301</v>
      </c>
      <c r="I15" s="15">
        <v>355</v>
      </c>
      <c r="J15" s="15">
        <v>1093</v>
      </c>
      <c r="K15" s="14">
        <v>1.3697625213689499</v>
      </c>
      <c r="L15" s="15">
        <v>797.94853702643695</v>
      </c>
      <c r="M15" s="15">
        <v>134</v>
      </c>
      <c r="ZA15" s="9"/>
    </row>
    <row r="16" spans="2:677" x14ac:dyDescent="0.3">
      <c r="B16" s="19"/>
      <c r="C16" s="16" t="s">
        <v>259</v>
      </c>
      <c r="D16" s="14">
        <v>27.952329302411599</v>
      </c>
      <c r="E16" s="14">
        <v>1.3950498840369501</v>
      </c>
      <c r="F16" s="14">
        <v>25.270398511452399</v>
      </c>
      <c r="G16" s="14">
        <v>30.801574014776001</v>
      </c>
      <c r="H16" s="14">
        <v>4.9908180064142096</v>
      </c>
      <c r="I16" s="15">
        <v>234</v>
      </c>
      <c r="J16" s="15">
        <v>839</v>
      </c>
      <c r="K16" s="14">
        <v>0.80981449247284398</v>
      </c>
      <c r="L16" s="15">
        <v>839</v>
      </c>
      <c r="M16" s="15">
        <v>101</v>
      </c>
      <c r="ZA16" s="9"/>
    </row>
    <row r="17" spans="2:677" x14ac:dyDescent="0.3">
      <c r="B17" s="19"/>
      <c r="C17" s="16" t="s">
        <v>260</v>
      </c>
      <c r="D17" s="14">
        <v>35.220827297507903</v>
      </c>
      <c r="E17" s="14">
        <v>1.9420887555353199</v>
      </c>
      <c r="F17" s="14">
        <v>31.471170037858599</v>
      </c>
      <c r="G17" s="14">
        <v>39.161934383907699</v>
      </c>
      <c r="H17" s="14">
        <v>5.5140350314052302</v>
      </c>
      <c r="I17" s="15">
        <v>287</v>
      </c>
      <c r="J17" s="15">
        <v>826</v>
      </c>
      <c r="K17" s="14">
        <v>1.3638202855838</v>
      </c>
      <c r="L17" s="15">
        <v>605.6516454046</v>
      </c>
      <c r="M17" s="15">
        <v>102</v>
      </c>
      <c r="ZA17" s="9"/>
    </row>
    <row r="18" spans="2:677" x14ac:dyDescent="0.3">
      <c r="B18" s="19"/>
      <c r="C18" s="16" t="s">
        <v>261</v>
      </c>
      <c r="D18" s="14">
        <v>20.940196199638699</v>
      </c>
      <c r="E18" s="14">
        <v>1.6189192928126599</v>
      </c>
      <c r="F18" s="14">
        <v>17.8988380905529</v>
      </c>
      <c r="G18" s="14">
        <v>24.345099624131102</v>
      </c>
      <c r="H18" s="14">
        <v>7.7311562765615003</v>
      </c>
      <c r="I18" s="15">
        <v>140</v>
      </c>
      <c r="J18" s="15">
        <v>656</v>
      </c>
      <c r="K18" s="14">
        <v>1.03694379822809</v>
      </c>
      <c r="L18" s="15">
        <v>632.62830745596796</v>
      </c>
      <c r="M18" s="15">
        <v>78</v>
      </c>
      <c r="ZA18" s="9"/>
    </row>
    <row r="19" spans="2:677" x14ac:dyDescent="0.3">
      <c r="B19" s="19"/>
      <c r="C19" s="16" t="s">
        <v>262</v>
      </c>
      <c r="D19" s="14">
        <v>27.271888732699999</v>
      </c>
      <c r="E19" s="14">
        <v>2.24592192522333</v>
      </c>
      <c r="F19" s="14">
        <v>23.024104276615098</v>
      </c>
      <c r="G19" s="14">
        <v>31.977795691714199</v>
      </c>
      <c r="H19" s="14">
        <v>8.2353002655455594</v>
      </c>
      <c r="I19" s="15">
        <v>154</v>
      </c>
      <c r="J19" s="15">
        <v>547</v>
      </c>
      <c r="K19" s="14">
        <v>1.38855928516331</v>
      </c>
      <c r="L19" s="15">
        <v>393.93348620017099</v>
      </c>
      <c r="M19" s="15">
        <v>66</v>
      </c>
      <c r="ZA19" s="9"/>
    </row>
    <row r="20" spans="2:677" x14ac:dyDescent="0.3">
      <c r="B20" s="19"/>
      <c r="C20" s="16" t="s">
        <v>263</v>
      </c>
      <c r="D20" s="14">
        <v>24.8989947761557</v>
      </c>
      <c r="E20" s="14">
        <v>1.7712381045269201</v>
      </c>
      <c r="F20" s="14">
        <v>21.552989498235899</v>
      </c>
      <c r="G20" s="14">
        <v>28.575235852887701</v>
      </c>
      <c r="H20" s="14">
        <v>7.1136932251703904</v>
      </c>
      <c r="I20" s="15">
        <v>189</v>
      </c>
      <c r="J20" s="15">
        <v>791</v>
      </c>
      <c r="K20" s="14">
        <v>1.32541969697706</v>
      </c>
      <c r="L20" s="15">
        <v>596.79209672533705</v>
      </c>
      <c r="M20" s="15">
        <v>101</v>
      </c>
      <c r="ZA20" s="9"/>
    </row>
    <row r="21" spans="2:677" x14ac:dyDescent="0.3">
      <c r="B21" s="19"/>
      <c r="C21" s="16" t="s">
        <v>264</v>
      </c>
      <c r="D21" s="14">
        <v>33.157614419901002</v>
      </c>
      <c r="E21" s="14">
        <v>1.4656818909219</v>
      </c>
      <c r="F21" s="14">
        <v>30.331707558989301</v>
      </c>
      <c r="G21" s="14">
        <v>36.110338764477397</v>
      </c>
      <c r="H21" s="14">
        <v>4.4203478343188802</v>
      </c>
      <c r="I21" s="15">
        <v>483</v>
      </c>
      <c r="J21" s="15">
        <v>1472</v>
      </c>
      <c r="K21" s="14">
        <v>1.4257943797785799</v>
      </c>
      <c r="L21" s="15">
        <v>1032.40693109521</v>
      </c>
      <c r="M21" s="15">
        <v>181</v>
      </c>
      <c r="ZA21" s="9"/>
    </row>
    <row r="22" spans="2:677" x14ac:dyDescent="0.3">
      <c r="B22" s="19"/>
      <c r="C22" s="16" t="s">
        <v>265</v>
      </c>
      <c r="D22" s="14">
        <v>19.4182094563741</v>
      </c>
      <c r="E22" s="14">
        <v>1.5392558328986099</v>
      </c>
      <c r="F22" s="14">
        <v>16.553502782913899</v>
      </c>
      <c r="G22" s="14">
        <v>22.6441451903206</v>
      </c>
      <c r="H22" s="14">
        <v>7.9268680068405901</v>
      </c>
      <c r="I22" s="15">
        <v>230</v>
      </c>
      <c r="J22" s="15">
        <v>1172</v>
      </c>
      <c r="K22" s="14">
        <v>1.77309667933118</v>
      </c>
      <c r="L22" s="15">
        <v>660.99046581153402</v>
      </c>
      <c r="M22" s="15">
        <v>135</v>
      </c>
      <c r="ZA22" s="9"/>
    </row>
    <row r="23" spans="2:677" x14ac:dyDescent="0.3">
      <c r="B23" s="19"/>
      <c r="C23" s="16" t="s">
        <v>266</v>
      </c>
      <c r="D23" s="14">
        <v>23.7627859349113</v>
      </c>
      <c r="E23" s="14">
        <v>1.6582295322064</v>
      </c>
      <c r="F23" s="14">
        <v>20.642001697029801</v>
      </c>
      <c r="G23" s="14">
        <v>27.193710510671298</v>
      </c>
      <c r="H23" s="14">
        <v>6.9782622994982804</v>
      </c>
      <c r="I23" s="15">
        <v>311</v>
      </c>
      <c r="J23" s="15">
        <v>1197</v>
      </c>
      <c r="K23" s="14">
        <v>1.8153321421086499</v>
      </c>
      <c r="L23" s="15">
        <v>659.38346610752501</v>
      </c>
      <c r="M23" s="15">
        <v>145</v>
      </c>
      <c r="ZA23" s="9"/>
    </row>
    <row r="24" spans="2:677" x14ac:dyDescent="0.3">
      <c r="B24" s="19"/>
      <c r="C24" s="16" t="s">
        <v>267</v>
      </c>
      <c r="D24" s="14">
        <v>24.710798812982301</v>
      </c>
      <c r="E24" s="14">
        <v>2.0159229714531102</v>
      </c>
      <c r="F24" s="14">
        <v>20.9189581824293</v>
      </c>
      <c r="G24" s="14">
        <v>28.938446767231099</v>
      </c>
      <c r="H24" s="14">
        <v>8.1580647663806491</v>
      </c>
      <c r="I24" s="15">
        <v>148</v>
      </c>
      <c r="J24" s="15">
        <v>675</v>
      </c>
      <c r="K24" s="14">
        <v>1.47227280365847</v>
      </c>
      <c r="L24" s="15">
        <v>458.47481412594402</v>
      </c>
      <c r="M24" s="15">
        <v>78</v>
      </c>
      <c r="ZA24" s="9"/>
    </row>
    <row r="25" spans="2:677" x14ac:dyDescent="0.3">
      <c r="B25" s="19"/>
      <c r="C25" s="16" t="s">
        <v>268</v>
      </c>
      <c r="D25" s="14">
        <v>31.7049016352038</v>
      </c>
      <c r="E25" s="14">
        <v>2.3270802216151498</v>
      </c>
      <c r="F25" s="14">
        <v>27.271099592210899</v>
      </c>
      <c r="G25" s="14">
        <v>36.497811049262801</v>
      </c>
      <c r="H25" s="14">
        <v>7.3398121476310099</v>
      </c>
      <c r="I25" s="15">
        <v>240</v>
      </c>
      <c r="J25" s="15">
        <v>747</v>
      </c>
      <c r="K25" s="14">
        <v>1.8657162428531799</v>
      </c>
      <c r="L25" s="15">
        <v>400.382428389881</v>
      </c>
      <c r="M25" s="15">
        <v>89</v>
      </c>
      <c r="ZA25" s="9"/>
    </row>
    <row r="26" spans="2:677" x14ac:dyDescent="0.3">
      <c r="B26" s="19"/>
      <c r="C26" s="16" t="s">
        <v>269</v>
      </c>
      <c r="D26" s="14">
        <v>28.524356170989002</v>
      </c>
      <c r="E26" s="14">
        <v>2.3417009512317901</v>
      </c>
      <c r="F26" s="14">
        <v>24.113417582598501</v>
      </c>
      <c r="G26" s="14">
        <v>33.387172718713899</v>
      </c>
      <c r="H26" s="14">
        <v>8.2094787247588705</v>
      </c>
      <c r="I26" s="15">
        <v>247</v>
      </c>
      <c r="J26" s="15">
        <v>842</v>
      </c>
      <c r="K26" s="14">
        <v>2.2619600684536998</v>
      </c>
      <c r="L26" s="15">
        <v>372.24352973463402</v>
      </c>
      <c r="M26" s="15">
        <v>100</v>
      </c>
      <c r="ZA26" s="9"/>
    </row>
    <row r="27" spans="2:677" x14ac:dyDescent="0.3">
      <c r="B27" s="19"/>
      <c r="C27" s="16" t="s">
        <v>270</v>
      </c>
      <c r="D27" s="14">
        <v>29.465440106602099</v>
      </c>
      <c r="E27" s="14">
        <v>1.63268843875867</v>
      </c>
      <c r="F27" s="14">
        <v>26.344622700579801</v>
      </c>
      <c r="G27" s="14">
        <v>32.791364891593297</v>
      </c>
      <c r="H27" s="14">
        <v>5.5410285162950901</v>
      </c>
      <c r="I27" s="15">
        <v>343</v>
      </c>
      <c r="J27" s="15">
        <v>1158</v>
      </c>
      <c r="K27" s="14">
        <v>1.48396992981247</v>
      </c>
      <c r="L27" s="15">
        <v>780.33926209430501</v>
      </c>
      <c r="M27" s="15">
        <v>147</v>
      </c>
      <c r="ZA27" s="9"/>
    </row>
    <row r="28" spans="2:677" x14ac:dyDescent="0.3">
      <c r="B28" s="19"/>
      <c r="C28" s="16" t="s">
        <v>271</v>
      </c>
      <c r="D28" s="14">
        <v>30.541520712364299</v>
      </c>
      <c r="E28" s="14">
        <v>2.3745949247302902</v>
      </c>
      <c r="F28" s="14">
        <v>26.018469213151601</v>
      </c>
      <c r="G28" s="14">
        <v>35.473838062064999</v>
      </c>
      <c r="H28" s="14">
        <v>7.7749727889907296</v>
      </c>
      <c r="I28" s="15">
        <v>178</v>
      </c>
      <c r="J28" s="15">
        <v>569</v>
      </c>
      <c r="K28" s="14">
        <v>1.50977238672261</v>
      </c>
      <c r="L28" s="15">
        <v>376.87800161399002</v>
      </c>
      <c r="M28" s="15">
        <v>68</v>
      </c>
      <c r="ZA28" s="9"/>
    </row>
    <row r="29" spans="2:677" x14ac:dyDescent="0.3">
      <c r="B29" s="19"/>
      <c r="C29" s="16" t="s">
        <v>272</v>
      </c>
      <c r="D29" s="14">
        <v>25.9897954098039</v>
      </c>
      <c r="E29" s="14">
        <v>1.6520987245255501</v>
      </c>
      <c r="F29" s="14">
        <v>22.845010066737299</v>
      </c>
      <c r="G29" s="14">
        <v>29.402511501644501</v>
      </c>
      <c r="H29" s="14">
        <v>6.3567207762718496</v>
      </c>
      <c r="I29" s="15">
        <v>217</v>
      </c>
      <c r="J29" s="15">
        <v>813</v>
      </c>
      <c r="K29" s="14">
        <v>1.1522150816918399</v>
      </c>
      <c r="L29" s="15">
        <v>705.59742961031395</v>
      </c>
      <c r="M29" s="15">
        <v>92</v>
      </c>
      <c r="ZA29" s="9"/>
    </row>
    <row r="30" spans="2:677" x14ac:dyDescent="0.3">
      <c r="B30" s="19"/>
      <c r="C30" s="16" t="s">
        <v>273</v>
      </c>
      <c r="D30" s="14">
        <v>27.9819014927259</v>
      </c>
      <c r="E30" s="14">
        <v>1.9804742418065999</v>
      </c>
      <c r="F30" s="14">
        <v>24.208718267715899</v>
      </c>
      <c r="G30" s="14">
        <v>32.094145622399601</v>
      </c>
      <c r="H30" s="14">
        <v>7.0776971404943403</v>
      </c>
      <c r="I30" s="15">
        <v>189</v>
      </c>
      <c r="J30" s="15">
        <v>672</v>
      </c>
      <c r="K30" s="14">
        <v>1.30599658977627</v>
      </c>
      <c r="L30" s="15">
        <v>514.54958248789796</v>
      </c>
      <c r="M30" s="15">
        <v>72</v>
      </c>
      <c r="ZA30" s="9"/>
    </row>
    <row r="31" spans="2:677" x14ac:dyDescent="0.3">
      <c r="B31" s="19"/>
      <c r="C31" s="16" t="s">
        <v>274</v>
      </c>
      <c r="D31" s="14">
        <v>24.510139421723402</v>
      </c>
      <c r="E31" s="14">
        <v>1.1905383663870199</v>
      </c>
      <c r="F31" s="14">
        <v>22.2434029246111</v>
      </c>
      <c r="G31" s="14">
        <v>26.927874475204302</v>
      </c>
      <c r="H31" s="14">
        <v>4.8573300457517803</v>
      </c>
      <c r="I31" s="15">
        <v>537</v>
      </c>
      <c r="J31" s="15">
        <v>2330</v>
      </c>
      <c r="K31" s="14">
        <v>1.78411101588996</v>
      </c>
      <c r="L31" s="15">
        <v>1305.9725427667599</v>
      </c>
      <c r="M31" s="15">
        <v>298</v>
      </c>
      <c r="ZA31" s="9"/>
    </row>
    <row r="32" spans="2:677" x14ac:dyDescent="0.3">
      <c r="B32" s="19"/>
      <c r="C32" s="16" t="s">
        <v>275</v>
      </c>
      <c r="D32" s="14">
        <v>25.4391497047922</v>
      </c>
      <c r="E32" s="14">
        <v>1.1864513076091201</v>
      </c>
      <c r="F32" s="14">
        <v>23.1688115981671</v>
      </c>
      <c r="G32" s="14">
        <v>27.851314326847898</v>
      </c>
      <c r="H32" s="14">
        <v>4.6638795768618602</v>
      </c>
      <c r="I32" s="15">
        <v>357</v>
      </c>
      <c r="J32" s="15">
        <v>1423</v>
      </c>
      <c r="K32" s="14">
        <v>1.0553244300340401</v>
      </c>
      <c r="L32" s="15">
        <v>1348.4005103095201</v>
      </c>
      <c r="M32" s="15">
        <v>170</v>
      </c>
      <c r="ZA32" s="9"/>
    </row>
    <row r="33" spans="2:677" x14ac:dyDescent="0.3">
      <c r="B33" s="19"/>
      <c r="C33" s="16" t="s">
        <v>276</v>
      </c>
      <c r="D33" s="14">
        <v>38.115137828754598</v>
      </c>
      <c r="E33" s="14">
        <v>2.20943054210055</v>
      </c>
      <c r="F33" s="14">
        <v>33.839447762190098</v>
      </c>
      <c r="G33" s="14">
        <v>42.583350753213402</v>
      </c>
      <c r="H33" s="14">
        <v>5.7967271482191203</v>
      </c>
      <c r="I33" s="15">
        <v>314</v>
      </c>
      <c r="J33" s="15">
        <v>856</v>
      </c>
      <c r="K33" s="14">
        <v>1.7694769044487899</v>
      </c>
      <c r="L33" s="15">
        <v>483.75878647969898</v>
      </c>
      <c r="M33" s="15">
        <v>102</v>
      </c>
      <c r="ZA33" s="9"/>
    </row>
    <row r="34" spans="2:677" x14ac:dyDescent="0.3">
      <c r="B34" s="19"/>
      <c r="C34" s="16" t="s">
        <v>277</v>
      </c>
      <c r="D34" s="14">
        <v>24.405966135725301</v>
      </c>
      <c r="E34" s="14">
        <v>1.5537532000085199</v>
      </c>
      <c r="F34" s="14">
        <v>21.459771454763199</v>
      </c>
      <c r="G34" s="14">
        <v>27.614427724702701</v>
      </c>
      <c r="H34" s="14">
        <v>6.3662843395252802</v>
      </c>
      <c r="I34" s="15">
        <v>228</v>
      </c>
      <c r="J34" s="15">
        <v>927</v>
      </c>
      <c r="K34" s="14">
        <v>1.2116900278153999</v>
      </c>
      <c r="L34" s="15">
        <v>765.04714796681503</v>
      </c>
      <c r="M34" s="15">
        <v>111</v>
      </c>
      <c r="ZA34" s="9"/>
    </row>
    <row r="35" spans="2:677" x14ac:dyDescent="0.3">
      <c r="B35" s="19"/>
      <c r="C35" s="16" t="s">
        <v>278</v>
      </c>
      <c r="D35" s="14">
        <v>28.0062141226257</v>
      </c>
      <c r="E35" s="14">
        <v>2.0511020247976002</v>
      </c>
      <c r="F35" s="14">
        <v>24.096847655240001</v>
      </c>
      <c r="G35" s="14">
        <v>32.280090106116802</v>
      </c>
      <c r="H35" s="14">
        <v>7.3237389952701504</v>
      </c>
      <c r="I35" s="15">
        <v>177</v>
      </c>
      <c r="J35" s="15">
        <v>600</v>
      </c>
      <c r="K35" s="14">
        <v>1.24983284096707</v>
      </c>
      <c r="L35" s="15">
        <v>480.06419765361898</v>
      </c>
      <c r="M35" s="15">
        <v>64</v>
      </c>
      <c r="ZA35" s="9"/>
    </row>
    <row r="36" spans="2:677" x14ac:dyDescent="0.3">
      <c r="B36" s="19"/>
      <c r="C36" s="16" t="s">
        <v>279</v>
      </c>
      <c r="D36" s="14">
        <v>33.2130123370871</v>
      </c>
      <c r="E36" s="14">
        <v>1.61817869903865</v>
      </c>
      <c r="F36" s="14">
        <v>30.0981347621025</v>
      </c>
      <c r="G36" s="14">
        <v>36.482009623310802</v>
      </c>
      <c r="H36" s="14">
        <v>4.8721226566725102</v>
      </c>
      <c r="I36" s="15">
        <v>406</v>
      </c>
      <c r="J36" s="15">
        <v>1232</v>
      </c>
      <c r="K36" s="14">
        <v>1.4531514865903701</v>
      </c>
      <c r="L36" s="15">
        <v>847.81250363011202</v>
      </c>
      <c r="M36" s="15">
        <v>161</v>
      </c>
      <c r="ZA36" s="9"/>
    </row>
    <row r="37" spans="2:677" x14ac:dyDescent="0.3">
      <c r="B37" s="19"/>
      <c r="C37" s="16" t="s">
        <v>280</v>
      </c>
      <c r="D37" s="14">
        <v>35.211003276588301</v>
      </c>
      <c r="E37" s="14">
        <v>2.1858366565334499</v>
      </c>
      <c r="F37" s="14">
        <v>30.9927753252597</v>
      </c>
      <c r="G37" s="14">
        <v>39.673279388433699</v>
      </c>
      <c r="H37" s="14">
        <v>6.2078227063379599</v>
      </c>
      <c r="I37" s="15">
        <v>258</v>
      </c>
      <c r="J37" s="15">
        <v>751</v>
      </c>
      <c r="K37" s="14">
        <v>1.57078598778544</v>
      </c>
      <c r="L37" s="15">
        <v>478.104595941036</v>
      </c>
      <c r="M37" s="15">
        <v>80</v>
      </c>
      <c r="ZA37" s="9"/>
    </row>
    <row r="38" spans="2:677" x14ac:dyDescent="0.3">
      <c r="B38" s="19" t="s">
        <v>296</v>
      </c>
      <c r="C38" s="16" t="s">
        <v>281</v>
      </c>
      <c r="D38" s="14">
        <v>27.0613398331224</v>
      </c>
      <c r="E38" s="14">
        <v>0.73948440032563001</v>
      </c>
      <c r="F38" s="14">
        <v>25.635288852874499</v>
      </c>
      <c r="G38" s="14">
        <v>28.536278557329499</v>
      </c>
      <c r="H38" s="14">
        <v>2.7326230145505201</v>
      </c>
      <c r="I38" s="15">
        <v>3188</v>
      </c>
      <c r="J38" s="15">
        <v>11194</v>
      </c>
      <c r="K38" s="14">
        <v>3.1009692590598799</v>
      </c>
      <c r="L38" s="15">
        <v>3609.8390744427102</v>
      </c>
      <c r="M38" s="15">
        <v>1279</v>
      </c>
      <c r="ZA38" s="9"/>
    </row>
    <row r="39" spans="2:677" x14ac:dyDescent="0.3">
      <c r="B39" s="19"/>
      <c r="C39" s="16" t="s">
        <v>282</v>
      </c>
      <c r="D39" s="14">
        <v>26.516676426149999</v>
      </c>
      <c r="E39" s="14">
        <v>0.81522351169033003</v>
      </c>
      <c r="F39" s="14">
        <v>24.948479394064702</v>
      </c>
      <c r="G39" s="14">
        <v>28.146478634947702</v>
      </c>
      <c r="H39" s="14">
        <v>3.0743804336141398</v>
      </c>
      <c r="I39" s="15">
        <v>3034</v>
      </c>
      <c r="J39" s="15">
        <v>10994</v>
      </c>
      <c r="K39" s="14">
        <v>3.7493997082543902</v>
      </c>
      <c r="L39" s="15">
        <v>2932.2027138895</v>
      </c>
      <c r="M39" s="15">
        <v>1295</v>
      </c>
      <c r="ZA39" s="9"/>
    </row>
    <row r="40" spans="2:677" x14ac:dyDescent="0.3">
      <c r="B40" s="19" t="s">
        <v>321</v>
      </c>
      <c r="C40" s="16" t="s">
        <v>314</v>
      </c>
      <c r="D40" s="14">
        <v>26.511392941980102</v>
      </c>
      <c r="E40" s="14">
        <v>0.68578549093028096</v>
      </c>
      <c r="F40" s="14">
        <v>25.188633017162399</v>
      </c>
      <c r="G40" s="14">
        <v>27.877731546029999</v>
      </c>
      <c r="H40" s="14">
        <v>2.5867576721868799</v>
      </c>
      <c r="I40" s="15">
        <v>3211</v>
      </c>
      <c r="J40" s="15">
        <v>11380</v>
      </c>
      <c r="K40" s="14">
        <v>2.74680684032489</v>
      </c>
      <c r="L40" s="15">
        <v>4142.9924496088697</v>
      </c>
      <c r="M40" s="15">
        <v>2647</v>
      </c>
      <c r="ZA40" s="9"/>
    </row>
    <row r="41" spans="2:677" x14ac:dyDescent="0.3">
      <c r="B41" s="19"/>
      <c r="C41" s="16" t="s">
        <v>315</v>
      </c>
      <c r="D41" s="14">
        <v>27.027142419964999</v>
      </c>
      <c r="E41" s="14">
        <v>0.72105621239201101</v>
      </c>
      <c r="F41" s="14">
        <v>25.636745215624501</v>
      </c>
      <c r="G41" s="14">
        <v>28.464083370965401</v>
      </c>
      <c r="H41" s="14">
        <v>2.6678965951626599</v>
      </c>
      <c r="I41" s="15">
        <v>3011</v>
      </c>
      <c r="J41" s="15">
        <v>10808</v>
      </c>
      <c r="K41" s="14">
        <v>2.8489308880867599</v>
      </c>
      <c r="L41" s="15">
        <v>3793.70382243926</v>
      </c>
      <c r="M41" s="15">
        <v>2645</v>
      </c>
      <c r="ZA41" s="9"/>
    </row>
    <row r="42" spans="2:677" x14ac:dyDescent="0.3">
      <c r="B42" s="19" t="s">
        <v>322</v>
      </c>
      <c r="C42" s="16" t="s">
        <v>316</v>
      </c>
      <c r="D42" s="14">
        <v>25.025447837124698</v>
      </c>
      <c r="E42" s="14">
        <v>1.3523658409204999</v>
      </c>
      <c r="F42" s="14">
        <v>22.4646163640354</v>
      </c>
      <c r="G42" s="14">
        <v>27.773631474704899</v>
      </c>
      <c r="H42" s="14">
        <v>5.4039625972818399</v>
      </c>
      <c r="I42" s="15">
        <v>680</v>
      </c>
      <c r="J42" s="15">
        <v>2676</v>
      </c>
      <c r="K42" s="14">
        <v>2.6074526645631302</v>
      </c>
      <c r="L42" s="15">
        <v>1026.2890047318899</v>
      </c>
      <c r="M42" s="15">
        <v>638</v>
      </c>
      <c r="ZA42" s="9"/>
    </row>
    <row r="43" spans="2:677" x14ac:dyDescent="0.3">
      <c r="B43" s="19"/>
      <c r="C43" s="16" t="s">
        <v>317</v>
      </c>
      <c r="D43" s="14">
        <v>19.702762191376799</v>
      </c>
      <c r="E43" s="14">
        <v>2.30947758895425</v>
      </c>
      <c r="F43" s="14">
        <v>15.5489793036484</v>
      </c>
      <c r="G43" s="14">
        <v>24.642403941983002</v>
      </c>
      <c r="H43" s="14">
        <v>11.721592975248001</v>
      </c>
      <c r="I43" s="15">
        <v>180</v>
      </c>
      <c r="J43" s="15">
        <v>859</v>
      </c>
      <c r="K43" s="14">
        <v>2.89259126794511</v>
      </c>
      <c r="L43" s="15">
        <v>296.96556493106999</v>
      </c>
      <c r="M43" s="15">
        <v>319</v>
      </c>
      <c r="ZA43" s="9"/>
    </row>
    <row r="44" spans="2:677" x14ac:dyDescent="0.3">
      <c r="B44" s="19"/>
      <c r="C44" s="16" t="s">
        <v>318</v>
      </c>
      <c r="D44" s="14">
        <v>25.354711282545999</v>
      </c>
      <c r="E44" s="14">
        <v>1.9406366764510199</v>
      </c>
      <c r="F44" s="14">
        <v>21.724810936443902</v>
      </c>
      <c r="G44" s="14">
        <v>29.363595810305402</v>
      </c>
      <c r="H44" s="14">
        <v>7.6539490228269296</v>
      </c>
      <c r="I44" s="15">
        <v>168</v>
      </c>
      <c r="J44" s="15">
        <v>662</v>
      </c>
      <c r="K44" s="14">
        <v>1.3153122280958001</v>
      </c>
      <c r="L44" s="15">
        <v>503.30255118086097</v>
      </c>
      <c r="M44" s="15">
        <v>239</v>
      </c>
      <c r="ZA44" s="9"/>
    </row>
    <row r="45" spans="2:677" x14ac:dyDescent="0.3">
      <c r="B45" s="19"/>
      <c r="C45" s="16" t="s">
        <v>319</v>
      </c>
      <c r="D45" s="14">
        <v>27.647979253288199</v>
      </c>
      <c r="E45" s="14">
        <v>0.61520236031651898</v>
      </c>
      <c r="F45" s="14">
        <v>26.4580368515422</v>
      </c>
      <c r="G45" s="14">
        <v>28.870429629209202</v>
      </c>
      <c r="H45" s="14">
        <v>2.2251259474717302</v>
      </c>
      <c r="I45" s="15">
        <v>5121</v>
      </c>
      <c r="J45" s="15">
        <v>17705</v>
      </c>
      <c r="K45" s="14">
        <v>3.3496029231104201</v>
      </c>
      <c r="L45" s="15">
        <v>5285.7011432146901</v>
      </c>
      <c r="M45" s="15">
        <v>2569</v>
      </c>
      <c r="ZA45" s="9"/>
    </row>
    <row r="46" spans="2:677" x14ac:dyDescent="0.3">
      <c r="B46" s="19"/>
      <c r="C46" s="16" t="s">
        <v>320</v>
      </c>
      <c r="D46" s="14">
        <v>21.896578640555699</v>
      </c>
      <c r="E46" s="14">
        <v>3.6557875075437001</v>
      </c>
      <c r="F46" s="14">
        <v>15.5242892350405</v>
      </c>
      <c r="G46" s="14">
        <v>29.956949440237398</v>
      </c>
      <c r="H46" s="14">
        <v>16.695701952142599</v>
      </c>
      <c r="I46" s="15">
        <v>73</v>
      </c>
      <c r="J46" s="15">
        <v>286</v>
      </c>
      <c r="K46" s="14">
        <v>2.2272062101429002</v>
      </c>
      <c r="L46" s="15">
        <v>128.411998268292</v>
      </c>
      <c r="M46" s="15">
        <v>151</v>
      </c>
      <c r="ZA46" s="9"/>
    </row>
    <row r="47" spans="2:677" x14ac:dyDescent="0.3">
      <c r="B47" s="19" t="s">
        <v>298</v>
      </c>
      <c r="C47" s="16" t="s">
        <v>283</v>
      </c>
      <c r="D47" s="14">
        <v>25.603054942306301</v>
      </c>
      <c r="E47" s="14">
        <v>1.04337427499411</v>
      </c>
      <c r="F47" s="14">
        <v>23.610599867751901</v>
      </c>
      <c r="G47" s="14">
        <v>27.702673674856499</v>
      </c>
      <c r="H47" s="14">
        <v>4.0751944537292104</v>
      </c>
      <c r="I47" s="15">
        <v>1134</v>
      </c>
      <c r="J47" s="15">
        <v>4224</v>
      </c>
      <c r="K47" s="14">
        <v>2.4135396625694301</v>
      </c>
      <c r="L47" s="15">
        <v>1750.1266150742099</v>
      </c>
      <c r="M47" s="15">
        <v>1525</v>
      </c>
      <c r="ZA47" s="9"/>
    </row>
    <row r="48" spans="2:677" x14ac:dyDescent="0.3">
      <c r="B48" s="19"/>
      <c r="C48" s="16" t="s">
        <v>284</v>
      </c>
      <c r="D48" s="14">
        <v>27.817396268947402</v>
      </c>
      <c r="E48" s="14">
        <v>1.2412448466161501</v>
      </c>
      <c r="F48" s="14">
        <v>25.449529200323202</v>
      </c>
      <c r="G48" s="14">
        <v>30.315984373681999</v>
      </c>
      <c r="H48" s="14">
        <v>4.4621172830677702</v>
      </c>
      <c r="I48" s="15">
        <v>1191</v>
      </c>
      <c r="J48" s="15">
        <v>3937</v>
      </c>
      <c r="K48" s="14">
        <v>3.0200976521174798</v>
      </c>
      <c r="L48" s="15">
        <v>1303.60023201225</v>
      </c>
      <c r="M48" s="15">
        <v>1781</v>
      </c>
      <c r="ZA48" s="9"/>
    </row>
    <row r="49" spans="2:677" x14ac:dyDescent="0.3">
      <c r="B49" s="19"/>
      <c r="C49" s="16" t="s">
        <v>285</v>
      </c>
      <c r="D49" s="14">
        <v>27.010984762913399</v>
      </c>
      <c r="E49" s="14">
        <v>1.19036314953756</v>
      </c>
      <c r="F49" s="14">
        <v>24.7408650504522</v>
      </c>
      <c r="G49" s="14">
        <v>29.408007926353601</v>
      </c>
      <c r="H49" s="14">
        <v>4.4069594647728199</v>
      </c>
      <c r="I49" s="15">
        <v>1166</v>
      </c>
      <c r="J49" s="15">
        <v>3964</v>
      </c>
      <c r="K49" s="14">
        <v>2.84829585473689</v>
      </c>
      <c r="L49" s="15">
        <v>1391.70935961853</v>
      </c>
      <c r="M49" s="15">
        <v>1882</v>
      </c>
      <c r="ZA49" s="9"/>
    </row>
    <row r="50" spans="2:677" x14ac:dyDescent="0.3">
      <c r="B50" s="19"/>
      <c r="C50" s="16" t="s">
        <v>286</v>
      </c>
      <c r="D50" s="14">
        <v>28.305916623721899</v>
      </c>
      <c r="E50" s="14">
        <v>1.0449810286824901</v>
      </c>
      <c r="F50" s="14">
        <v>26.302127210458099</v>
      </c>
      <c r="G50" s="14">
        <v>30.399393341970899</v>
      </c>
      <c r="H50" s="14">
        <v>3.6917406440981999</v>
      </c>
      <c r="I50" s="15">
        <v>1304</v>
      </c>
      <c r="J50" s="15">
        <v>4380</v>
      </c>
      <c r="K50" s="14">
        <v>2.3563034416361899</v>
      </c>
      <c r="L50" s="15">
        <v>1858.8437815795801</v>
      </c>
      <c r="M50" s="15">
        <v>1959</v>
      </c>
      <c r="ZA50" s="9"/>
    </row>
    <row r="51" spans="2:677" x14ac:dyDescent="0.3">
      <c r="B51" s="19"/>
      <c r="C51" s="16" t="s">
        <v>287</v>
      </c>
      <c r="D51" s="14">
        <v>25.192095444751299</v>
      </c>
      <c r="E51" s="14">
        <v>0.96416377175869805</v>
      </c>
      <c r="F51" s="14">
        <v>23.3486228637815</v>
      </c>
      <c r="G51" s="14">
        <v>27.129602766097602</v>
      </c>
      <c r="H51" s="14">
        <v>3.8272472167835301</v>
      </c>
      <c r="I51" s="15">
        <v>1390</v>
      </c>
      <c r="J51" s="15">
        <v>5542</v>
      </c>
      <c r="K51" s="14">
        <v>2.7332413676057001</v>
      </c>
      <c r="L51" s="15">
        <v>2027.6291972175</v>
      </c>
      <c r="M51" s="15">
        <v>1941</v>
      </c>
      <c r="ZA51" s="9"/>
    </row>
    <row r="52" spans="2:677" x14ac:dyDescent="0.3">
      <c r="B52" s="19" t="s">
        <v>297</v>
      </c>
      <c r="C52" s="16" t="s">
        <v>288</v>
      </c>
      <c r="D52" s="14">
        <v>27.018411035846398</v>
      </c>
      <c r="E52" s="14">
        <v>0.60966407303915404</v>
      </c>
      <c r="F52" s="14">
        <v>25.839723289034598</v>
      </c>
      <c r="G52" s="14">
        <v>28.230397970110499</v>
      </c>
      <c r="H52" s="14">
        <v>2.2564764161382</v>
      </c>
      <c r="I52" s="15">
        <v>4269</v>
      </c>
      <c r="J52" s="15">
        <v>15193</v>
      </c>
      <c r="K52" s="14">
        <v>2.8636704565301501</v>
      </c>
      <c r="L52" s="15">
        <v>5305.4288999471801</v>
      </c>
      <c r="M52" s="15">
        <v>2622</v>
      </c>
      <c r="ZA52" s="9"/>
    </row>
    <row r="53" spans="2:677" x14ac:dyDescent="0.3">
      <c r="B53" s="19"/>
      <c r="C53" s="16" t="s">
        <v>289</v>
      </c>
      <c r="D53" s="14">
        <v>26.298899342899499</v>
      </c>
      <c r="E53" s="14">
        <v>0.90197096975651803</v>
      </c>
      <c r="F53" s="14">
        <v>24.568645250392599</v>
      </c>
      <c r="G53" s="14">
        <v>28.105604609511701</v>
      </c>
      <c r="H53" s="14">
        <v>3.4296909463629102</v>
      </c>
      <c r="I53" s="15">
        <v>1916</v>
      </c>
      <c r="J53" s="15">
        <v>6856</v>
      </c>
      <c r="K53" s="14">
        <v>2.87727274779225</v>
      </c>
      <c r="L53" s="15">
        <v>2382.8119893258799</v>
      </c>
      <c r="M53" s="15">
        <v>2040</v>
      </c>
      <c r="ZA53" s="9"/>
    </row>
    <row r="54" spans="2:677" x14ac:dyDescent="0.3">
      <c r="B54" s="19" t="s">
        <v>291</v>
      </c>
      <c r="C54" s="16" t="s">
        <v>290</v>
      </c>
      <c r="D54" s="14">
        <v>26.726162035883402</v>
      </c>
      <c r="E54" s="14">
        <v>0.59614986954459404</v>
      </c>
      <c r="F54" s="14">
        <v>25.5735181768089</v>
      </c>
      <c r="G54" s="14">
        <v>27.911274772219301</v>
      </c>
      <c r="H54" s="14">
        <v>2.2305854044594402</v>
      </c>
      <c r="I54" s="15">
        <v>4057</v>
      </c>
      <c r="J54" s="15">
        <v>14674</v>
      </c>
      <c r="K54" s="14">
        <v>2.66283518714779</v>
      </c>
      <c r="L54" s="15">
        <v>5510.6677539880402</v>
      </c>
      <c r="M54" s="15">
        <v>2493</v>
      </c>
      <c r="ZA54" s="9"/>
    </row>
    <row r="55" spans="2:677" x14ac:dyDescent="0.3">
      <c r="B55" s="19"/>
      <c r="C55" s="16" t="s">
        <v>291</v>
      </c>
      <c r="D55" s="14">
        <v>26.827020394640201</v>
      </c>
      <c r="E55" s="14">
        <v>0.98475135625114896</v>
      </c>
      <c r="F55" s="14">
        <v>24.940297358870801</v>
      </c>
      <c r="G55" s="14">
        <v>28.801705342950001</v>
      </c>
      <c r="H55" s="14">
        <v>3.6707444276886299</v>
      </c>
      <c r="I55" s="15">
        <v>2165</v>
      </c>
      <c r="J55" s="15">
        <v>7514</v>
      </c>
      <c r="K55" s="14">
        <v>3.7114480394387002</v>
      </c>
      <c r="L55" s="15">
        <v>2024.5467322065399</v>
      </c>
      <c r="M55" s="15">
        <v>1979</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361</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127" priority="1">
      <formula>ZA9 = 3</formula>
    </cfRule>
    <cfRule type="expression" dxfId="126" priority="48">
      <formula>I9 = J9</formula>
    </cfRule>
    <cfRule type="expression" dxfId="125" priority="95">
      <formula>ZA9 = 2</formula>
    </cfRule>
    <cfRule type="expression" dxfId="124" priority="142">
      <formula>ZA9 = 1</formula>
    </cfRule>
  </conditionalFormatting>
  <pageMargins left="0.7" right="0.7" top="0.75" bottom="0.75" header="0.3" footer="0.3"/>
  <pageSetup paperSize="9" orientation="portrait" horizontalDpi="300" verticalDpi="300"/>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177</v>
      </c>
      <c r="M2" s="12" t="str">
        <f>HYPERLINK("#'INDICE'!A1", "Índice")</f>
        <v>Índice</v>
      </c>
    </row>
    <row r="3" spans="2:677" x14ac:dyDescent="0.3">
      <c r="B3" s="10" t="s">
        <v>7</v>
      </c>
      <c r="C3" s="11" t="s">
        <v>176</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19.9126293446242</v>
      </c>
      <c r="E9" s="14">
        <v>0.47996631858425898</v>
      </c>
      <c r="F9" s="14">
        <v>18.9881698724353</v>
      </c>
      <c r="G9" s="14">
        <v>20.8705019511331</v>
      </c>
      <c r="H9" s="14">
        <v>2.4103613353996201</v>
      </c>
      <c r="I9" s="15">
        <v>4324</v>
      </c>
      <c r="J9" s="15">
        <v>22188</v>
      </c>
      <c r="K9" s="14">
        <v>3.2049957805618701</v>
      </c>
      <c r="L9" s="15">
        <v>6922.9420314900299</v>
      </c>
      <c r="M9" s="15">
        <v>2675</v>
      </c>
      <c r="ZA9" s="9"/>
    </row>
    <row r="10" spans="2:677" x14ac:dyDescent="0.3">
      <c r="B10" s="19" t="s">
        <v>293</v>
      </c>
      <c r="C10" s="16" t="s">
        <v>253</v>
      </c>
      <c r="D10" s="14">
        <v>20.280290428706</v>
      </c>
      <c r="E10" s="14">
        <v>0.64615762384488695</v>
      </c>
      <c r="F10" s="14">
        <v>19.0424094712351</v>
      </c>
      <c r="G10" s="14">
        <v>21.577194399922401</v>
      </c>
      <c r="H10" s="14">
        <v>3.1861359486759402</v>
      </c>
      <c r="I10" s="15">
        <v>2596</v>
      </c>
      <c r="J10" s="15">
        <v>13610</v>
      </c>
      <c r="K10" s="14">
        <v>3.5144978499550299</v>
      </c>
      <c r="L10" s="15">
        <v>3872.5304669553798</v>
      </c>
      <c r="M10" s="15">
        <v>1689</v>
      </c>
      <c r="ZA10" s="9"/>
    </row>
    <row r="11" spans="2:677" x14ac:dyDescent="0.3">
      <c r="B11" s="19"/>
      <c r="C11" s="16" t="s">
        <v>254</v>
      </c>
      <c r="D11" s="14">
        <v>19.252923308941199</v>
      </c>
      <c r="E11" s="14">
        <v>0.66929614457061004</v>
      </c>
      <c r="F11" s="14">
        <v>17.9735102735239</v>
      </c>
      <c r="G11" s="14">
        <v>20.600536664804601</v>
      </c>
      <c r="H11" s="14">
        <v>3.4763351717075799</v>
      </c>
      <c r="I11" s="15">
        <v>1728</v>
      </c>
      <c r="J11" s="15">
        <v>8578</v>
      </c>
      <c r="K11" s="14">
        <v>2.4714314410396598</v>
      </c>
      <c r="L11" s="15">
        <v>3470.8630219543902</v>
      </c>
      <c r="M11" s="15">
        <v>986</v>
      </c>
      <c r="ZA11" s="9"/>
    </row>
    <row r="12" spans="2:677" x14ac:dyDescent="0.3">
      <c r="B12" s="19" t="s">
        <v>294</v>
      </c>
      <c r="C12" s="16" t="s">
        <v>255</v>
      </c>
      <c r="D12" s="14">
        <v>19.288856419423901</v>
      </c>
      <c r="E12" s="14">
        <v>0.56210570650791603</v>
      </c>
      <c r="F12" s="14">
        <v>18.210097316178199</v>
      </c>
      <c r="G12" s="14">
        <v>20.415569405340101</v>
      </c>
      <c r="H12" s="14">
        <v>2.9141473931128101</v>
      </c>
      <c r="I12" s="15">
        <v>2085</v>
      </c>
      <c r="J12" s="15">
        <v>11159</v>
      </c>
      <c r="K12" s="14">
        <v>2.26455234861657</v>
      </c>
      <c r="L12" s="15">
        <v>4927.68471738669</v>
      </c>
      <c r="M12" s="15">
        <v>1378</v>
      </c>
      <c r="ZA12" s="9"/>
    </row>
    <row r="13" spans="2:677" x14ac:dyDescent="0.3">
      <c r="B13" s="19"/>
      <c r="C13" s="16" t="s">
        <v>256</v>
      </c>
      <c r="D13" s="14">
        <v>19.779742299948701</v>
      </c>
      <c r="E13" s="14">
        <v>0.78092067286540301</v>
      </c>
      <c r="F13" s="14">
        <v>18.291421090571401</v>
      </c>
      <c r="G13" s="14">
        <v>21.357509978753999</v>
      </c>
      <c r="H13" s="14">
        <v>3.9480831500389599</v>
      </c>
      <c r="I13" s="15">
        <v>1273</v>
      </c>
      <c r="J13" s="15">
        <v>6592</v>
      </c>
      <c r="K13" s="14">
        <v>2.53314744673773</v>
      </c>
      <c r="L13" s="15">
        <v>2602.2962099933802</v>
      </c>
      <c r="M13" s="15">
        <v>788</v>
      </c>
      <c r="ZA13" s="9"/>
    </row>
    <row r="14" spans="2:677" x14ac:dyDescent="0.3">
      <c r="B14" s="19"/>
      <c r="C14" s="16" t="s">
        <v>257</v>
      </c>
      <c r="D14" s="14">
        <v>24.225830868129101</v>
      </c>
      <c r="E14" s="14">
        <v>1.01157618486309</v>
      </c>
      <c r="F14" s="14">
        <v>22.2942376811082</v>
      </c>
      <c r="G14" s="14">
        <v>26.2682051906915</v>
      </c>
      <c r="H14" s="14">
        <v>4.17560987018157</v>
      </c>
      <c r="I14" s="15">
        <v>966</v>
      </c>
      <c r="J14" s="15">
        <v>4437</v>
      </c>
      <c r="K14" s="14">
        <v>2.47279928452244</v>
      </c>
      <c r="L14" s="15">
        <v>1794.3227449845001</v>
      </c>
      <c r="M14" s="15">
        <v>509</v>
      </c>
      <c r="ZA14" s="9"/>
    </row>
    <row r="15" spans="2:677" x14ac:dyDescent="0.3">
      <c r="B15" s="19" t="s">
        <v>295</v>
      </c>
      <c r="C15" s="16" t="s">
        <v>258</v>
      </c>
      <c r="D15" s="14">
        <v>12.661906073970499</v>
      </c>
      <c r="E15" s="14">
        <v>1.2282528658499099</v>
      </c>
      <c r="F15" s="14">
        <v>10.425089539811299</v>
      </c>
      <c r="G15" s="14">
        <v>15.296697796542</v>
      </c>
      <c r="H15" s="14">
        <v>9.7003789056283498</v>
      </c>
      <c r="I15" s="15">
        <v>145</v>
      </c>
      <c r="J15" s="15">
        <v>1093</v>
      </c>
      <c r="K15" s="14">
        <v>1.48968832262994</v>
      </c>
      <c r="L15" s="15">
        <v>733.71052413862196</v>
      </c>
      <c r="M15" s="15">
        <v>134</v>
      </c>
      <c r="ZA15" s="9"/>
    </row>
    <row r="16" spans="2:677" x14ac:dyDescent="0.3">
      <c r="B16" s="19"/>
      <c r="C16" s="16" t="s">
        <v>259</v>
      </c>
      <c r="D16" s="14">
        <v>18.6781929113959</v>
      </c>
      <c r="E16" s="14">
        <v>1.62834198967111</v>
      </c>
      <c r="F16" s="14">
        <v>15.6603788725991</v>
      </c>
      <c r="G16" s="14">
        <v>22.1249933713645</v>
      </c>
      <c r="H16" s="14">
        <v>8.7178775666120796</v>
      </c>
      <c r="I16" s="15">
        <v>156</v>
      </c>
      <c r="J16" s="15">
        <v>839</v>
      </c>
      <c r="K16" s="14">
        <v>1.46282840726331</v>
      </c>
      <c r="L16" s="15">
        <v>573.54642269329304</v>
      </c>
      <c r="M16" s="15">
        <v>101</v>
      </c>
      <c r="ZA16" s="9"/>
    </row>
    <row r="17" spans="2:677" x14ac:dyDescent="0.3">
      <c r="B17" s="19"/>
      <c r="C17" s="16" t="s">
        <v>260</v>
      </c>
      <c r="D17" s="14">
        <v>13.4943710129858</v>
      </c>
      <c r="E17" s="14">
        <v>1.25371379597362</v>
      </c>
      <c r="F17" s="14">
        <v>11.195128067086101</v>
      </c>
      <c r="G17" s="14">
        <v>16.179794578548201</v>
      </c>
      <c r="H17" s="14">
        <v>9.2906427040367898</v>
      </c>
      <c r="I17" s="15">
        <v>111</v>
      </c>
      <c r="J17" s="15">
        <v>826</v>
      </c>
      <c r="K17" s="14">
        <v>1.1108457138599499</v>
      </c>
      <c r="L17" s="15">
        <v>743.57760910813397</v>
      </c>
      <c r="M17" s="15">
        <v>102</v>
      </c>
      <c r="ZA17" s="9"/>
    </row>
    <row r="18" spans="2:677" x14ac:dyDescent="0.3">
      <c r="B18" s="19"/>
      <c r="C18" s="16" t="s">
        <v>261</v>
      </c>
      <c r="D18" s="14">
        <v>22.449859113434002</v>
      </c>
      <c r="E18" s="14">
        <v>2.0800818716660601</v>
      </c>
      <c r="F18" s="14">
        <v>18.580521259869801</v>
      </c>
      <c r="G18" s="14">
        <v>26.859159955162198</v>
      </c>
      <c r="H18" s="14">
        <v>9.2654562380809704</v>
      </c>
      <c r="I18" s="15">
        <v>143</v>
      </c>
      <c r="J18" s="15">
        <v>656</v>
      </c>
      <c r="K18" s="14">
        <v>1.6278183770344901</v>
      </c>
      <c r="L18" s="15">
        <v>402.99336170112502</v>
      </c>
      <c r="M18" s="15">
        <v>78</v>
      </c>
      <c r="ZA18" s="9"/>
    </row>
    <row r="19" spans="2:677" x14ac:dyDescent="0.3">
      <c r="B19" s="19"/>
      <c r="C19" s="16" t="s">
        <v>262</v>
      </c>
      <c r="D19" s="14">
        <v>19.028299560310199</v>
      </c>
      <c r="E19" s="14">
        <v>2.5905753145566801</v>
      </c>
      <c r="F19" s="14">
        <v>14.382610895253899</v>
      </c>
      <c r="G19" s="14">
        <v>24.740952107499101</v>
      </c>
      <c r="H19" s="14">
        <v>13.614329048929701</v>
      </c>
      <c r="I19" s="15">
        <v>103</v>
      </c>
      <c r="J19" s="15">
        <v>547</v>
      </c>
      <c r="K19" s="14">
        <v>2.3782190239085401</v>
      </c>
      <c r="L19" s="15">
        <v>230.004046936359</v>
      </c>
      <c r="M19" s="15">
        <v>66</v>
      </c>
      <c r="ZA19" s="9"/>
    </row>
    <row r="20" spans="2:677" x14ac:dyDescent="0.3">
      <c r="B20" s="19"/>
      <c r="C20" s="16" t="s">
        <v>263</v>
      </c>
      <c r="D20" s="14">
        <v>21.9068655159885</v>
      </c>
      <c r="E20" s="14">
        <v>1.7765382547020001</v>
      </c>
      <c r="F20" s="14">
        <v>18.586574776114698</v>
      </c>
      <c r="G20" s="14">
        <v>25.6335382603854</v>
      </c>
      <c r="H20" s="14">
        <v>8.1095045450724292</v>
      </c>
      <c r="I20" s="15">
        <v>178</v>
      </c>
      <c r="J20" s="15">
        <v>791</v>
      </c>
      <c r="K20" s="14">
        <v>1.45741461980219</v>
      </c>
      <c r="L20" s="15">
        <v>542.74191383325206</v>
      </c>
      <c r="M20" s="15">
        <v>101</v>
      </c>
      <c r="ZA20" s="9"/>
    </row>
    <row r="21" spans="2:677" x14ac:dyDescent="0.3">
      <c r="B21" s="19"/>
      <c r="C21" s="16" t="s">
        <v>264</v>
      </c>
      <c r="D21" s="14">
        <v>17.572699347617501</v>
      </c>
      <c r="E21" s="14">
        <v>1.16846433058865</v>
      </c>
      <c r="F21" s="14">
        <v>15.3846881907793</v>
      </c>
      <c r="G21" s="14">
        <v>19.9983441770365</v>
      </c>
      <c r="H21" s="14">
        <v>6.6493161208444302</v>
      </c>
      <c r="I21" s="15">
        <v>270</v>
      </c>
      <c r="J21" s="15">
        <v>1472</v>
      </c>
      <c r="K21" s="14">
        <v>1.38654521038251</v>
      </c>
      <c r="L21" s="15">
        <v>1061.6314484213001</v>
      </c>
      <c r="M21" s="15">
        <v>181</v>
      </c>
      <c r="ZA21" s="9"/>
    </row>
    <row r="22" spans="2:677" x14ac:dyDescent="0.3">
      <c r="B22" s="19"/>
      <c r="C22" s="16" t="s">
        <v>265</v>
      </c>
      <c r="D22" s="14">
        <v>30.254941340451399</v>
      </c>
      <c r="E22" s="14">
        <v>1.5624949939588499</v>
      </c>
      <c r="F22" s="14">
        <v>27.256853366963</v>
      </c>
      <c r="G22" s="14">
        <v>33.431244619722598</v>
      </c>
      <c r="H22" s="14">
        <v>5.1644290973050699</v>
      </c>
      <c r="I22" s="15">
        <v>344</v>
      </c>
      <c r="J22" s="15">
        <v>1172</v>
      </c>
      <c r="K22" s="14">
        <v>1.3548287536568899</v>
      </c>
      <c r="L22" s="15">
        <v>865.05397588926996</v>
      </c>
      <c r="M22" s="15">
        <v>135</v>
      </c>
      <c r="ZA22" s="9"/>
    </row>
    <row r="23" spans="2:677" x14ac:dyDescent="0.3">
      <c r="B23" s="19"/>
      <c r="C23" s="16" t="s">
        <v>266</v>
      </c>
      <c r="D23" s="14">
        <v>20.374405257969901</v>
      </c>
      <c r="E23" s="14">
        <v>1.4067540911605501</v>
      </c>
      <c r="F23" s="14">
        <v>17.7345075360818</v>
      </c>
      <c r="G23" s="14">
        <v>23.2959887059883</v>
      </c>
      <c r="H23" s="14">
        <v>6.9045160992380996</v>
      </c>
      <c r="I23" s="15">
        <v>236</v>
      </c>
      <c r="J23" s="15">
        <v>1197</v>
      </c>
      <c r="K23" s="14">
        <v>1.4589147794487101</v>
      </c>
      <c r="L23" s="15">
        <v>820.47287261858799</v>
      </c>
      <c r="M23" s="15">
        <v>145</v>
      </c>
      <c r="ZA23" s="9"/>
    </row>
    <row r="24" spans="2:677" x14ac:dyDescent="0.3">
      <c r="B24" s="19"/>
      <c r="C24" s="16" t="s">
        <v>267</v>
      </c>
      <c r="D24" s="14">
        <v>16.9587710421401</v>
      </c>
      <c r="E24" s="14">
        <v>1.8446439899668201</v>
      </c>
      <c r="F24" s="14">
        <v>13.5952184593514</v>
      </c>
      <c r="G24" s="14">
        <v>20.952694263880499</v>
      </c>
      <c r="H24" s="14">
        <v>10.877226807196999</v>
      </c>
      <c r="I24" s="15">
        <v>120</v>
      </c>
      <c r="J24" s="15">
        <v>675</v>
      </c>
      <c r="K24" s="14">
        <v>1.62853416578792</v>
      </c>
      <c r="L24" s="15">
        <v>414.48316785753099</v>
      </c>
      <c r="M24" s="15">
        <v>78</v>
      </c>
      <c r="ZA24" s="9"/>
    </row>
    <row r="25" spans="2:677" x14ac:dyDescent="0.3">
      <c r="B25" s="19"/>
      <c r="C25" s="16" t="s">
        <v>268</v>
      </c>
      <c r="D25" s="14">
        <v>17.944323056924802</v>
      </c>
      <c r="E25" s="14">
        <v>1.89438449231043</v>
      </c>
      <c r="F25" s="14">
        <v>14.482718940715801</v>
      </c>
      <c r="G25" s="14">
        <v>22.020260614628398</v>
      </c>
      <c r="H25" s="14">
        <v>10.5570128574974</v>
      </c>
      <c r="I25" s="15">
        <v>132</v>
      </c>
      <c r="J25" s="15">
        <v>747</v>
      </c>
      <c r="K25" s="14">
        <v>1.81819046186915</v>
      </c>
      <c r="L25" s="15">
        <v>410.84804681686899</v>
      </c>
      <c r="M25" s="15">
        <v>89</v>
      </c>
      <c r="ZA25" s="9"/>
    </row>
    <row r="26" spans="2:677" x14ac:dyDescent="0.3">
      <c r="B26" s="19"/>
      <c r="C26" s="16" t="s">
        <v>269</v>
      </c>
      <c r="D26" s="14">
        <v>17.907891039817599</v>
      </c>
      <c r="E26" s="14">
        <v>1.54417707490544</v>
      </c>
      <c r="F26" s="14">
        <v>15.046033407432599</v>
      </c>
      <c r="G26" s="14">
        <v>21.178392313490701</v>
      </c>
      <c r="H26" s="14">
        <v>8.6228862542887796</v>
      </c>
      <c r="I26" s="15">
        <v>141</v>
      </c>
      <c r="J26" s="15">
        <v>842</v>
      </c>
      <c r="K26" s="14">
        <v>1.36409413216102</v>
      </c>
      <c r="L26" s="15">
        <v>617.25945457011005</v>
      </c>
      <c r="M26" s="15">
        <v>100</v>
      </c>
      <c r="ZA26" s="9"/>
    </row>
    <row r="27" spans="2:677" x14ac:dyDescent="0.3">
      <c r="B27" s="19"/>
      <c r="C27" s="16" t="s">
        <v>270</v>
      </c>
      <c r="D27" s="14">
        <v>16.572166690469</v>
      </c>
      <c r="E27" s="14">
        <v>1.6752736760731599</v>
      </c>
      <c r="F27" s="14">
        <v>13.5202956854286</v>
      </c>
      <c r="G27" s="14">
        <v>20.152390925811002</v>
      </c>
      <c r="H27" s="14">
        <v>10.1089598443192</v>
      </c>
      <c r="I27" s="15">
        <v>175</v>
      </c>
      <c r="J27" s="15">
        <v>1158</v>
      </c>
      <c r="K27" s="14">
        <v>2.3486301406362</v>
      </c>
      <c r="L27" s="15">
        <v>493.05336756272698</v>
      </c>
      <c r="M27" s="15">
        <v>147</v>
      </c>
      <c r="ZA27" s="9"/>
    </row>
    <row r="28" spans="2:677" x14ac:dyDescent="0.3">
      <c r="B28" s="19"/>
      <c r="C28" s="16" t="s">
        <v>271</v>
      </c>
      <c r="D28" s="14">
        <v>29.9502202133596</v>
      </c>
      <c r="E28" s="14">
        <v>2.5405325393462301</v>
      </c>
      <c r="F28" s="14">
        <v>25.137239689636001</v>
      </c>
      <c r="G28" s="14">
        <v>35.250808962427101</v>
      </c>
      <c r="H28" s="14">
        <v>8.48251706080279</v>
      </c>
      <c r="I28" s="15">
        <v>161</v>
      </c>
      <c r="J28" s="15">
        <v>569</v>
      </c>
      <c r="K28" s="14">
        <v>1.74739490445456</v>
      </c>
      <c r="L28" s="15">
        <v>325.62759485533098</v>
      </c>
      <c r="M28" s="15">
        <v>68</v>
      </c>
      <c r="ZA28" s="9"/>
    </row>
    <row r="29" spans="2:677" x14ac:dyDescent="0.3">
      <c r="B29" s="19"/>
      <c r="C29" s="16" t="s">
        <v>272</v>
      </c>
      <c r="D29" s="14">
        <v>20.9401458310995</v>
      </c>
      <c r="E29" s="14">
        <v>1.4724187807317599</v>
      </c>
      <c r="F29" s="14">
        <v>18.165437099477298</v>
      </c>
      <c r="G29" s="14">
        <v>24.014309976700201</v>
      </c>
      <c r="H29" s="14">
        <v>7.0315593435122397</v>
      </c>
      <c r="I29" s="15">
        <v>166</v>
      </c>
      <c r="J29" s="15">
        <v>813</v>
      </c>
      <c r="K29" s="14">
        <v>1.0633665995239301</v>
      </c>
      <c r="L29" s="15">
        <v>764.55288360945599</v>
      </c>
      <c r="M29" s="15">
        <v>92</v>
      </c>
      <c r="ZA29" s="9"/>
    </row>
    <row r="30" spans="2:677" x14ac:dyDescent="0.3">
      <c r="B30" s="19"/>
      <c r="C30" s="16" t="s">
        <v>273</v>
      </c>
      <c r="D30" s="14">
        <v>27.720169105699799</v>
      </c>
      <c r="E30" s="14">
        <v>2.6897509886973099</v>
      </c>
      <c r="F30" s="14">
        <v>22.688264463702001</v>
      </c>
      <c r="G30" s="14">
        <v>33.386141620085297</v>
      </c>
      <c r="H30" s="14">
        <v>9.70322720053049</v>
      </c>
      <c r="I30" s="15">
        <v>150</v>
      </c>
      <c r="J30" s="15">
        <v>672</v>
      </c>
      <c r="K30" s="14">
        <v>2.4228898398276102</v>
      </c>
      <c r="L30" s="15">
        <v>277.354747604956</v>
      </c>
      <c r="M30" s="15">
        <v>72</v>
      </c>
      <c r="ZA30" s="9"/>
    </row>
    <row r="31" spans="2:677" x14ac:dyDescent="0.3">
      <c r="B31" s="19"/>
      <c r="C31" s="16" t="s">
        <v>274</v>
      </c>
      <c r="D31" s="14">
        <v>21.412226517177899</v>
      </c>
      <c r="E31" s="14">
        <v>1.11203541945826</v>
      </c>
      <c r="F31" s="14">
        <v>19.305099133441399</v>
      </c>
      <c r="G31" s="14">
        <v>23.681848058241101</v>
      </c>
      <c r="H31" s="14">
        <v>5.1934600008370699</v>
      </c>
      <c r="I31" s="15">
        <v>476</v>
      </c>
      <c r="J31" s="15">
        <v>2330</v>
      </c>
      <c r="K31" s="14">
        <v>1.7115512781255999</v>
      </c>
      <c r="L31" s="15">
        <v>1361.33812043989</v>
      </c>
      <c r="M31" s="15">
        <v>298</v>
      </c>
      <c r="ZA31" s="9"/>
    </row>
    <row r="32" spans="2:677" x14ac:dyDescent="0.3">
      <c r="B32" s="19"/>
      <c r="C32" s="16" t="s">
        <v>275</v>
      </c>
      <c r="D32" s="14">
        <v>19.503996543920199</v>
      </c>
      <c r="E32" s="14">
        <v>1.16379656991873</v>
      </c>
      <c r="F32" s="14">
        <v>17.308530222707201</v>
      </c>
      <c r="G32" s="14">
        <v>21.904175885860699</v>
      </c>
      <c r="H32" s="14">
        <v>5.9669646028598802</v>
      </c>
      <c r="I32" s="15">
        <v>273</v>
      </c>
      <c r="J32" s="15">
        <v>1423</v>
      </c>
      <c r="K32" s="14">
        <v>1.2267492811287199</v>
      </c>
      <c r="L32" s="15">
        <v>1159.9762248816801</v>
      </c>
      <c r="M32" s="15">
        <v>170</v>
      </c>
      <c r="ZA32" s="9"/>
    </row>
    <row r="33" spans="2:677" x14ac:dyDescent="0.3">
      <c r="B33" s="19"/>
      <c r="C33" s="16" t="s">
        <v>276</v>
      </c>
      <c r="D33" s="14">
        <v>17.4070713935259</v>
      </c>
      <c r="E33" s="14">
        <v>1.6148221712563799</v>
      </c>
      <c r="F33" s="14">
        <v>14.432372774211</v>
      </c>
      <c r="G33" s="14">
        <v>20.845527903824902</v>
      </c>
      <c r="H33" s="14">
        <v>9.2768170747950496</v>
      </c>
      <c r="I33" s="15">
        <v>157</v>
      </c>
      <c r="J33" s="15">
        <v>856</v>
      </c>
      <c r="K33" s="14">
        <v>1.55076840995561</v>
      </c>
      <c r="L33" s="15">
        <v>551.98441914644104</v>
      </c>
      <c r="M33" s="15">
        <v>102</v>
      </c>
      <c r="ZA33" s="9"/>
    </row>
    <row r="34" spans="2:677" x14ac:dyDescent="0.3">
      <c r="B34" s="19"/>
      <c r="C34" s="16" t="s">
        <v>277</v>
      </c>
      <c r="D34" s="14">
        <v>25.182585508465301</v>
      </c>
      <c r="E34" s="14">
        <v>2.2152968314277</v>
      </c>
      <c r="F34" s="14">
        <v>21.050432609154601</v>
      </c>
      <c r="G34" s="14">
        <v>29.819503502222499</v>
      </c>
      <c r="H34" s="14">
        <v>8.7969395782772608</v>
      </c>
      <c r="I34" s="15">
        <v>222</v>
      </c>
      <c r="J34" s="15">
        <v>927</v>
      </c>
      <c r="K34" s="14">
        <v>2.4119695797973701</v>
      </c>
      <c r="L34" s="15">
        <v>384.33320542868398</v>
      </c>
      <c r="M34" s="15">
        <v>111</v>
      </c>
      <c r="ZA34" s="9"/>
    </row>
    <row r="35" spans="2:677" x14ac:dyDescent="0.3">
      <c r="B35" s="19"/>
      <c r="C35" s="16" t="s">
        <v>278</v>
      </c>
      <c r="D35" s="14">
        <v>20.472319693946101</v>
      </c>
      <c r="E35" s="14">
        <v>2.5665136155225499</v>
      </c>
      <c r="F35" s="14">
        <v>15.8164690475167</v>
      </c>
      <c r="G35" s="14">
        <v>26.0742054224974</v>
      </c>
      <c r="H35" s="14">
        <v>12.5365061404424</v>
      </c>
      <c r="I35" s="15">
        <v>110</v>
      </c>
      <c r="J35" s="15">
        <v>600</v>
      </c>
      <c r="K35" s="14">
        <v>2.4234194978266399</v>
      </c>
      <c r="L35" s="15">
        <v>247.584044173157</v>
      </c>
      <c r="M35" s="15">
        <v>64</v>
      </c>
      <c r="ZA35" s="9"/>
    </row>
    <row r="36" spans="2:677" x14ac:dyDescent="0.3">
      <c r="B36" s="19"/>
      <c r="C36" s="16" t="s">
        <v>279</v>
      </c>
      <c r="D36" s="14">
        <v>19.633316854258801</v>
      </c>
      <c r="E36" s="14">
        <v>1.3688106804734701</v>
      </c>
      <c r="F36" s="14">
        <v>17.069806787835098</v>
      </c>
      <c r="G36" s="14">
        <v>22.477463763478799</v>
      </c>
      <c r="H36" s="14">
        <v>6.9718768898519103</v>
      </c>
      <c r="I36" s="15">
        <v>248</v>
      </c>
      <c r="J36" s="15">
        <v>1232</v>
      </c>
      <c r="K36" s="14">
        <v>1.46175673375495</v>
      </c>
      <c r="L36" s="15">
        <v>842.82149796241902</v>
      </c>
      <c r="M36" s="15">
        <v>161</v>
      </c>
      <c r="ZA36" s="9"/>
    </row>
    <row r="37" spans="2:677" x14ac:dyDescent="0.3">
      <c r="B37" s="19"/>
      <c r="C37" s="16" t="s">
        <v>280</v>
      </c>
      <c r="D37" s="14">
        <v>14.7137627046279</v>
      </c>
      <c r="E37" s="14">
        <v>2.1315210001551401</v>
      </c>
      <c r="F37" s="14">
        <v>10.955850511729301</v>
      </c>
      <c r="G37" s="14">
        <v>19.478688726147301</v>
      </c>
      <c r="H37" s="14">
        <v>14.486579965603999</v>
      </c>
      <c r="I37" s="15">
        <v>107</v>
      </c>
      <c r="J37" s="15">
        <v>751</v>
      </c>
      <c r="K37" s="14">
        <v>2.7154248795684399</v>
      </c>
      <c r="L37" s="15">
        <v>276.56813696107702</v>
      </c>
      <c r="M37" s="15">
        <v>80</v>
      </c>
      <c r="ZA37" s="9"/>
    </row>
    <row r="38" spans="2:677" x14ac:dyDescent="0.3">
      <c r="B38" s="19" t="s">
        <v>296</v>
      </c>
      <c r="C38" s="16" t="s">
        <v>281</v>
      </c>
      <c r="D38" s="14">
        <v>20.241829779012701</v>
      </c>
      <c r="E38" s="14">
        <v>0.78881388858910995</v>
      </c>
      <c r="F38" s="14">
        <v>18.738355072437301</v>
      </c>
      <c r="G38" s="14">
        <v>21.833524510034501</v>
      </c>
      <c r="H38" s="14">
        <v>3.8969495208727398</v>
      </c>
      <c r="I38" s="15">
        <v>2293</v>
      </c>
      <c r="J38" s="15">
        <v>11194</v>
      </c>
      <c r="K38" s="14">
        <v>4.3139057315596601</v>
      </c>
      <c r="L38" s="15">
        <v>2594.8643054731001</v>
      </c>
      <c r="M38" s="15">
        <v>1279</v>
      </c>
      <c r="ZA38" s="9"/>
    </row>
    <row r="39" spans="2:677" x14ac:dyDescent="0.3">
      <c r="B39" s="19"/>
      <c r="C39" s="16" t="s">
        <v>282</v>
      </c>
      <c r="D39" s="14">
        <v>19.633600954714801</v>
      </c>
      <c r="E39" s="14">
        <v>0.59779768595692595</v>
      </c>
      <c r="F39" s="14">
        <v>18.487243628775801</v>
      </c>
      <c r="G39" s="14">
        <v>20.8328742804438</v>
      </c>
      <c r="H39" s="14">
        <v>3.0447684423033601</v>
      </c>
      <c r="I39" s="15">
        <v>2031</v>
      </c>
      <c r="J39" s="15">
        <v>10994</v>
      </c>
      <c r="K39" s="14">
        <v>2.4897183371047098</v>
      </c>
      <c r="L39" s="15">
        <v>4415.7605445380996</v>
      </c>
      <c r="M39" s="15">
        <v>1295</v>
      </c>
      <c r="ZA39" s="9"/>
    </row>
    <row r="40" spans="2:677" x14ac:dyDescent="0.3">
      <c r="B40" s="19" t="s">
        <v>321</v>
      </c>
      <c r="C40" s="16" t="s">
        <v>314</v>
      </c>
      <c r="D40" s="14">
        <v>20.133897790568401</v>
      </c>
      <c r="E40" s="14">
        <v>0.69279235467254197</v>
      </c>
      <c r="F40" s="14">
        <v>18.809628978986002</v>
      </c>
      <c r="G40" s="14">
        <v>21.5266803399218</v>
      </c>
      <c r="H40" s="14">
        <v>3.44092515954401</v>
      </c>
      <c r="I40" s="15">
        <v>2185</v>
      </c>
      <c r="J40" s="15">
        <v>11380</v>
      </c>
      <c r="K40" s="14">
        <v>3.3964085155335599</v>
      </c>
      <c r="L40" s="15">
        <v>3350.59812385739</v>
      </c>
      <c r="M40" s="15">
        <v>2647</v>
      </c>
      <c r="ZA40" s="9"/>
    </row>
    <row r="41" spans="2:677" x14ac:dyDescent="0.3">
      <c r="B41" s="19"/>
      <c r="C41" s="16" t="s">
        <v>315</v>
      </c>
      <c r="D41" s="14">
        <v>19.686636608955599</v>
      </c>
      <c r="E41" s="14">
        <v>0.68024398677141396</v>
      </c>
      <c r="F41" s="14">
        <v>18.386784827303899</v>
      </c>
      <c r="G41" s="14">
        <v>21.054674637487999</v>
      </c>
      <c r="H41" s="14">
        <v>3.4553590858784098</v>
      </c>
      <c r="I41" s="15">
        <v>2139</v>
      </c>
      <c r="J41" s="15">
        <v>10808</v>
      </c>
      <c r="K41" s="14">
        <v>3.16282552953114</v>
      </c>
      <c r="L41" s="15">
        <v>3417.1976604736001</v>
      </c>
      <c r="M41" s="15">
        <v>2645</v>
      </c>
      <c r="ZA41" s="9"/>
    </row>
    <row r="42" spans="2:677" x14ac:dyDescent="0.3">
      <c r="B42" s="19" t="s">
        <v>322</v>
      </c>
      <c r="C42" s="16" t="s">
        <v>316</v>
      </c>
      <c r="D42" s="14">
        <v>25.379850826416401</v>
      </c>
      <c r="E42" s="14">
        <v>1.4473317180488401</v>
      </c>
      <c r="F42" s="14">
        <v>22.643958513024899</v>
      </c>
      <c r="G42" s="14">
        <v>28.3252605997885</v>
      </c>
      <c r="H42" s="14">
        <v>5.7026801613128297</v>
      </c>
      <c r="I42" s="15">
        <v>668</v>
      </c>
      <c r="J42" s="15">
        <v>2676</v>
      </c>
      <c r="K42" s="14">
        <v>2.9587942616603198</v>
      </c>
      <c r="L42" s="15">
        <v>904.42246514915496</v>
      </c>
      <c r="M42" s="15">
        <v>638</v>
      </c>
      <c r="ZA42" s="9"/>
    </row>
    <row r="43" spans="2:677" x14ac:dyDescent="0.3">
      <c r="B43" s="19"/>
      <c r="C43" s="16" t="s">
        <v>317</v>
      </c>
      <c r="D43" s="14">
        <v>25.945978040499501</v>
      </c>
      <c r="E43" s="14">
        <v>2.74592595988118</v>
      </c>
      <c r="F43" s="14">
        <v>20.9167917884978</v>
      </c>
      <c r="G43" s="14">
        <v>31.699672896452199</v>
      </c>
      <c r="H43" s="14">
        <v>10.5832432124741</v>
      </c>
      <c r="I43" s="15">
        <v>245</v>
      </c>
      <c r="J43" s="15">
        <v>859</v>
      </c>
      <c r="K43" s="14">
        <v>3.3670241931208098</v>
      </c>
      <c r="L43" s="15">
        <v>255.121421982957</v>
      </c>
      <c r="M43" s="15">
        <v>319</v>
      </c>
      <c r="ZA43" s="9"/>
    </row>
    <row r="44" spans="2:677" x14ac:dyDescent="0.3">
      <c r="B44" s="19"/>
      <c r="C44" s="16" t="s">
        <v>318</v>
      </c>
      <c r="D44" s="14">
        <v>13.056830045839501</v>
      </c>
      <c r="E44" s="14">
        <v>1.6602115668430399</v>
      </c>
      <c r="F44" s="14">
        <v>10.1192594996427</v>
      </c>
      <c r="G44" s="14">
        <v>16.688824003908898</v>
      </c>
      <c r="H44" s="14">
        <v>12.7152728573048</v>
      </c>
      <c r="I44" s="15">
        <v>91</v>
      </c>
      <c r="J44" s="15">
        <v>662</v>
      </c>
      <c r="K44" s="14">
        <v>1.60492636404082</v>
      </c>
      <c r="L44" s="15">
        <v>412.47998340138298</v>
      </c>
      <c r="M44" s="15">
        <v>239</v>
      </c>
      <c r="ZA44" s="9"/>
    </row>
    <row r="45" spans="2:677" x14ac:dyDescent="0.3">
      <c r="B45" s="19"/>
      <c r="C45" s="16" t="s">
        <v>319</v>
      </c>
      <c r="D45" s="14">
        <v>19.445362654485301</v>
      </c>
      <c r="E45" s="14">
        <v>0.57455643605689</v>
      </c>
      <c r="F45" s="14">
        <v>18.343413774227301</v>
      </c>
      <c r="G45" s="14">
        <v>20.596811706952099</v>
      </c>
      <c r="H45" s="14">
        <v>2.9547221425791301</v>
      </c>
      <c r="I45" s="15">
        <v>3257</v>
      </c>
      <c r="J45" s="15">
        <v>17705</v>
      </c>
      <c r="K45" s="14">
        <v>3.7310424901340502</v>
      </c>
      <c r="L45" s="15">
        <v>4745.3225329963698</v>
      </c>
      <c r="M45" s="15">
        <v>2569</v>
      </c>
      <c r="ZA45" s="9"/>
    </row>
    <row r="46" spans="2:677" x14ac:dyDescent="0.3">
      <c r="B46" s="19"/>
      <c r="C46" s="16" t="s">
        <v>320</v>
      </c>
      <c r="D46" s="14">
        <v>23.985833262904599</v>
      </c>
      <c r="E46" s="14">
        <v>4.9017559838713298</v>
      </c>
      <c r="F46" s="14">
        <v>15.648197129651599</v>
      </c>
      <c r="G46" s="14">
        <v>34.9264844171703</v>
      </c>
      <c r="H46" s="14">
        <v>20.436046270079601</v>
      </c>
      <c r="I46" s="15">
        <v>63</v>
      </c>
      <c r="J46" s="15">
        <v>286</v>
      </c>
      <c r="K46" s="14">
        <v>3.7557691121943799</v>
      </c>
      <c r="L46" s="15">
        <v>76.149515973014303</v>
      </c>
      <c r="M46" s="15">
        <v>151</v>
      </c>
      <c r="ZA46" s="9"/>
    </row>
    <row r="47" spans="2:677" x14ac:dyDescent="0.3">
      <c r="B47" s="19" t="s">
        <v>298</v>
      </c>
      <c r="C47" s="16" t="s">
        <v>283</v>
      </c>
      <c r="D47" s="14">
        <v>26.2820373871442</v>
      </c>
      <c r="E47" s="14">
        <v>1.2630139753904599</v>
      </c>
      <c r="F47" s="14">
        <v>23.880708190710301</v>
      </c>
      <c r="G47" s="14">
        <v>28.833367304422602</v>
      </c>
      <c r="H47" s="14">
        <v>4.8056166909201004</v>
      </c>
      <c r="I47" s="15">
        <v>1137</v>
      </c>
      <c r="J47" s="15">
        <v>4224</v>
      </c>
      <c r="K47" s="14">
        <v>3.4770028049254398</v>
      </c>
      <c r="L47" s="15">
        <v>1214.83939961636</v>
      </c>
      <c r="M47" s="15">
        <v>1525</v>
      </c>
      <c r="ZA47" s="9"/>
    </row>
    <row r="48" spans="2:677" x14ac:dyDescent="0.3">
      <c r="B48" s="19"/>
      <c r="C48" s="16" t="s">
        <v>284</v>
      </c>
      <c r="D48" s="14">
        <v>23.512124526785701</v>
      </c>
      <c r="E48" s="14">
        <v>1.3175703607560101</v>
      </c>
      <c r="F48" s="14">
        <v>21.026844800898299</v>
      </c>
      <c r="G48" s="14">
        <v>26.193722952578401</v>
      </c>
      <c r="H48" s="14">
        <v>5.6037911812477503</v>
      </c>
      <c r="I48" s="15">
        <v>906</v>
      </c>
      <c r="J48" s="15">
        <v>3937</v>
      </c>
      <c r="K48" s="14">
        <v>3.7994282883012498</v>
      </c>
      <c r="L48" s="15">
        <v>1036.2085296154501</v>
      </c>
      <c r="M48" s="15">
        <v>1781</v>
      </c>
      <c r="ZA48" s="9"/>
    </row>
    <row r="49" spans="2:677" x14ac:dyDescent="0.3">
      <c r="B49" s="19"/>
      <c r="C49" s="16" t="s">
        <v>285</v>
      </c>
      <c r="D49" s="14">
        <v>20.486820836118699</v>
      </c>
      <c r="E49" s="14">
        <v>1.0085468963805899</v>
      </c>
      <c r="F49" s="14">
        <v>18.579526825699901</v>
      </c>
      <c r="G49" s="14">
        <v>22.535717013513501</v>
      </c>
      <c r="H49" s="14">
        <v>4.9229058254002096</v>
      </c>
      <c r="I49" s="15">
        <v>803</v>
      </c>
      <c r="J49" s="15">
        <v>3964</v>
      </c>
      <c r="K49" s="14">
        <v>2.4745861585586302</v>
      </c>
      <c r="L49" s="15">
        <v>1601.88401050013</v>
      </c>
      <c r="M49" s="15">
        <v>1882</v>
      </c>
      <c r="ZA49" s="9"/>
    </row>
    <row r="50" spans="2:677" x14ac:dyDescent="0.3">
      <c r="B50" s="19"/>
      <c r="C50" s="16" t="s">
        <v>286</v>
      </c>
      <c r="D50" s="14">
        <v>17.4681571089633</v>
      </c>
      <c r="E50" s="14">
        <v>0.94734228817946697</v>
      </c>
      <c r="F50" s="14">
        <v>15.687374008818599</v>
      </c>
      <c r="G50" s="14">
        <v>19.404564656399799</v>
      </c>
      <c r="H50" s="14">
        <v>5.42325262058334</v>
      </c>
      <c r="I50" s="15">
        <v>771</v>
      </c>
      <c r="J50" s="15">
        <v>4380</v>
      </c>
      <c r="K50" s="14">
        <v>2.7259642838120302</v>
      </c>
      <c r="L50" s="15">
        <v>1606.77086857313</v>
      </c>
      <c r="M50" s="15">
        <v>1959</v>
      </c>
      <c r="ZA50" s="9"/>
    </row>
    <row r="51" spans="2:677" x14ac:dyDescent="0.3">
      <c r="B51" s="19"/>
      <c r="C51" s="16" t="s">
        <v>287</v>
      </c>
      <c r="D51" s="14">
        <v>12.397086750820501</v>
      </c>
      <c r="E51" s="14">
        <v>0.69882486859431903</v>
      </c>
      <c r="F51" s="14">
        <v>11.0903060384444</v>
      </c>
      <c r="G51" s="14">
        <v>13.833888249253301</v>
      </c>
      <c r="H51" s="14">
        <v>5.6370087798898796</v>
      </c>
      <c r="I51" s="15">
        <v>691</v>
      </c>
      <c r="J51" s="15">
        <v>5542</v>
      </c>
      <c r="K51" s="14">
        <v>2.4916478668080102</v>
      </c>
      <c r="L51" s="15">
        <v>2224.2308288529298</v>
      </c>
      <c r="M51" s="15">
        <v>1941</v>
      </c>
      <c r="ZA51" s="9"/>
    </row>
    <row r="52" spans="2:677" x14ac:dyDescent="0.3">
      <c r="B52" s="19" t="s">
        <v>297</v>
      </c>
      <c r="C52" s="16" t="s">
        <v>288</v>
      </c>
      <c r="D52" s="14">
        <v>17.392476934937601</v>
      </c>
      <c r="E52" s="14">
        <v>0.55184387426271198</v>
      </c>
      <c r="F52" s="14">
        <v>16.336807908309801</v>
      </c>
      <c r="G52" s="14">
        <v>18.501276934146802</v>
      </c>
      <c r="H52" s="14">
        <v>3.1728883489515098</v>
      </c>
      <c r="I52" s="15">
        <v>2552</v>
      </c>
      <c r="J52" s="15">
        <v>15193</v>
      </c>
      <c r="K52" s="14">
        <v>3.22007781965323</v>
      </c>
      <c r="L52" s="15">
        <v>4718.2089536072599</v>
      </c>
      <c r="M52" s="15">
        <v>2622</v>
      </c>
      <c r="ZA52" s="9"/>
    </row>
    <row r="53" spans="2:677" x14ac:dyDescent="0.3">
      <c r="B53" s="19"/>
      <c r="C53" s="16" t="s">
        <v>289</v>
      </c>
      <c r="D53" s="14">
        <v>25.266723512936</v>
      </c>
      <c r="E53" s="14">
        <v>0.97920147787288803</v>
      </c>
      <c r="F53" s="14">
        <v>23.395075686977101</v>
      </c>
      <c r="G53" s="14">
        <v>27.234872094180901</v>
      </c>
      <c r="H53" s="14">
        <v>3.8754588713157001</v>
      </c>
      <c r="I53" s="15">
        <v>1756</v>
      </c>
      <c r="J53" s="15">
        <v>6856</v>
      </c>
      <c r="K53" s="14">
        <v>3.4808766084880101</v>
      </c>
      <c r="L53" s="15">
        <v>1969.61879754136</v>
      </c>
      <c r="M53" s="15">
        <v>2040</v>
      </c>
      <c r="ZA53" s="9"/>
    </row>
    <row r="54" spans="2:677" x14ac:dyDescent="0.3">
      <c r="B54" s="19" t="s">
        <v>291</v>
      </c>
      <c r="C54" s="16" t="s">
        <v>290</v>
      </c>
      <c r="D54" s="14">
        <v>18.241912866670699</v>
      </c>
      <c r="E54" s="14">
        <v>0.54223031556664603</v>
      </c>
      <c r="F54" s="14">
        <v>17.202615664006199</v>
      </c>
      <c r="G54" s="14">
        <v>19.329340918415198</v>
      </c>
      <c r="H54" s="14">
        <v>2.9724421968780601</v>
      </c>
      <c r="I54" s="15">
        <v>2583</v>
      </c>
      <c r="J54" s="15">
        <v>14674</v>
      </c>
      <c r="K54" s="14">
        <v>2.8925801964587001</v>
      </c>
      <c r="L54" s="15">
        <v>5072.9794866067796</v>
      </c>
      <c r="M54" s="15">
        <v>2493</v>
      </c>
      <c r="ZA54" s="9"/>
    </row>
    <row r="55" spans="2:677" x14ac:dyDescent="0.3">
      <c r="B55" s="19"/>
      <c r="C55" s="16" t="s">
        <v>291</v>
      </c>
      <c r="D55" s="14">
        <v>22.414727559066101</v>
      </c>
      <c r="E55" s="14">
        <v>0.82324332885993301</v>
      </c>
      <c r="F55" s="14">
        <v>20.8416293328835</v>
      </c>
      <c r="G55" s="14">
        <v>24.070456117725399</v>
      </c>
      <c r="H55" s="14">
        <v>3.6727786527432298</v>
      </c>
      <c r="I55" s="15">
        <v>1741</v>
      </c>
      <c r="J55" s="15">
        <v>7514</v>
      </c>
      <c r="K55" s="14">
        <v>2.9279056318328802</v>
      </c>
      <c r="L55" s="15">
        <v>2566.3395426089</v>
      </c>
      <c r="M55" s="15">
        <v>1979</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362</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123" priority="1">
      <formula>ZA9 = 3</formula>
    </cfRule>
    <cfRule type="expression" dxfId="122" priority="48">
      <formula>I9 = J9</formula>
    </cfRule>
    <cfRule type="expression" dxfId="121" priority="95">
      <formula>ZA9 = 2</formula>
    </cfRule>
    <cfRule type="expression" dxfId="120" priority="142">
      <formula>ZA9 = 1</formula>
    </cfRule>
  </conditionalFormatting>
  <pageMargins left="0.7" right="0.7" top="0.75" bottom="0.75" header="0.3" footer="0.3"/>
  <pageSetup paperSize="9" orientation="portrait" horizontalDpi="300" verticalDpi="300"/>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179</v>
      </c>
      <c r="M2" s="12" t="str">
        <f>HYPERLINK("#'INDICE'!A1", "Índice")</f>
        <v>Índice</v>
      </c>
    </row>
    <row r="3" spans="2:677" x14ac:dyDescent="0.3">
      <c r="B3" s="10" t="s">
        <v>7</v>
      </c>
      <c r="C3" s="11" t="s">
        <v>178</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95.705188765891506</v>
      </c>
      <c r="E9" s="14">
        <v>0.23254462728206199</v>
      </c>
      <c r="F9" s="14">
        <v>95.225366740630704</v>
      </c>
      <c r="G9" s="14">
        <v>96.138746775008201</v>
      </c>
      <c r="H9" s="14">
        <v>0.24298016678165599</v>
      </c>
      <c r="I9" s="15">
        <v>20869</v>
      </c>
      <c r="J9" s="15">
        <v>22188</v>
      </c>
      <c r="K9" s="14">
        <v>2.91898351507424</v>
      </c>
      <c r="L9" s="15">
        <v>7601.2762269524901</v>
      </c>
      <c r="M9" s="15">
        <v>2675</v>
      </c>
      <c r="ZA9" s="9"/>
    </row>
    <row r="10" spans="2:677" x14ac:dyDescent="0.3">
      <c r="B10" s="19" t="s">
        <v>293</v>
      </c>
      <c r="C10" s="16" t="s">
        <v>253</v>
      </c>
      <c r="D10" s="14">
        <v>97.552068342664398</v>
      </c>
      <c r="E10" s="14">
        <v>0.19253344521208701</v>
      </c>
      <c r="F10" s="14">
        <v>97.144651330567498</v>
      </c>
      <c r="G10" s="14">
        <v>97.902607936450806</v>
      </c>
      <c r="H10" s="14">
        <v>0.197364800647576</v>
      </c>
      <c r="I10" s="15">
        <v>13190</v>
      </c>
      <c r="J10" s="15">
        <v>13610</v>
      </c>
      <c r="K10" s="14">
        <v>2.11252962405332</v>
      </c>
      <c r="L10" s="15">
        <v>6442.5132055125696</v>
      </c>
      <c r="M10" s="15">
        <v>1689</v>
      </c>
      <c r="ZA10" s="9"/>
    </row>
    <row r="11" spans="2:677" x14ac:dyDescent="0.3">
      <c r="B11" s="19"/>
      <c r="C11" s="16" t="s">
        <v>254</v>
      </c>
      <c r="D11" s="14">
        <v>92.391273756781203</v>
      </c>
      <c r="E11" s="14">
        <v>0.52279028249636295</v>
      </c>
      <c r="F11" s="14">
        <v>91.299775661860906</v>
      </c>
      <c r="G11" s="14">
        <v>93.355801775897802</v>
      </c>
      <c r="H11" s="14">
        <v>0.56584378723103301</v>
      </c>
      <c r="I11" s="15">
        <v>7679</v>
      </c>
      <c r="J11" s="15">
        <v>8578</v>
      </c>
      <c r="K11" s="14">
        <v>3.3346288989191999</v>
      </c>
      <c r="L11" s="15">
        <v>2572.4001860537601</v>
      </c>
      <c r="M11" s="15">
        <v>986</v>
      </c>
      <c r="ZA11" s="9"/>
    </row>
    <row r="12" spans="2:677" x14ac:dyDescent="0.3">
      <c r="B12" s="19" t="s">
        <v>294</v>
      </c>
      <c r="C12" s="16" t="s">
        <v>255</v>
      </c>
      <c r="D12" s="14">
        <v>94.796285485689594</v>
      </c>
      <c r="E12" s="14">
        <v>0.32311232987372202</v>
      </c>
      <c r="F12" s="14">
        <v>94.124708001146402</v>
      </c>
      <c r="G12" s="14">
        <v>95.394853851675407</v>
      </c>
      <c r="H12" s="14">
        <v>0.34084914637557001</v>
      </c>
      <c r="I12" s="15">
        <v>10517</v>
      </c>
      <c r="J12" s="15">
        <v>11159</v>
      </c>
      <c r="K12" s="14">
        <v>2.3615037334520701</v>
      </c>
      <c r="L12" s="15">
        <v>4725.3789362795796</v>
      </c>
      <c r="M12" s="15">
        <v>1378</v>
      </c>
      <c r="ZA12" s="9"/>
    </row>
    <row r="13" spans="2:677" x14ac:dyDescent="0.3">
      <c r="B13" s="19"/>
      <c r="C13" s="16" t="s">
        <v>256</v>
      </c>
      <c r="D13" s="14">
        <v>98.0333987201345</v>
      </c>
      <c r="E13" s="14">
        <v>0.28668727074730799</v>
      </c>
      <c r="F13" s="14">
        <v>97.384219557648905</v>
      </c>
      <c r="G13" s="14">
        <v>98.523907935127298</v>
      </c>
      <c r="H13" s="14">
        <v>0.29243836742388402</v>
      </c>
      <c r="I13" s="15">
        <v>6439</v>
      </c>
      <c r="J13" s="15">
        <v>6592</v>
      </c>
      <c r="K13" s="14">
        <v>2.8098151878145901</v>
      </c>
      <c r="L13" s="15">
        <v>2346.0617725278598</v>
      </c>
      <c r="M13" s="15">
        <v>788</v>
      </c>
      <c r="ZA13" s="9"/>
    </row>
    <row r="14" spans="2:677" x14ac:dyDescent="0.3">
      <c r="B14" s="19"/>
      <c r="C14" s="16" t="s">
        <v>257</v>
      </c>
      <c r="D14" s="14">
        <v>83.269813469794499</v>
      </c>
      <c r="E14" s="14">
        <v>1.50249005303451</v>
      </c>
      <c r="F14" s="14">
        <v>80.106819266544903</v>
      </c>
      <c r="G14" s="14">
        <v>86.017676402682497</v>
      </c>
      <c r="H14" s="14">
        <v>1.8043634186589499</v>
      </c>
      <c r="I14" s="15">
        <v>3913</v>
      </c>
      <c r="J14" s="15">
        <v>4437</v>
      </c>
      <c r="K14" s="14">
        <v>7.1883029755192203</v>
      </c>
      <c r="L14" s="15">
        <v>617.25278067866998</v>
      </c>
      <c r="M14" s="15">
        <v>509</v>
      </c>
      <c r="ZA14" s="9"/>
    </row>
    <row r="15" spans="2:677" x14ac:dyDescent="0.3">
      <c r="B15" s="19" t="s">
        <v>295</v>
      </c>
      <c r="C15" s="16" t="s">
        <v>258</v>
      </c>
      <c r="D15" s="14">
        <v>96.324494687403401</v>
      </c>
      <c r="E15" s="14">
        <v>0.89558490906857102</v>
      </c>
      <c r="F15" s="14">
        <v>94.079503689846604</v>
      </c>
      <c r="G15" s="14">
        <v>97.738669927202395</v>
      </c>
      <c r="H15" s="14">
        <v>0.92975822190914503</v>
      </c>
      <c r="I15" s="15">
        <v>1060</v>
      </c>
      <c r="J15" s="15">
        <v>1093</v>
      </c>
      <c r="K15" s="14">
        <v>2.4739013525825402</v>
      </c>
      <c r="L15" s="15">
        <v>441.81228118049398</v>
      </c>
      <c r="M15" s="15">
        <v>134</v>
      </c>
      <c r="ZA15" s="9"/>
    </row>
    <row r="16" spans="2:677" x14ac:dyDescent="0.3">
      <c r="B16" s="19"/>
      <c r="C16" s="16" t="s">
        <v>259</v>
      </c>
      <c r="D16" s="14">
        <v>87.353621349650297</v>
      </c>
      <c r="E16" s="14">
        <v>1.9851446281582501</v>
      </c>
      <c r="F16" s="14">
        <v>82.865425776865806</v>
      </c>
      <c r="G16" s="14">
        <v>90.796756398550201</v>
      </c>
      <c r="H16" s="14">
        <v>2.2725384448714601</v>
      </c>
      <c r="I16" s="15">
        <v>728</v>
      </c>
      <c r="J16" s="15">
        <v>839</v>
      </c>
      <c r="K16" s="14">
        <v>2.9893807214820298</v>
      </c>
      <c r="L16" s="15">
        <v>280.660136051206</v>
      </c>
      <c r="M16" s="15">
        <v>101</v>
      </c>
      <c r="ZA16" s="9"/>
    </row>
    <row r="17" spans="2:677" x14ac:dyDescent="0.3">
      <c r="B17" s="19"/>
      <c r="C17" s="16" t="s">
        <v>260</v>
      </c>
      <c r="D17" s="14">
        <v>94.712176345090498</v>
      </c>
      <c r="E17" s="14">
        <v>1.58263461634335</v>
      </c>
      <c r="F17" s="14">
        <v>90.539283683161699</v>
      </c>
      <c r="G17" s="14">
        <v>97.103391978314704</v>
      </c>
      <c r="H17" s="14">
        <v>1.67099382298735</v>
      </c>
      <c r="I17" s="15">
        <v>783</v>
      </c>
      <c r="J17" s="15">
        <v>826</v>
      </c>
      <c r="K17" s="14">
        <v>4.1260310396022897</v>
      </c>
      <c r="L17" s="15">
        <v>200.19238635674901</v>
      </c>
      <c r="M17" s="15">
        <v>102</v>
      </c>
      <c r="ZA17" s="9"/>
    </row>
    <row r="18" spans="2:677" x14ac:dyDescent="0.3">
      <c r="B18" s="19"/>
      <c r="C18" s="16" t="s">
        <v>261</v>
      </c>
      <c r="D18" s="14">
        <v>91.184402000527001</v>
      </c>
      <c r="E18" s="14">
        <v>1.9032374252589099</v>
      </c>
      <c r="F18" s="14">
        <v>86.587808172834698</v>
      </c>
      <c r="G18" s="14">
        <v>94.309197839115399</v>
      </c>
      <c r="H18" s="14">
        <v>2.0872401238623199</v>
      </c>
      <c r="I18" s="15">
        <v>607</v>
      </c>
      <c r="J18" s="15">
        <v>656</v>
      </c>
      <c r="K18" s="14">
        <v>2.9515823603295601</v>
      </c>
      <c r="L18" s="15">
        <v>222.25366597147999</v>
      </c>
      <c r="M18" s="15">
        <v>78</v>
      </c>
      <c r="ZA18" s="9"/>
    </row>
    <row r="19" spans="2:677" x14ac:dyDescent="0.3">
      <c r="B19" s="19"/>
      <c r="C19" s="16" t="s">
        <v>262</v>
      </c>
      <c r="D19" s="14">
        <v>94.651157192362206</v>
      </c>
      <c r="E19" s="14">
        <v>1.4015559558203501</v>
      </c>
      <c r="F19" s="14">
        <v>91.056834581938006</v>
      </c>
      <c r="G19" s="14">
        <v>96.850855700528996</v>
      </c>
      <c r="H19" s="14">
        <v>1.4807594512256499</v>
      </c>
      <c r="I19" s="15">
        <v>516</v>
      </c>
      <c r="J19" s="15">
        <v>547</v>
      </c>
      <c r="K19" s="14">
        <v>2.11849655689702</v>
      </c>
      <c r="L19" s="15">
        <v>258.20197735001102</v>
      </c>
      <c r="M19" s="15">
        <v>66</v>
      </c>
      <c r="ZA19" s="9"/>
    </row>
    <row r="20" spans="2:677" x14ac:dyDescent="0.3">
      <c r="B20" s="19"/>
      <c r="C20" s="16" t="s">
        <v>263</v>
      </c>
      <c r="D20" s="14">
        <v>87.075071161158405</v>
      </c>
      <c r="E20" s="14">
        <v>2.14147645130772</v>
      </c>
      <c r="F20" s="14">
        <v>82.202825722439599</v>
      </c>
      <c r="G20" s="14">
        <v>90.763342892880999</v>
      </c>
      <c r="H20" s="14">
        <v>2.4593450487617501</v>
      </c>
      <c r="I20" s="15">
        <v>680</v>
      </c>
      <c r="J20" s="15">
        <v>791</v>
      </c>
      <c r="K20" s="14">
        <v>3.21907947259341</v>
      </c>
      <c r="L20" s="15">
        <v>245.722420566008</v>
      </c>
      <c r="M20" s="15">
        <v>101</v>
      </c>
      <c r="ZA20" s="9"/>
    </row>
    <row r="21" spans="2:677" x14ac:dyDescent="0.3">
      <c r="B21" s="19"/>
      <c r="C21" s="16" t="s">
        <v>264</v>
      </c>
      <c r="D21" s="14">
        <v>97.581811259790697</v>
      </c>
      <c r="E21" s="14">
        <v>0.53753016104752205</v>
      </c>
      <c r="F21" s="14">
        <v>96.260828600878995</v>
      </c>
      <c r="G21" s="14">
        <v>98.443659526828895</v>
      </c>
      <c r="H21" s="14">
        <v>0.55085077240108105</v>
      </c>
      <c r="I21" s="15">
        <v>1434</v>
      </c>
      <c r="J21" s="15">
        <v>1472</v>
      </c>
      <c r="K21" s="14">
        <v>1.80118896935754</v>
      </c>
      <c r="L21" s="15">
        <v>817.23796061500605</v>
      </c>
      <c r="M21" s="15">
        <v>181</v>
      </c>
      <c r="ZA21" s="9"/>
    </row>
    <row r="22" spans="2:677" x14ac:dyDescent="0.3">
      <c r="B22" s="19"/>
      <c r="C22" s="16" t="s">
        <v>265</v>
      </c>
      <c r="D22" s="14">
        <v>95.961041289132496</v>
      </c>
      <c r="E22" s="14">
        <v>0.730368228070298</v>
      </c>
      <c r="F22" s="14">
        <v>94.241997324668603</v>
      </c>
      <c r="G22" s="14">
        <v>97.182211953608501</v>
      </c>
      <c r="H22" s="14">
        <v>0.76110911080016697</v>
      </c>
      <c r="I22" s="15">
        <v>1128</v>
      </c>
      <c r="J22" s="15">
        <v>1172</v>
      </c>
      <c r="K22" s="14">
        <v>1.61167056729341</v>
      </c>
      <c r="L22" s="15">
        <v>727.19575810596302</v>
      </c>
      <c r="M22" s="15">
        <v>135</v>
      </c>
      <c r="ZA22" s="9"/>
    </row>
    <row r="23" spans="2:677" x14ac:dyDescent="0.3">
      <c r="B23" s="19"/>
      <c r="C23" s="16" t="s">
        <v>266</v>
      </c>
      <c r="D23" s="14">
        <v>98.179537422160607</v>
      </c>
      <c r="E23" s="14">
        <v>0.54567534121545103</v>
      </c>
      <c r="F23" s="14">
        <v>96.720985353275097</v>
      </c>
      <c r="G23" s="14">
        <v>98.996039274999106</v>
      </c>
      <c r="H23" s="14">
        <v>0.55579335118387396</v>
      </c>
      <c r="I23" s="15">
        <v>1171</v>
      </c>
      <c r="J23" s="15">
        <v>1197</v>
      </c>
      <c r="K23" s="14">
        <v>1.99249438070463</v>
      </c>
      <c r="L23" s="15">
        <v>600.75451734859598</v>
      </c>
      <c r="M23" s="15">
        <v>145</v>
      </c>
      <c r="ZA23" s="9"/>
    </row>
    <row r="24" spans="2:677" x14ac:dyDescent="0.3">
      <c r="B24" s="19"/>
      <c r="C24" s="16" t="s">
        <v>267</v>
      </c>
      <c r="D24" s="14">
        <v>93.200656207289398</v>
      </c>
      <c r="E24" s="14">
        <v>1.10747240307813</v>
      </c>
      <c r="F24" s="14">
        <v>90.636215203025401</v>
      </c>
      <c r="G24" s="14">
        <v>95.100742061966102</v>
      </c>
      <c r="H24" s="14">
        <v>1.1882667441900601</v>
      </c>
      <c r="I24" s="15">
        <v>635</v>
      </c>
      <c r="J24" s="15">
        <v>675</v>
      </c>
      <c r="K24" s="14">
        <v>1.3044869879051599</v>
      </c>
      <c r="L24" s="15">
        <v>517.44479343865703</v>
      </c>
      <c r="M24" s="15">
        <v>78</v>
      </c>
      <c r="ZA24" s="9"/>
    </row>
    <row r="25" spans="2:677" x14ac:dyDescent="0.3">
      <c r="B25" s="19"/>
      <c r="C25" s="16" t="s">
        <v>268</v>
      </c>
      <c r="D25" s="14">
        <v>96.145612248021493</v>
      </c>
      <c r="E25" s="14">
        <v>0.88720673031547603</v>
      </c>
      <c r="F25" s="14">
        <v>93.9400293945626</v>
      </c>
      <c r="G25" s="14">
        <v>97.569224262740903</v>
      </c>
      <c r="H25" s="14">
        <v>0.92277401908555001</v>
      </c>
      <c r="I25" s="15">
        <v>720</v>
      </c>
      <c r="J25" s="15">
        <v>747</v>
      </c>
      <c r="K25" s="14">
        <v>1.5845414738697401</v>
      </c>
      <c r="L25" s="15">
        <v>471.429755748638</v>
      </c>
      <c r="M25" s="15">
        <v>89</v>
      </c>
      <c r="ZA25" s="9"/>
    </row>
    <row r="26" spans="2:677" x14ac:dyDescent="0.3">
      <c r="B26" s="19"/>
      <c r="C26" s="16" t="s">
        <v>269</v>
      </c>
      <c r="D26" s="14">
        <v>99.120453879311597</v>
      </c>
      <c r="E26" s="14">
        <v>0.38067643510224702</v>
      </c>
      <c r="F26" s="14">
        <v>97.933399518982696</v>
      </c>
      <c r="G26" s="14">
        <v>99.628252985127702</v>
      </c>
      <c r="H26" s="14">
        <v>0.38405437041859802</v>
      </c>
      <c r="I26" s="15">
        <v>835</v>
      </c>
      <c r="J26" s="15">
        <v>842</v>
      </c>
      <c r="K26" s="14">
        <v>1.3979321203191599</v>
      </c>
      <c r="L26" s="15">
        <v>602.31822973476301</v>
      </c>
      <c r="M26" s="15">
        <v>100</v>
      </c>
      <c r="ZA26" s="9"/>
    </row>
    <row r="27" spans="2:677" x14ac:dyDescent="0.3">
      <c r="B27" s="19"/>
      <c r="C27" s="16" t="s">
        <v>270</v>
      </c>
      <c r="D27" s="14">
        <v>98.372946811425805</v>
      </c>
      <c r="E27" s="14">
        <v>0.47976536961927602</v>
      </c>
      <c r="F27" s="14">
        <v>97.096053117508205</v>
      </c>
      <c r="G27" s="14">
        <v>99.093619117343394</v>
      </c>
      <c r="H27" s="14">
        <v>0.48770051642242002</v>
      </c>
      <c r="I27" s="15">
        <v>1140</v>
      </c>
      <c r="J27" s="15">
        <v>1158</v>
      </c>
      <c r="K27" s="14">
        <v>1.6638482745026899</v>
      </c>
      <c r="L27" s="15">
        <v>695.97692154118704</v>
      </c>
      <c r="M27" s="15">
        <v>147</v>
      </c>
      <c r="ZA27" s="9"/>
    </row>
    <row r="28" spans="2:677" x14ac:dyDescent="0.3">
      <c r="B28" s="19"/>
      <c r="C28" s="16" t="s">
        <v>271</v>
      </c>
      <c r="D28" s="14">
        <v>77.602985193862594</v>
      </c>
      <c r="E28" s="14">
        <v>4.3561261478958002</v>
      </c>
      <c r="F28" s="14">
        <v>67.755435161555894</v>
      </c>
      <c r="G28" s="14">
        <v>85.104252591748505</v>
      </c>
      <c r="H28" s="14">
        <v>5.6133486837054196</v>
      </c>
      <c r="I28" s="15">
        <v>476</v>
      </c>
      <c r="J28" s="15">
        <v>569</v>
      </c>
      <c r="K28" s="14">
        <v>6.2012703706999899</v>
      </c>
      <c r="L28" s="15">
        <v>91.755393005993398</v>
      </c>
      <c r="M28" s="15">
        <v>68</v>
      </c>
      <c r="ZA28" s="9"/>
    </row>
    <row r="29" spans="2:677" x14ac:dyDescent="0.3">
      <c r="B29" s="19"/>
      <c r="C29" s="16" t="s">
        <v>272</v>
      </c>
      <c r="D29" s="14">
        <v>86.674017854425998</v>
      </c>
      <c r="E29" s="14">
        <v>1.8166457126967199</v>
      </c>
      <c r="F29" s="14">
        <v>82.636205675790507</v>
      </c>
      <c r="G29" s="14">
        <v>89.887770040208096</v>
      </c>
      <c r="H29" s="14">
        <v>2.09595188692865</v>
      </c>
      <c r="I29" s="15">
        <v>729</v>
      </c>
      <c r="J29" s="15">
        <v>813</v>
      </c>
      <c r="K29" s="14">
        <v>2.3201087903797202</v>
      </c>
      <c r="L29" s="15">
        <v>350.41460269927398</v>
      </c>
      <c r="M29" s="15">
        <v>92</v>
      </c>
      <c r="ZA29" s="9"/>
    </row>
    <row r="30" spans="2:677" x14ac:dyDescent="0.3">
      <c r="B30" s="19"/>
      <c r="C30" s="16" t="s">
        <v>273</v>
      </c>
      <c r="D30" s="14">
        <v>84.408233310789697</v>
      </c>
      <c r="E30" s="14">
        <v>2.4752874145930099</v>
      </c>
      <c r="F30" s="14">
        <v>78.817986692630996</v>
      </c>
      <c r="G30" s="14">
        <v>88.734012726112795</v>
      </c>
      <c r="H30" s="14">
        <v>2.9325189232181201</v>
      </c>
      <c r="I30" s="15">
        <v>592</v>
      </c>
      <c r="J30" s="15">
        <v>672</v>
      </c>
      <c r="K30" s="14">
        <v>3.1238750151652699</v>
      </c>
      <c r="L30" s="15">
        <v>215.11744123490399</v>
      </c>
      <c r="M30" s="15">
        <v>72</v>
      </c>
      <c r="ZA30" s="9"/>
    </row>
    <row r="31" spans="2:677" x14ac:dyDescent="0.3">
      <c r="B31" s="19"/>
      <c r="C31" s="16" t="s">
        <v>274</v>
      </c>
      <c r="D31" s="14">
        <v>96.132916537318593</v>
      </c>
      <c r="E31" s="14">
        <v>0.52609566582782197</v>
      </c>
      <c r="F31" s="14">
        <v>94.953687997899095</v>
      </c>
      <c r="G31" s="14">
        <v>97.045156672083493</v>
      </c>
      <c r="H31" s="14">
        <v>0.54725861315524804</v>
      </c>
      <c r="I31" s="15">
        <v>2232</v>
      </c>
      <c r="J31" s="15">
        <v>2330</v>
      </c>
      <c r="K31" s="14">
        <v>1.7339767602555001</v>
      </c>
      <c r="L31" s="15">
        <v>1343.73196539074</v>
      </c>
      <c r="M31" s="15">
        <v>298</v>
      </c>
      <c r="ZA31" s="9"/>
    </row>
    <row r="32" spans="2:677" x14ac:dyDescent="0.3">
      <c r="B32" s="19"/>
      <c r="C32" s="16" t="s">
        <v>275</v>
      </c>
      <c r="D32" s="14">
        <v>93.796987172072605</v>
      </c>
      <c r="E32" s="14">
        <v>1.0569655169555301</v>
      </c>
      <c r="F32" s="14">
        <v>91.352769774086596</v>
      </c>
      <c r="G32" s="14">
        <v>95.583723821964696</v>
      </c>
      <c r="H32" s="14">
        <v>1.12686510390414</v>
      </c>
      <c r="I32" s="15">
        <v>1346</v>
      </c>
      <c r="J32" s="15">
        <v>1423</v>
      </c>
      <c r="K32" s="14">
        <v>2.7304213181535602</v>
      </c>
      <c r="L32" s="15">
        <v>521.16499037675896</v>
      </c>
      <c r="M32" s="15">
        <v>170</v>
      </c>
      <c r="ZA32" s="9"/>
    </row>
    <row r="33" spans="2:677" x14ac:dyDescent="0.3">
      <c r="B33" s="19"/>
      <c r="C33" s="16" t="s">
        <v>276</v>
      </c>
      <c r="D33" s="14">
        <v>91.154180959543595</v>
      </c>
      <c r="E33" s="14">
        <v>1.4348261571604599</v>
      </c>
      <c r="F33" s="14">
        <v>87.864441376786303</v>
      </c>
      <c r="G33" s="14">
        <v>93.616915102227196</v>
      </c>
      <c r="H33" s="14">
        <v>1.57406510821184</v>
      </c>
      <c r="I33" s="15">
        <v>781</v>
      </c>
      <c r="J33" s="15">
        <v>856</v>
      </c>
      <c r="K33" s="14">
        <v>2.1829814310079301</v>
      </c>
      <c r="L33" s="15">
        <v>392.12426997364201</v>
      </c>
      <c r="M33" s="15">
        <v>102</v>
      </c>
      <c r="ZA33" s="9"/>
    </row>
    <row r="34" spans="2:677" x14ac:dyDescent="0.3">
      <c r="B34" s="19"/>
      <c r="C34" s="16" t="s">
        <v>277</v>
      </c>
      <c r="D34" s="14">
        <v>89.392502572846993</v>
      </c>
      <c r="E34" s="14">
        <v>2.1811071848343699</v>
      </c>
      <c r="F34" s="14">
        <v>84.233144827985001</v>
      </c>
      <c r="G34" s="14">
        <v>93.003798603717797</v>
      </c>
      <c r="H34" s="14">
        <v>2.4399218301970702</v>
      </c>
      <c r="I34" s="15">
        <v>843</v>
      </c>
      <c r="J34" s="15">
        <v>927</v>
      </c>
      <c r="K34" s="14">
        <v>4.6456979820323401</v>
      </c>
      <c r="L34" s="15">
        <v>199.53944565171</v>
      </c>
      <c r="M34" s="15">
        <v>111</v>
      </c>
      <c r="ZA34" s="9"/>
    </row>
    <row r="35" spans="2:677" x14ac:dyDescent="0.3">
      <c r="B35" s="19"/>
      <c r="C35" s="16" t="s">
        <v>278</v>
      </c>
      <c r="D35" s="14">
        <v>75.658688347429106</v>
      </c>
      <c r="E35" s="14">
        <v>4.4090935560495801</v>
      </c>
      <c r="F35" s="14">
        <v>65.831092839236902</v>
      </c>
      <c r="G35" s="14">
        <v>83.373579456925498</v>
      </c>
      <c r="H35" s="14">
        <v>5.8276103542831299</v>
      </c>
      <c r="I35" s="15">
        <v>492</v>
      </c>
      <c r="J35" s="15">
        <v>600</v>
      </c>
      <c r="K35" s="14">
        <v>6.3229924915351701</v>
      </c>
      <c r="L35" s="15">
        <v>94.891778031247497</v>
      </c>
      <c r="M35" s="15">
        <v>64</v>
      </c>
      <c r="ZA35" s="9"/>
    </row>
    <row r="36" spans="2:677" x14ac:dyDescent="0.3">
      <c r="B36" s="19"/>
      <c r="C36" s="16" t="s">
        <v>279</v>
      </c>
      <c r="D36" s="14">
        <v>97.987664018128797</v>
      </c>
      <c r="E36" s="14">
        <v>0.55241055129732497</v>
      </c>
      <c r="F36" s="14">
        <v>96.552053999152903</v>
      </c>
      <c r="G36" s="14">
        <v>98.832760000223402</v>
      </c>
      <c r="H36" s="14">
        <v>0.56375520003734603</v>
      </c>
      <c r="I36" s="15">
        <v>1210</v>
      </c>
      <c r="J36" s="15">
        <v>1232</v>
      </c>
      <c r="K36" s="14">
        <v>1.90506626993564</v>
      </c>
      <c r="L36" s="15">
        <v>646.69666323031595</v>
      </c>
      <c r="M36" s="15">
        <v>161</v>
      </c>
      <c r="ZA36" s="9"/>
    </row>
    <row r="37" spans="2:677" x14ac:dyDescent="0.3">
      <c r="B37" s="19"/>
      <c r="C37" s="16" t="s">
        <v>280</v>
      </c>
      <c r="D37" s="14">
        <v>97.378782774182596</v>
      </c>
      <c r="E37" s="14">
        <v>0.77580056420201204</v>
      </c>
      <c r="F37" s="14">
        <v>95.302908354405503</v>
      </c>
      <c r="G37" s="14">
        <v>98.551173884929796</v>
      </c>
      <c r="H37" s="14">
        <v>0.79668336582216404</v>
      </c>
      <c r="I37" s="15">
        <v>731</v>
      </c>
      <c r="J37" s="15">
        <v>751</v>
      </c>
      <c r="K37" s="14">
        <v>1.7684553152456599</v>
      </c>
      <c r="L37" s="15">
        <v>424.66439130562901</v>
      </c>
      <c r="M37" s="15">
        <v>80</v>
      </c>
      <c r="ZA37" s="9"/>
    </row>
    <row r="38" spans="2:677" x14ac:dyDescent="0.3">
      <c r="B38" s="19" t="s">
        <v>296</v>
      </c>
      <c r="C38" s="16" t="s">
        <v>281</v>
      </c>
      <c r="D38" s="14">
        <v>93.833370296283704</v>
      </c>
      <c r="E38" s="14">
        <v>0.42597982894016601</v>
      </c>
      <c r="F38" s="14">
        <v>92.942845778553902</v>
      </c>
      <c r="G38" s="14">
        <v>94.618028868968494</v>
      </c>
      <c r="H38" s="14">
        <v>0.45397477208280201</v>
      </c>
      <c r="I38" s="15">
        <v>10244</v>
      </c>
      <c r="J38" s="15">
        <v>11194</v>
      </c>
      <c r="K38" s="14">
        <v>3.51009917541051</v>
      </c>
      <c r="L38" s="15">
        <v>3189.0836812868201</v>
      </c>
      <c r="M38" s="15">
        <v>1279</v>
      </c>
      <c r="ZA38" s="9"/>
    </row>
    <row r="39" spans="2:677" x14ac:dyDescent="0.3">
      <c r="B39" s="19"/>
      <c r="C39" s="16" t="s">
        <v>282</v>
      </c>
      <c r="D39" s="14">
        <v>97.291731385512705</v>
      </c>
      <c r="E39" s="14">
        <v>0.23975610315628099</v>
      </c>
      <c r="F39" s="14">
        <v>96.779495352984597</v>
      </c>
      <c r="G39" s="14">
        <v>97.7244096261214</v>
      </c>
      <c r="H39" s="14">
        <v>0.24643009199441801</v>
      </c>
      <c r="I39" s="15">
        <v>10625</v>
      </c>
      <c r="J39" s="15">
        <v>10994</v>
      </c>
      <c r="K39" s="14">
        <v>2.3982138212785298</v>
      </c>
      <c r="L39" s="15">
        <v>4584.2451171175799</v>
      </c>
      <c r="M39" s="15">
        <v>1295</v>
      </c>
      <c r="ZA39" s="9"/>
    </row>
    <row r="40" spans="2:677" x14ac:dyDescent="0.3">
      <c r="B40" s="19" t="s">
        <v>321</v>
      </c>
      <c r="C40" s="16" t="s">
        <v>314</v>
      </c>
      <c r="D40" s="14">
        <v>96.0955359609803</v>
      </c>
      <c r="E40" s="14">
        <v>0.239107171575001</v>
      </c>
      <c r="F40" s="14">
        <v>95.5987084753841</v>
      </c>
      <c r="G40" s="14">
        <v>96.538311264897899</v>
      </c>
      <c r="H40" s="14">
        <v>0.248822350782341</v>
      </c>
      <c r="I40" s="15">
        <v>10721</v>
      </c>
      <c r="J40" s="15">
        <v>11380</v>
      </c>
      <c r="K40" s="14">
        <v>1.73390251768311</v>
      </c>
      <c r="L40" s="15">
        <v>6563.2294110780304</v>
      </c>
      <c r="M40" s="15">
        <v>2647</v>
      </c>
      <c r="ZA40" s="9"/>
    </row>
    <row r="41" spans="2:677" x14ac:dyDescent="0.3">
      <c r="B41" s="19"/>
      <c r="C41" s="16" t="s">
        <v>315</v>
      </c>
      <c r="D41" s="14">
        <v>95.306507201730696</v>
      </c>
      <c r="E41" s="14">
        <v>0.367763883995055</v>
      </c>
      <c r="F41" s="14">
        <v>94.5303643775285</v>
      </c>
      <c r="G41" s="14">
        <v>95.977202000113905</v>
      </c>
      <c r="H41" s="14">
        <v>0.38587489437277001</v>
      </c>
      <c r="I41" s="15">
        <v>10148</v>
      </c>
      <c r="J41" s="15">
        <v>10808</v>
      </c>
      <c r="K41" s="14">
        <v>3.26756772267027</v>
      </c>
      <c r="L41" s="15">
        <v>3307.6590654921902</v>
      </c>
      <c r="M41" s="15">
        <v>2645</v>
      </c>
      <c r="ZA41" s="9"/>
    </row>
    <row r="42" spans="2:677" x14ac:dyDescent="0.3">
      <c r="B42" s="19" t="s">
        <v>322</v>
      </c>
      <c r="C42" s="16" t="s">
        <v>316</v>
      </c>
      <c r="D42" s="14">
        <v>77.907713545014701</v>
      </c>
      <c r="E42" s="14">
        <v>1.59429336896588</v>
      </c>
      <c r="F42" s="14">
        <v>74.619142360776905</v>
      </c>
      <c r="G42" s="14">
        <v>80.8793722744321</v>
      </c>
      <c r="H42" s="14">
        <v>2.0463870603065599</v>
      </c>
      <c r="I42" s="15">
        <v>1995</v>
      </c>
      <c r="J42" s="15">
        <v>2676</v>
      </c>
      <c r="K42" s="14">
        <v>3.9503824334109399</v>
      </c>
      <c r="L42" s="15">
        <v>677.40276925275202</v>
      </c>
      <c r="M42" s="15">
        <v>638</v>
      </c>
      <c r="ZA42" s="9"/>
    </row>
    <row r="43" spans="2:677" x14ac:dyDescent="0.3">
      <c r="B43" s="19"/>
      <c r="C43" s="16" t="s">
        <v>317</v>
      </c>
      <c r="D43" s="14">
        <v>97.311548981682506</v>
      </c>
      <c r="E43" s="14">
        <v>0.65508142331731101</v>
      </c>
      <c r="F43" s="14">
        <v>95.674047429366297</v>
      </c>
      <c r="G43" s="14">
        <v>98.339962430969607</v>
      </c>
      <c r="H43" s="14">
        <v>0.67317952511538004</v>
      </c>
      <c r="I43" s="15">
        <v>828</v>
      </c>
      <c r="J43" s="15">
        <v>859</v>
      </c>
      <c r="K43" s="14">
        <v>1.40737989228504</v>
      </c>
      <c r="L43" s="15">
        <v>610.35403781797197</v>
      </c>
      <c r="M43" s="15">
        <v>319</v>
      </c>
      <c r="ZA43" s="9"/>
    </row>
    <row r="44" spans="2:677" x14ac:dyDescent="0.3">
      <c r="B44" s="19"/>
      <c r="C44" s="16" t="s">
        <v>318</v>
      </c>
      <c r="D44" s="14">
        <v>99.5522243460249</v>
      </c>
      <c r="E44" s="14">
        <v>0.21878991035645101</v>
      </c>
      <c r="F44" s="14">
        <v>98.831013034912203</v>
      </c>
      <c r="G44" s="14">
        <v>99.829250120946497</v>
      </c>
      <c r="H44" s="14">
        <v>0.21977400484390799</v>
      </c>
      <c r="I44" s="15">
        <v>657</v>
      </c>
      <c r="J44" s="15">
        <v>662</v>
      </c>
      <c r="K44" s="14">
        <v>0.70981405605440895</v>
      </c>
      <c r="L44" s="15">
        <v>662</v>
      </c>
      <c r="M44" s="15">
        <v>239</v>
      </c>
      <c r="ZA44" s="9"/>
    </row>
    <row r="45" spans="2:677" x14ac:dyDescent="0.3">
      <c r="B45" s="19"/>
      <c r="C45" s="16" t="s">
        <v>319</v>
      </c>
      <c r="D45" s="14">
        <v>97.257096476831606</v>
      </c>
      <c r="E45" s="14">
        <v>0.21932618502874901</v>
      </c>
      <c r="F45" s="14">
        <v>96.792642829057996</v>
      </c>
      <c r="G45" s="14">
        <v>97.6559219317827</v>
      </c>
      <c r="H45" s="14">
        <v>0.22551175489903399</v>
      </c>
      <c r="I45" s="15">
        <v>17147</v>
      </c>
      <c r="J45" s="15">
        <v>17705</v>
      </c>
      <c r="K45" s="14">
        <v>3.1924237842625001</v>
      </c>
      <c r="L45" s="15">
        <v>5545.9428936970298</v>
      </c>
      <c r="M45" s="15">
        <v>2569</v>
      </c>
      <c r="ZA45" s="9"/>
    </row>
    <row r="46" spans="2:677" x14ac:dyDescent="0.3">
      <c r="B46" s="19"/>
      <c r="C46" s="16" t="s">
        <v>320</v>
      </c>
      <c r="D46" s="14">
        <v>90.761255948985806</v>
      </c>
      <c r="E46" s="14">
        <v>1.93441276457083</v>
      </c>
      <c r="F46" s="14">
        <v>86.164520177724</v>
      </c>
      <c r="G46" s="14">
        <v>93.9382031903301</v>
      </c>
      <c r="H46" s="14">
        <v>2.1313199606427902</v>
      </c>
      <c r="I46" s="15">
        <v>242</v>
      </c>
      <c r="J46" s="15">
        <v>286</v>
      </c>
      <c r="K46" s="14">
        <v>1.2718319580830999</v>
      </c>
      <c r="L46" s="15">
        <v>224.87247484412799</v>
      </c>
      <c r="M46" s="15">
        <v>151</v>
      </c>
      <c r="ZA46" s="9"/>
    </row>
    <row r="47" spans="2:677" x14ac:dyDescent="0.3">
      <c r="B47" s="19" t="s">
        <v>298</v>
      </c>
      <c r="C47" s="16" t="s">
        <v>283</v>
      </c>
      <c r="D47" s="14">
        <v>90.514546904982794</v>
      </c>
      <c r="E47" s="14">
        <v>0.80446587072757803</v>
      </c>
      <c r="F47" s="14">
        <v>88.814784582181602</v>
      </c>
      <c r="G47" s="14">
        <v>91.979331601754396</v>
      </c>
      <c r="H47" s="14">
        <v>0.88876970413613399</v>
      </c>
      <c r="I47" s="15">
        <v>3634</v>
      </c>
      <c r="J47" s="15">
        <v>4224</v>
      </c>
      <c r="K47" s="14">
        <v>3.1831702655835699</v>
      </c>
      <c r="L47" s="15">
        <v>1326.9789698873101</v>
      </c>
      <c r="M47" s="15">
        <v>1525</v>
      </c>
      <c r="ZA47" s="9"/>
    </row>
    <row r="48" spans="2:677" x14ac:dyDescent="0.3">
      <c r="B48" s="19"/>
      <c r="C48" s="16" t="s">
        <v>284</v>
      </c>
      <c r="D48" s="14">
        <v>95.702712789542204</v>
      </c>
      <c r="E48" s="14">
        <v>0.38116074771921998</v>
      </c>
      <c r="F48" s="14">
        <v>94.8898512142584</v>
      </c>
      <c r="G48" s="14">
        <v>96.391191524220105</v>
      </c>
      <c r="H48" s="14">
        <v>0.39827580285777497</v>
      </c>
      <c r="I48" s="15">
        <v>3666</v>
      </c>
      <c r="J48" s="15">
        <v>3937</v>
      </c>
      <c r="K48" s="14">
        <v>1.3904417673665901</v>
      </c>
      <c r="L48" s="15">
        <v>2831.47420654403</v>
      </c>
      <c r="M48" s="15">
        <v>1781</v>
      </c>
      <c r="ZA48" s="9"/>
    </row>
    <row r="49" spans="2:677" x14ac:dyDescent="0.3">
      <c r="B49" s="19"/>
      <c r="C49" s="16" t="s">
        <v>285</v>
      </c>
      <c r="D49" s="14">
        <v>96.818221252850606</v>
      </c>
      <c r="E49" s="14">
        <v>0.37753794448921202</v>
      </c>
      <c r="F49" s="14">
        <v>95.988393393817802</v>
      </c>
      <c r="G49" s="14">
        <v>97.480898521871097</v>
      </c>
      <c r="H49" s="14">
        <v>0.38994513595042601</v>
      </c>
      <c r="I49" s="15">
        <v>3779</v>
      </c>
      <c r="J49" s="15">
        <v>3964</v>
      </c>
      <c r="K49" s="14">
        <v>1.83365746199538</v>
      </c>
      <c r="L49" s="15">
        <v>2161.7996175176499</v>
      </c>
      <c r="M49" s="15">
        <v>1882</v>
      </c>
      <c r="ZA49" s="9"/>
    </row>
    <row r="50" spans="2:677" x14ac:dyDescent="0.3">
      <c r="B50" s="19"/>
      <c r="C50" s="16" t="s">
        <v>286</v>
      </c>
      <c r="D50" s="14">
        <v>97.070513328470994</v>
      </c>
      <c r="E50" s="14">
        <v>0.34176634406737999</v>
      </c>
      <c r="F50" s="14">
        <v>96.320507633448898</v>
      </c>
      <c r="G50" s="14">
        <v>97.6713383263737</v>
      </c>
      <c r="H50" s="14">
        <v>0.35208049524874502</v>
      </c>
      <c r="I50" s="15">
        <v>4217</v>
      </c>
      <c r="J50" s="15">
        <v>4380</v>
      </c>
      <c r="K50" s="14">
        <v>1.7986831985616101</v>
      </c>
      <c r="L50" s="15">
        <v>2435.1147570081498</v>
      </c>
      <c r="M50" s="15">
        <v>1959</v>
      </c>
      <c r="ZA50" s="9"/>
    </row>
    <row r="51" spans="2:677" x14ac:dyDescent="0.3">
      <c r="B51" s="19"/>
      <c r="C51" s="16" t="s">
        <v>287</v>
      </c>
      <c r="D51" s="14">
        <v>98.266359149904005</v>
      </c>
      <c r="E51" s="14">
        <v>0.25572416362805001</v>
      </c>
      <c r="F51" s="14">
        <v>97.686643851969194</v>
      </c>
      <c r="G51" s="14">
        <v>98.702729961430194</v>
      </c>
      <c r="H51" s="14">
        <v>0.26023571631258402</v>
      </c>
      <c r="I51" s="15">
        <v>5438</v>
      </c>
      <c r="J51" s="15">
        <v>5542</v>
      </c>
      <c r="K51" s="14">
        <v>2.1270009823848102</v>
      </c>
      <c r="L51" s="15">
        <v>2605.5465163848999</v>
      </c>
      <c r="M51" s="15">
        <v>1941</v>
      </c>
      <c r="ZA51" s="9"/>
    </row>
    <row r="52" spans="2:677" x14ac:dyDescent="0.3">
      <c r="B52" s="19" t="s">
        <v>297</v>
      </c>
      <c r="C52" s="16" t="s">
        <v>288</v>
      </c>
      <c r="D52" s="14">
        <v>97.324761401485503</v>
      </c>
      <c r="E52" s="14">
        <v>0.181678704948984</v>
      </c>
      <c r="F52" s="14">
        <v>96.944482380007599</v>
      </c>
      <c r="G52" s="14">
        <v>97.658855172284404</v>
      </c>
      <c r="H52" s="14">
        <v>0.18667264356243299</v>
      </c>
      <c r="I52" s="15">
        <v>14674</v>
      </c>
      <c r="J52" s="15">
        <v>15193</v>
      </c>
      <c r="K52" s="14">
        <v>1.9259150774043501</v>
      </c>
      <c r="L52" s="15">
        <v>7888.7175131711301</v>
      </c>
      <c r="M52" s="15">
        <v>2622</v>
      </c>
      <c r="ZA52" s="9"/>
    </row>
    <row r="53" spans="2:677" x14ac:dyDescent="0.3">
      <c r="B53" s="19"/>
      <c r="C53" s="16" t="s">
        <v>289</v>
      </c>
      <c r="D53" s="14">
        <v>92.373305511591695</v>
      </c>
      <c r="E53" s="14">
        <v>0.54614852186604801</v>
      </c>
      <c r="F53" s="14">
        <v>91.230839739081105</v>
      </c>
      <c r="G53" s="14">
        <v>93.377732513549105</v>
      </c>
      <c r="H53" s="14">
        <v>0.59124063910164304</v>
      </c>
      <c r="I53" s="15">
        <v>6062</v>
      </c>
      <c r="J53" s="15">
        <v>6856</v>
      </c>
      <c r="K53" s="14">
        <v>2.9023257152762199</v>
      </c>
      <c r="L53" s="15">
        <v>2362.2434807760701</v>
      </c>
      <c r="M53" s="15">
        <v>2040</v>
      </c>
      <c r="ZA53" s="9"/>
    </row>
    <row r="54" spans="2:677" x14ac:dyDescent="0.3">
      <c r="B54" s="19" t="s">
        <v>291</v>
      </c>
      <c r="C54" s="16" t="s">
        <v>290</v>
      </c>
      <c r="D54" s="14">
        <v>97.119050598402197</v>
      </c>
      <c r="E54" s="14">
        <v>0.204716721119235</v>
      </c>
      <c r="F54" s="14">
        <v>96.689302806882694</v>
      </c>
      <c r="G54" s="14">
        <v>97.494460163918902</v>
      </c>
      <c r="H54" s="14">
        <v>0.21078945877031</v>
      </c>
      <c r="I54" s="15">
        <v>14161</v>
      </c>
      <c r="J54" s="15">
        <v>14674</v>
      </c>
      <c r="K54" s="14">
        <v>2.1977864549106698</v>
      </c>
      <c r="L54" s="15">
        <v>6676.7178254342298</v>
      </c>
      <c r="M54" s="15">
        <v>2493</v>
      </c>
      <c r="ZA54" s="9"/>
    </row>
    <row r="55" spans="2:677" x14ac:dyDescent="0.3">
      <c r="B55" s="19"/>
      <c r="C55" s="16" t="s">
        <v>291</v>
      </c>
      <c r="D55" s="14">
        <v>93.587761263341605</v>
      </c>
      <c r="E55" s="14">
        <v>0.47988207130569799</v>
      </c>
      <c r="F55" s="14">
        <v>92.579797563003595</v>
      </c>
      <c r="G55" s="14">
        <v>94.466985845125507</v>
      </c>
      <c r="H55" s="14">
        <v>0.51276156714058296</v>
      </c>
      <c r="I55" s="15">
        <v>6708</v>
      </c>
      <c r="J55" s="15">
        <v>7514</v>
      </c>
      <c r="K55" s="14">
        <v>2.8830601041977002</v>
      </c>
      <c r="L55" s="15">
        <v>2606.2585337918299</v>
      </c>
      <c r="M55" s="15">
        <v>1979</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363</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119" priority="1">
      <formula>ZA9 = 3</formula>
    </cfRule>
    <cfRule type="expression" dxfId="118" priority="48">
      <formula>I9 = J9</formula>
    </cfRule>
    <cfRule type="expression" dxfId="117" priority="95">
      <formula>ZA9 = 2</formula>
    </cfRule>
    <cfRule type="expression" dxfId="116" priority="142">
      <formula>ZA9 = 1</formula>
    </cfRule>
  </conditionalFormatting>
  <pageMargins left="0.7" right="0.7" top="0.75" bottom="0.75" header="0.3" footer="0.3"/>
  <pageSetup paperSize="9" orientation="portrait" horizontalDpi="300" verticalDpi="300"/>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181</v>
      </c>
      <c r="M2" s="12" t="str">
        <f>HYPERLINK("#'INDICE'!A1", "Índice")</f>
        <v>Índice</v>
      </c>
    </row>
    <row r="3" spans="2:677" x14ac:dyDescent="0.3">
      <c r="B3" s="10" t="s">
        <v>7</v>
      </c>
      <c r="C3" s="11" t="s">
        <v>180</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96.784252504812201</v>
      </c>
      <c r="E9" s="14">
        <v>0.20917330062130601</v>
      </c>
      <c r="F9" s="14">
        <v>96.347818147217694</v>
      </c>
      <c r="G9" s="14">
        <v>97.170064984277104</v>
      </c>
      <c r="H9" s="14">
        <v>0.216123279570616</v>
      </c>
      <c r="I9" s="15">
        <v>21163</v>
      </c>
      <c r="J9" s="15">
        <v>22188</v>
      </c>
      <c r="K9" s="14">
        <v>3.1190651182217102</v>
      </c>
      <c r="L9" s="15">
        <v>7113.6700129717601</v>
      </c>
      <c r="M9" s="15">
        <v>2675</v>
      </c>
      <c r="ZA9" s="9"/>
    </row>
    <row r="10" spans="2:677" x14ac:dyDescent="0.3">
      <c r="B10" s="19" t="s">
        <v>293</v>
      </c>
      <c r="C10" s="16" t="s">
        <v>253</v>
      </c>
      <c r="D10" s="14">
        <v>98.934265607329195</v>
      </c>
      <c r="E10" s="14">
        <v>0.126060277259127</v>
      </c>
      <c r="F10" s="14">
        <v>98.656401939719302</v>
      </c>
      <c r="G10" s="14">
        <v>99.155157589144096</v>
      </c>
      <c r="H10" s="14">
        <v>0.12741821702044201</v>
      </c>
      <c r="I10" s="15">
        <v>13431</v>
      </c>
      <c r="J10" s="15">
        <v>13610</v>
      </c>
      <c r="K10" s="14">
        <v>2.0511008492934502</v>
      </c>
      <c r="L10" s="15">
        <v>6635.46114989339</v>
      </c>
      <c r="M10" s="15">
        <v>1689</v>
      </c>
      <c r="ZA10" s="9"/>
    </row>
    <row r="11" spans="2:677" x14ac:dyDescent="0.3">
      <c r="B11" s="19"/>
      <c r="C11" s="16" t="s">
        <v>254</v>
      </c>
      <c r="D11" s="14">
        <v>92.9264152095638</v>
      </c>
      <c r="E11" s="14">
        <v>0.51213756856659198</v>
      </c>
      <c r="F11" s="14">
        <v>91.8530538977476</v>
      </c>
      <c r="G11" s="14">
        <v>93.867802050120105</v>
      </c>
      <c r="H11" s="14">
        <v>0.551121623933991</v>
      </c>
      <c r="I11" s="15">
        <v>7732</v>
      </c>
      <c r="J11" s="15">
        <v>8578</v>
      </c>
      <c r="K11" s="14">
        <v>3.4223934263813001</v>
      </c>
      <c r="L11" s="15">
        <v>2506.43305175759</v>
      </c>
      <c r="M11" s="15">
        <v>986</v>
      </c>
      <c r="ZA11" s="9"/>
    </row>
    <row r="12" spans="2:677" x14ac:dyDescent="0.3">
      <c r="B12" s="19" t="s">
        <v>294</v>
      </c>
      <c r="C12" s="16" t="s">
        <v>255</v>
      </c>
      <c r="D12" s="14">
        <v>96.411332292043198</v>
      </c>
      <c r="E12" s="14">
        <v>0.26790229880838401</v>
      </c>
      <c r="F12" s="14">
        <v>95.847099718308399</v>
      </c>
      <c r="G12" s="14">
        <v>96.901383871779004</v>
      </c>
      <c r="H12" s="14">
        <v>0.277874283488658</v>
      </c>
      <c r="I12" s="15">
        <v>10682</v>
      </c>
      <c r="J12" s="15">
        <v>11159</v>
      </c>
      <c r="K12" s="14">
        <v>2.3146104330630801</v>
      </c>
      <c r="L12" s="15">
        <v>4821.1136701879104</v>
      </c>
      <c r="M12" s="15">
        <v>1378</v>
      </c>
      <c r="ZA12" s="9"/>
    </row>
    <row r="13" spans="2:677" x14ac:dyDescent="0.3">
      <c r="B13" s="19"/>
      <c r="C13" s="16" t="s">
        <v>256</v>
      </c>
      <c r="D13" s="14">
        <v>98.722614131346106</v>
      </c>
      <c r="E13" s="14">
        <v>0.25739115187477002</v>
      </c>
      <c r="F13" s="14">
        <v>98.105044411008606</v>
      </c>
      <c r="G13" s="14">
        <v>99.140679612723304</v>
      </c>
      <c r="H13" s="14">
        <v>0.26072157239710297</v>
      </c>
      <c r="I13" s="15">
        <v>6501</v>
      </c>
      <c r="J13" s="15">
        <v>6592</v>
      </c>
      <c r="K13" s="14">
        <v>3.4625797462728398</v>
      </c>
      <c r="L13" s="15">
        <v>1903.7828679890199</v>
      </c>
      <c r="M13" s="15">
        <v>788</v>
      </c>
      <c r="ZA13" s="9"/>
    </row>
    <row r="14" spans="2:677" x14ac:dyDescent="0.3">
      <c r="B14" s="19"/>
      <c r="C14" s="16" t="s">
        <v>257</v>
      </c>
      <c r="D14" s="14">
        <v>84.384260424420305</v>
      </c>
      <c r="E14" s="14">
        <v>1.50059964964611</v>
      </c>
      <c r="F14" s="14">
        <v>81.204791131795702</v>
      </c>
      <c r="G14" s="14">
        <v>87.1112458236679</v>
      </c>
      <c r="H14" s="14">
        <v>1.77829330031296</v>
      </c>
      <c r="I14" s="15">
        <v>3980</v>
      </c>
      <c r="J14" s="15">
        <v>4437</v>
      </c>
      <c r="K14" s="14">
        <v>7.5804888426004604</v>
      </c>
      <c r="L14" s="15">
        <v>585.31845269201699</v>
      </c>
      <c r="M14" s="15">
        <v>509</v>
      </c>
      <c r="ZA14" s="9"/>
    </row>
    <row r="15" spans="2:677" x14ac:dyDescent="0.3">
      <c r="B15" s="19" t="s">
        <v>295</v>
      </c>
      <c r="C15" s="16" t="s">
        <v>258</v>
      </c>
      <c r="D15" s="14">
        <v>98.330643248230999</v>
      </c>
      <c r="E15" s="14">
        <v>0.58600499239986303</v>
      </c>
      <c r="F15" s="14">
        <v>96.674795576601895</v>
      </c>
      <c r="G15" s="14">
        <v>99.169018256884897</v>
      </c>
      <c r="H15" s="14">
        <v>0.59595358378824104</v>
      </c>
      <c r="I15" s="15">
        <v>1072</v>
      </c>
      <c r="J15" s="15">
        <v>1093</v>
      </c>
      <c r="K15" s="14">
        <v>2.2844793257373501</v>
      </c>
      <c r="L15" s="15">
        <v>478.44600197781102</v>
      </c>
      <c r="M15" s="15">
        <v>134</v>
      </c>
      <c r="ZA15" s="9"/>
    </row>
    <row r="16" spans="2:677" x14ac:dyDescent="0.3">
      <c r="B16" s="19"/>
      <c r="C16" s="16" t="s">
        <v>259</v>
      </c>
      <c r="D16" s="14">
        <v>87.654261015094704</v>
      </c>
      <c r="E16" s="14">
        <v>1.95711084819459</v>
      </c>
      <c r="F16" s="14">
        <v>83.220361401814799</v>
      </c>
      <c r="G16" s="14">
        <v>91.042641415465397</v>
      </c>
      <c r="H16" s="14">
        <v>2.2327617910754598</v>
      </c>
      <c r="I16" s="15">
        <v>730</v>
      </c>
      <c r="J16" s="15">
        <v>839</v>
      </c>
      <c r="K16" s="14">
        <v>2.96609286086658</v>
      </c>
      <c r="L16" s="15">
        <v>282.86369960611199</v>
      </c>
      <c r="M16" s="15">
        <v>101</v>
      </c>
      <c r="ZA16" s="9"/>
    </row>
    <row r="17" spans="2:677" x14ac:dyDescent="0.3">
      <c r="B17" s="19"/>
      <c r="C17" s="16" t="s">
        <v>260</v>
      </c>
      <c r="D17" s="14">
        <v>95.114056893144607</v>
      </c>
      <c r="E17" s="14">
        <v>1.57273140032855</v>
      </c>
      <c r="F17" s="14">
        <v>90.866576084748999</v>
      </c>
      <c r="G17" s="14">
        <v>97.441864565388499</v>
      </c>
      <c r="H17" s="14">
        <v>1.65352152110957</v>
      </c>
      <c r="I17" s="15">
        <v>788</v>
      </c>
      <c r="J17" s="15">
        <v>826</v>
      </c>
      <c r="K17" s="14">
        <v>4.3910658917455603</v>
      </c>
      <c r="L17" s="15">
        <v>188.10922458547799</v>
      </c>
      <c r="M17" s="15">
        <v>102</v>
      </c>
      <c r="ZA17" s="9"/>
    </row>
    <row r="18" spans="2:677" x14ac:dyDescent="0.3">
      <c r="B18" s="19"/>
      <c r="C18" s="16" t="s">
        <v>261</v>
      </c>
      <c r="D18" s="14">
        <v>95.290282607563896</v>
      </c>
      <c r="E18" s="14">
        <v>1.37814780478858</v>
      </c>
      <c r="F18" s="14">
        <v>91.651790967152607</v>
      </c>
      <c r="G18" s="14">
        <v>97.388161763761801</v>
      </c>
      <c r="H18" s="14">
        <v>1.44626269025168</v>
      </c>
      <c r="I18" s="15">
        <v>631</v>
      </c>
      <c r="J18" s="15">
        <v>656</v>
      </c>
      <c r="K18" s="14">
        <v>2.7719758027538202</v>
      </c>
      <c r="L18" s="15">
        <v>236.654302446759</v>
      </c>
      <c r="M18" s="15">
        <v>78</v>
      </c>
      <c r="ZA18" s="9"/>
    </row>
    <row r="19" spans="2:677" x14ac:dyDescent="0.3">
      <c r="B19" s="19"/>
      <c r="C19" s="16" t="s">
        <v>262</v>
      </c>
      <c r="D19" s="14">
        <v>94.949912863080499</v>
      </c>
      <c r="E19" s="14">
        <v>1.3738684072213101</v>
      </c>
      <c r="F19" s="14">
        <v>91.387488910776298</v>
      </c>
      <c r="G19" s="14">
        <v>97.085787541997803</v>
      </c>
      <c r="H19" s="14">
        <v>1.44694014538218</v>
      </c>
      <c r="I19" s="15">
        <v>520</v>
      </c>
      <c r="J19" s="15">
        <v>547</v>
      </c>
      <c r="K19" s="14">
        <v>2.1492625670447301</v>
      </c>
      <c r="L19" s="15">
        <v>254.505898156564</v>
      </c>
      <c r="M19" s="15">
        <v>66</v>
      </c>
      <c r="ZA19" s="9"/>
    </row>
    <row r="20" spans="2:677" x14ac:dyDescent="0.3">
      <c r="B20" s="19"/>
      <c r="C20" s="16" t="s">
        <v>263</v>
      </c>
      <c r="D20" s="14">
        <v>88.014328301241903</v>
      </c>
      <c r="E20" s="14">
        <v>2.1081954658003399</v>
      </c>
      <c r="F20" s="14">
        <v>83.164730957029207</v>
      </c>
      <c r="G20" s="14">
        <v>91.607910610879102</v>
      </c>
      <c r="H20" s="14">
        <v>2.39528666126354</v>
      </c>
      <c r="I20" s="15">
        <v>691</v>
      </c>
      <c r="J20" s="15">
        <v>791</v>
      </c>
      <c r="K20" s="14">
        <v>3.3283813861201099</v>
      </c>
      <c r="L20" s="15">
        <v>237.653053612966</v>
      </c>
      <c r="M20" s="15">
        <v>101</v>
      </c>
      <c r="ZA20" s="9"/>
    </row>
    <row r="21" spans="2:677" x14ac:dyDescent="0.3">
      <c r="B21" s="19"/>
      <c r="C21" s="16" t="s">
        <v>264</v>
      </c>
      <c r="D21" s="14">
        <v>99.316935048540302</v>
      </c>
      <c r="E21" s="14">
        <v>0.295030166390574</v>
      </c>
      <c r="F21" s="14">
        <v>98.403671511502907</v>
      </c>
      <c r="G21" s="14">
        <v>99.709261914409097</v>
      </c>
      <c r="H21" s="14">
        <v>0.29705927417754102</v>
      </c>
      <c r="I21" s="15">
        <v>1460</v>
      </c>
      <c r="J21" s="15">
        <v>1472</v>
      </c>
      <c r="K21" s="14">
        <v>1.8873837878190201</v>
      </c>
      <c r="L21" s="15">
        <v>779.91556857706405</v>
      </c>
      <c r="M21" s="15">
        <v>181</v>
      </c>
      <c r="ZA21" s="9"/>
    </row>
    <row r="22" spans="2:677" x14ac:dyDescent="0.3">
      <c r="B22" s="19"/>
      <c r="C22" s="16" t="s">
        <v>265</v>
      </c>
      <c r="D22" s="14">
        <v>96.2115054696079</v>
      </c>
      <c r="E22" s="14">
        <v>0.70337390166789904</v>
      </c>
      <c r="F22" s="14">
        <v>94.547058577154502</v>
      </c>
      <c r="G22" s="14">
        <v>97.381967444020702</v>
      </c>
      <c r="H22" s="14">
        <v>0.731070466296868</v>
      </c>
      <c r="I22" s="15">
        <v>1131</v>
      </c>
      <c r="J22" s="15">
        <v>1172</v>
      </c>
      <c r="K22" s="14">
        <v>1.5894091914231701</v>
      </c>
      <c r="L22" s="15">
        <v>737.38091255819597</v>
      </c>
      <c r="M22" s="15">
        <v>135</v>
      </c>
      <c r="ZA22" s="9"/>
    </row>
    <row r="23" spans="2:677" x14ac:dyDescent="0.3">
      <c r="B23" s="19"/>
      <c r="C23" s="16" t="s">
        <v>266</v>
      </c>
      <c r="D23" s="14">
        <v>99.133457604344699</v>
      </c>
      <c r="E23" s="14">
        <v>0.48780544726527197</v>
      </c>
      <c r="F23" s="14">
        <v>97.384905693951495</v>
      </c>
      <c r="G23" s="14">
        <v>99.716267275011106</v>
      </c>
      <c r="H23" s="14">
        <v>0.49206943755777199</v>
      </c>
      <c r="I23" s="15">
        <v>1189</v>
      </c>
      <c r="J23" s="15">
        <v>1197</v>
      </c>
      <c r="K23" s="14">
        <v>3.31294634251317</v>
      </c>
      <c r="L23" s="15">
        <v>361.30980590888998</v>
      </c>
      <c r="M23" s="15">
        <v>145</v>
      </c>
      <c r="ZA23" s="9"/>
    </row>
    <row r="24" spans="2:677" x14ac:dyDescent="0.3">
      <c r="B24" s="19"/>
      <c r="C24" s="16" t="s">
        <v>267</v>
      </c>
      <c r="D24" s="14">
        <v>95.860885257756493</v>
      </c>
      <c r="E24" s="14">
        <v>0.97711616386179601</v>
      </c>
      <c r="F24" s="14">
        <v>93.414314931294001</v>
      </c>
      <c r="G24" s="14">
        <v>97.423626477641093</v>
      </c>
      <c r="H24" s="14">
        <v>1.01930642642666</v>
      </c>
      <c r="I24" s="15">
        <v>657</v>
      </c>
      <c r="J24" s="15">
        <v>675</v>
      </c>
      <c r="K24" s="14">
        <v>1.6218228117604301</v>
      </c>
      <c r="L24" s="15">
        <v>416.19836341265398</v>
      </c>
      <c r="M24" s="15">
        <v>78</v>
      </c>
      <c r="ZA24" s="9"/>
    </row>
    <row r="25" spans="2:677" x14ac:dyDescent="0.3">
      <c r="B25" s="19"/>
      <c r="C25" s="16" t="s">
        <v>268</v>
      </c>
      <c r="D25" s="14">
        <v>97.354729485365695</v>
      </c>
      <c r="E25" s="14">
        <v>0.74060086453880003</v>
      </c>
      <c r="F25" s="14">
        <v>95.409436753086197</v>
      </c>
      <c r="G25" s="14">
        <v>98.488744030307004</v>
      </c>
      <c r="H25" s="14">
        <v>0.76072407417055898</v>
      </c>
      <c r="I25" s="15">
        <v>725</v>
      </c>
      <c r="J25" s="15">
        <v>747</v>
      </c>
      <c r="K25" s="14">
        <v>1.5888398041474401</v>
      </c>
      <c r="L25" s="15">
        <v>470.15438438164898</v>
      </c>
      <c r="M25" s="15">
        <v>89</v>
      </c>
      <c r="ZA25" s="9"/>
    </row>
    <row r="26" spans="2:677" x14ac:dyDescent="0.3">
      <c r="B26" s="19"/>
      <c r="C26" s="16" t="s">
        <v>269</v>
      </c>
      <c r="D26" s="14">
        <v>99.057536582406499</v>
      </c>
      <c r="E26" s="14">
        <v>0.42393766353400802</v>
      </c>
      <c r="F26" s="14">
        <v>97.711316748188196</v>
      </c>
      <c r="G26" s="14">
        <v>99.615020186230694</v>
      </c>
      <c r="H26" s="14">
        <v>0.42797113491847399</v>
      </c>
      <c r="I26" s="15">
        <v>837</v>
      </c>
      <c r="J26" s="15">
        <v>842</v>
      </c>
      <c r="K26" s="14">
        <v>1.61900419659471</v>
      </c>
      <c r="L26" s="15">
        <v>520.07277175130002</v>
      </c>
      <c r="M26" s="15">
        <v>100</v>
      </c>
      <c r="ZA26" s="9"/>
    </row>
    <row r="27" spans="2:677" x14ac:dyDescent="0.3">
      <c r="B27" s="19"/>
      <c r="C27" s="16" t="s">
        <v>270</v>
      </c>
      <c r="D27" s="14">
        <v>98.849094599123305</v>
      </c>
      <c r="E27" s="14">
        <v>0.44086694866399101</v>
      </c>
      <c r="F27" s="14">
        <v>97.557008478610499</v>
      </c>
      <c r="G27" s="14">
        <v>99.461574389883296</v>
      </c>
      <c r="H27" s="14">
        <v>0.445999986597653</v>
      </c>
      <c r="I27" s="15">
        <v>1148</v>
      </c>
      <c r="J27" s="15">
        <v>1158</v>
      </c>
      <c r="K27" s="14">
        <v>1.97667886148267</v>
      </c>
      <c r="L27" s="15">
        <v>585.83112439994704</v>
      </c>
      <c r="M27" s="15">
        <v>147</v>
      </c>
      <c r="ZA27" s="9"/>
    </row>
    <row r="28" spans="2:677" x14ac:dyDescent="0.3">
      <c r="B28" s="19"/>
      <c r="C28" s="16" t="s">
        <v>271</v>
      </c>
      <c r="D28" s="14">
        <v>78.368991766322793</v>
      </c>
      <c r="E28" s="14">
        <v>4.3675009699525402</v>
      </c>
      <c r="F28" s="14">
        <v>68.421042314640303</v>
      </c>
      <c r="G28" s="14">
        <v>85.832067625705605</v>
      </c>
      <c r="H28" s="14">
        <v>5.5729962470046299</v>
      </c>
      <c r="I28" s="15">
        <v>483</v>
      </c>
      <c r="J28" s="15">
        <v>569</v>
      </c>
      <c r="K28" s="14">
        <v>6.3913607884176704</v>
      </c>
      <c r="L28" s="15">
        <v>89.026424706164804</v>
      </c>
      <c r="M28" s="15">
        <v>68</v>
      </c>
      <c r="ZA28" s="9"/>
    </row>
    <row r="29" spans="2:677" x14ac:dyDescent="0.3">
      <c r="B29" s="19"/>
      <c r="C29" s="16" t="s">
        <v>272</v>
      </c>
      <c r="D29" s="14">
        <v>86.435304917647997</v>
      </c>
      <c r="E29" s="14">
        <v>1.8274546746184099</v>
      </c>
      <c r="F29" s="14">
        <v>82.380850739974605</v>
      </c>
      <c r="G29" s="14">
        <v>89.673712279612403</v>
      </c>
      <c r="H29" s="14">
        <v>2.1142456503850302</v>
      </c>
      <c r="I29" s="15">
        <v>728</v>
      </c>
      <c r="J29" s="15">
        <v>813</v>
      </c>
      <c r="K29" s="14">
        <v>2.31285313009134</v>
      </c>
      <c r="L29" s="15">
        <v>351.513889672662</v>
      </c>
      <c r="M29" s="15">
        <v>92</v>
      </c>
      <c r="ZA29" s="9"/>
    </row>
    <row r="30" spans="2:677" x14ac:dyDescent="0.3">
      <c r="B30" s="19"/>
      <c r="C30" s="16" t="s">
        <v>273</v>
      </c>
      <c r="D30" s="14">
        <v>84.915555623285499</v>
      </c>
      <c r="E30" s="14">
        <v>2.4652464006124801</v>
      </c>
      <c r="F30" s="14">
        <v>79.320083855779998</v>
      </c>
      <c r="G30" s="14">
        <v>89.203113657642902</v>
      </c>
      <c r="H30" s="14">
        <v>2.9031740798460501</v>
      </c>
      <c r="I30" s="15">
        <v>597</v>
      </c>
      <c r="J30" s="15">
        <v>672</v>
      </c>
      <c r="K30" s="14">
        <v>3.18365950477537</v>
      </c>
      <c r="L30" s="15">
        <v>211.077848932031</v>
      </c>
      <c r="M30" s="15">
        <v>72</v>
      </c>
      <c r="ZA30" s="9"/>
    </row>
    <row r="31" spans="2:677" x14ac:dyDescent="0.3">
      <c r="B31" s="19"/>
      <c r="C31" s="16" t="s">
        <v>274</v>
      </c>
      <c r="D31" s="14">
        <v>98.270495897223597</v>
      </c>
      <c r="E31" s="14">
        <v>0.34359107217912299</v>
      </c>
      <c r="F31" s="14">
        <v>97.447014402420905</v>
      </c>
      <c r="G31" s="14">
        <v>98.831543234080598</v>
      </c>
      <c r="H31" s="14">
        <v>0.34963807706686301</v>
      </c>
      <c r="I31" s="15">
        <v>2294</v>
      </c>
      <c r="J31" s="15">
        <v>2330</v>
      </c>
      <c r="K31" s="14">
        <v>1.61773914758916</v>
      </c>
      <c r="L31" s="15">
        <v>1440.2816445854701</v>
      </c>
      <c r="M31" s="15">
        <v>298</v>
      </c>
      <c r="ZA31" s="9"/>
    </row>
    <row r="32" spans="2:677" x14ac:dyDescent="0.3">
      <c r="B32" s="19"/>
      <c r="C32" s="16" t="s">
        <v>275</v>
      </c>
      <c r="D32" s="14">
        <v>94.427639017510103</v>
      </c>
      <c r="E32" s="14">
        <v>1.02888399095589</v>
      </c>
      <c r="F32" s="14">
        <v>92.012322620273693</v>
      </c>
      <c r="G32" s="14">
        <v>96.143224286234201</v>
      </c>
      <c r="H32" s="14">
        <v>1.0896004619633599</v>
      </c>
      <c r="I32" s="15">
        <v>1356</v>
      </c>
      <c r="J32" s="15">
        <v>1423</v>
      </c>
      <c r="K32" s="14">
        <v>2.8608431153734899</v>
      </c>
      <c r="L32" s="15">
        <v>497.40581451430802</v>
      </c>
      <c r="M32" s="15">
        <v>170</v>
      </c>
      <c r="ZA32" s="9"/>
    </row>
    <row r="33" spans="2:677" x14ac:dyDescent="0.3">
      <c r="B33" s="19"/>
      <c r="C33" s="16" t="s">
        <v>276</v>
      </c>
      <c r="D33" s="14">
        <v>93.499666780328496</v>
      </c>
      <c r="E33" s="14">
        <v>1.3667374234906</v>
      </c>
      <c r="F33" s="14">
        <v>90.203718330082495</v>
      </c>
      <c r="G33" s="14">
        <v>95.739078499915607</v>
      </c>
      <c r="H33" s="14">
        <v>1.4617564645462</v>
      </c>
      <c r="I33" s="15">
        <v>802</v>
      </c>
      <c r="J33" s="15">
        <v>856</v>
      </c>
      <c r="K33" s="14">
        <v>2.6277896888026002</v>
      </c>
      <c r="L33" s="15">
        <v>325.749052006537</v>
      </c>
      <c r="M33" s="15">
        <v>102</v>
      </c>
      <c r="ZA33" s="9"/>
    </row>
    <row r="34" spans="2:677" x14ac:dyDescent="0.3">
      <c r="B34" s="19"/>
      <c r="C34" s="16" t="s">
        <v>277</v>
      </c>
      <c r="D34" s="14">
        <v>91.457962352110997</v>
      </c>
      <c r="E34" s="14">
        <v>2.0664480913868202</v>
      </c>
      <c r="F34" s="14">
        <v>86.374345838772399</v>
      </c>
      <c r="G34" s="14">
        <v>94.759987486408704</v>
      </c>
      <c r="H34" s="14">
        <v>2.2594512694597801</v>
      </c>
      <c r="I34" s="15">
        <v>870</v>
      </c>
      <c r="J34" s="15">
        <v>927</v>
      </c>
      <c r="K34" s="14">
        <v>5.06147370579286</v>
      </c>
      <c r="L34" s="15">
        <v>183.14823979803501</v>
      </c>
      <c r="M34" s="15">
        <v>111</v>
      </c>
      <c r="ZA34" s="9"/>
    </row>
    <row r="35" spans="2:677" x14ac:dyDescent="0.3">
      <c r="B35" s="19"/>
      <c r="C35" s="16" t="s">
        <v>278</v>
      </c>
      <c r="D35" s="14">
        <v>76.749734988580002</v>
      </c>
      <c r="E35" s="14">
        <v>4.4474221277755097</v>
      </c>
      <c r="F35" s="14">
        <v>66.737481042868893</v>
      </c>
      <c r="G35" s="14">
        <v>84.450423873096099</v>
      </c>
      <c r="H35" s="14">
        <v>5.79470682007861</v>
      </c>
      <c r="I35" s="15">
        <v>500</v>
      </c>
      <c r="J35" s="15">
        <v>600</v>
      </c>
      <c r="K35" s="14">
        <v>6.6395513737558796</v>
      </c>
      <c r="L35" s="15">
        <v>90.367551393851301</v>
      </c>
      <c r="M35" s="15">
        <v>64</v>
      </c>
      <c r="ZA35" s="9"/>
    </row>
    <row r="36" spans="2:677" x14ac:dyDescent="0.3">
      <c r="B36" s="19"/>
      <c r="C36" s="16" t="s">
        <v>279</v>
      </c>
      <c r="D36" s="14">
        <v>98.625828075614905</v>
      </c>
      <c r="E36" s="14">
        <v>0.49509161159661003</v>
      </c>
      <c r="F36" s="14">
        <v>97.213376176727394</v>
      </c>
      <c r="G36" s="14">
        <v>99.327306614965906</v>
      </c>
      <c r="H36" s="14">
        <v>0.50198981469339898</v>
      </c>
      <c r="I36" s="15">
        <v>1218</v>
      </c>
      <c r="J36" s="15">
        <v>1232</v>
      </c>
      <c r="K36" s="14">
        <v>2.2263705839290502</v>
      </c>
      <c r="L36" s="15">
        <v>553.36699509647406</v>
      </c>
      <c r="M36" s="15">
        <v>161</v>
      </c>
      <c r="ZA36" s="9"/>
    </row>
    <row r="37" spans="2:677" x14ac:dyDescent="0.3">
      <c r="B37" s="19"/>
      <c r="C37" s="16" t="s">
        <v>280</v>
      </c>
      <c r="D37" s="14">
        <v>97.770405354157901</v>
      </c>
      <c r="E37" s="14">
        <v>0.75419112210654204</v>
      </c>
      <c r="F37" s="14">
        <v>95.657336803599307</v>
      </c>
      <c r="G37" s="14">
        <v>98.867462685077101</v>
      </c>
      <c r="H37" s="14">
        <v>0.77138999206825798</v>
      </c>
      <c r="I37" s="15">
        <v>736</v>
      </c>
      <c r="J37" s="15">
        <v>751</v>
      </c>
      <c r="K37" s="14">
        <v>1.95699973487819</v>
      </c>
      <c r="L37" s="15">
        <v>383.75069072083699</v>
      </c>
      <c r="M37" s="15">
        <v>80</v>
      </c>
      <c r="ZA37" s="9"/>
    </row>
    <row r="38" spans="2:677" x14ac:dyDescent="0.3">
      <c r="B38" s="19" t="s">
        <v>296</v>
      </c>
      <c r="C38" s="16" t="s">
        <v>281</v>
      </c>
      <c r="D38" s="14">
        <v>94.343492383368101</v>
      </c>
      <c r="E38" s="14">
        <v>0.41343774294198199</v>
      </c>
      <c r="F38" s="14">
        <v>93.475577199336598</v>
      </c>
      <c r="G38" s="14">
        <v>95.102002325947197</v>
      </c>
      <c r="H38" s="14">
        <v>0.438226031809341</v>
      </c>
      <c r="I38" s="15">
        <v>10333</v>
      </c>
      <c r="J38" s="15">
        <v>11194</v>
      </c>
      <c r="K38" s="14">
        <v>3.5851424871999198</v>
      </c>
      <c r="L38" s="15">
        <v>3122.33057401933</v>
      </c>
      <c r="M38" s="15">
        <v>1279</v>
      </c>
      <c r="ZA38" s="9"/>
    </row>
    <row r="39" spans="2:677" x14ac:dyDescent="0.3">
      <c r="B39" s="19"/>
      <c r="C39" s="16" t="s">
        <v>282</v>
      </c>
      <c r="D39" s="14">
        <v>98.853026722680696</v>
      </c>
      <c r="E39" s="14">
        <v>0.165552200631399</v>
      </c>
      <c r="F39" s="14">
        <v>98.478377156020898</v>
      </c>
      <c r="G39" s="14">
        <v>99.136240246424407</v>
      </c>
      <c r="H39" s="14">
        <v>0.16747307201410599</v>
      </c>
      <c r="I39" s="15">
        <v>10830</v>
      </c>
      <c r="J39" s="15">
        <v>10994</v>
      </c>
      <c r="K39" s="14">
        <v>2.6573139852572698</v>
      </c>
      <c r="L39" s="15">
        <v>4137.2604295143601</v>
      </c>
      <c r="M39" s="15">
        <v>1295</v>
      </c>
      <c r="ZA39" s="9"/>
    </row>
    <row r="40" spans="2:677" x14ac:dyDescent="0.3">
      <c r="B40" s="19" t="s">
        <v>321</v>
      </c>
      <c r="C40" s="16" t="s">
        <v>314</v>
      </c>
      <c r="D40" s="14">
        <v>97.139934021443693</v>
      </c>
      <c r="E40" s="14">
        <v>0.199982019442345</v>
      </c>
      <c r="F40" s="14">
        <v>96.720592007770605</v>
      </c>
      <c r="G40" s="14">
        <v>97.507036342100207</v>
      </c>
      <c r="H40" s="14">
        <v>0.2058700383698</v>
      </c>
      <c r="I40" s="15">
        <v>10872</v>
      </c>
      <c r="J40" s="15">
        <v>11380</v>
      </c>
      <c r="K40" s="14">
        <v>1.6379933738161401</v>
      </c>
      <c r="L40" s="15">
        <v>6947.5250522456499</v>
      </c>
      <c r="M40" s="15">
        <v>2647</v>
      </c>
      <c r="ZA40" s="9"/>
    </row>
    <row r="41" spans="2:677" x14ac:dyDescent="0.3">
      <c r="B41" s="19"/>
      <c r="C41" s="16" t="s">
        <v>315</v>
      </c>
      <c r="D41" s="14">
        <v>96.420976851697503</v>
      </c>
      <c r="E41" s="14">
        <v>0.33654347280061597</v>
      </c>
      <c r="F41" s="14">
        <v>95.699186674600895</v>
      </c>
      <c r="G41" s="14">
        <v>97.025396790465706</v>
      </c>
      <c r="H41" s="14">
        <v>0.34903553540869497</v>
      </c>
      <c r="I41" s="15">
        <v>10291</v>
      </c>
      <c r="J41" s="15">
        <v>10808</v>
      </c>
      <c r="K41" s="14">
        <v>3.5469205533556898</v>
      </c>
      <c r="L41" s="15">
        <v>3047.1502920398698</v>
      </c>
      <c r="M41" s="15">
        <v>2645</v>
      </c>
      <c r="ZA41" s="9"/>
    </row>
    <row r="42" spans="2:677" x14ac:dyDescent="0.3">
      <c r="B42" s="19" t="s">
        <v>322</v>
      </c>
      <c r="C42" s="16" t="s">
        <v>316</v>
      </c>
      <c r="D42" s="14">
        <v>78.375360971307003</v>
      </c>
      <c r="E42" s="14">
        <v>1.5822129014861199</v>
      </c>
      <c r="F42" s="14">
        <v>75.107549106745395</v>
      </c>
      <c r="G42" s="14">
        <v>81.320872510711695</v>
      </c>
      <c r="H42" s="14">
        <v>2.0187631442812202</v>
      </c>
      <c r="I42" s="15">
        <v>2012</v>
      </c>
      <c r="J42" s="15">
        <v>2676</v>
      </c>
      <c r="K42" s="14">
        <v>3.95116538572909</v>
      </c>
      <c r="L42" s="15">
        <v>677.268536939819</v>
      </c>
      <c r="M42" s="15">
        <v>638</v>
      </c>
      <c r="ZA42" s="9"/>
    </row>
    <row r="43" spans="2:677" x14ac:dyDescent="0.3">
      <c r="B43" s="19"/>
      <c r="C43" s="16" t="s">
        <v>317</v>
      </c>
      <c r="D43" s="14">
        <v>98.030278907671601</v>
      </c>
      <c r="E43" s="14">
        <v>0.56375526818647803</v>
      </c>
      <c r="F43" s="14">
        <v>96.554275257354107</v>
      </c>
      <c r="G43" s="14">
        <v>98.8813497924546</v>
      </c>
      <c r="H43" s="14">
        <v>0.57508279530393103</v>
      </c>
      <c r="I43" s="15">
        <v>840</v>
      </c>
      <c r="J43" s="15">
        <v>859</v>
      </c>
      <c r="K43" s="14">
        <v>1.4122238499761699</v>
      </c>
      <c r="L43" s="15">
        <v>608.26051055184803</v>
      </c>
      <c r="M43" s="15">
        <v>319</v>
      </c>
      <c r="ZA43" s="9"/>
    </row>
    <row r="44" spans="2:677" x14ac:dyDescent="0.3">
      <c r="B44" s="19"/>
      <c r="C44" s="16" t="s">
        <v>318</v>
      </c>
      <c r="D44" s="14">
        <v>99.5522243460249</v>
      </c>
      <c r="E44" s="14">
        <v>0.21878991035645101</v>
      </c>
      <c r="F44" s="14">
        <v>98.831013034912203</v>
      </c>
      <c r="G44" s="14">
        <v>99.829250120946497</v>
      </c>
      <c r="H44" s="14">
        <v>0.21977400484390799</v>
      </c>
      <c r="I44" s="15">
        <v>657</v>
      </c>
      <c r="J44" s="15">
        <v>662</v>
      </c>
      <c r="K44" s="14">
        <v>0.70981405605440895</v>
      </c>
      <c r="L44" s="15">
        <v>662</v>
      </c>
      <c r="M44" s="15">
        <v>239</v>
      </c>
      <c r="ZA44" s="9"/>
    </row>
    <row r="45" spans="2:677" x14ac:dyDescent="0.3">
      <c r="B45" s="19"/>
      <c r="C45" s="16" t="s">
        <v>319</v>
      </c>
      <c r="D45" s="14">
        <v>98.349741901051203</v>
      </c>
      <c r="E45" s="14">
        <v>0.18901464837648299</v>
      </c>
      <c r="F45" s="14">
        <v>97.9351270676582</v>
      </c>
      <c r="G45" s="14">
        <v>98.682224624899604</v>
      </c>
      <c r="H45" s="14">
        <v>0.192186216987381</v>
      </c>
      <c r="I45" s="15">
        <v>17370</v>
      </c>
      <c r="J45" s="15">
        <v>17705</v>
      </c>
      <c r="K45" s="14">
        <v>3.8970612865234502</v>
      </c>
      <c r="L45" s="15">
        <v>4543.1669399776201</v>
      </c>
      <c r="M45" s="15">
        <v>2569</v>
      </c>
      <c r="ZA45" s="9"/>
    </row>
    <row r="46" spans="2:677" x14ac:dyDescent="0.3">
      <c r="B46" s="19"/>
      <c r="C46" s="16" t="s">
        <v>320</v>
      </c>
      <c r="D46" s="14">
        <v>99.826035447104502</v>
      </c>
      <c r="E46" s="14">
        <v>0.14127008109613801</v>
      </c>
      <c r="F46" s="14">
        <v>99.138044201864503</v>
      </c>
      <c r="G46" s="14">
        <v>99.9650829483422</v>
      </c>
      <c r="H46" s="14">
        <v>0.14151626924119701</v>
      </c>
      <c r="I46" s="15">
        <v>284</v>
      </c>
      <c r="J46" s="15">
        <v>286</v>
      </c>
      <c r="K46" s="14">
        <v>0.32752213783348699</v>
      </c>
      <c r="L46" s="15">
        <v>286</v>
      </c>
      <c r="M46" s="15">
        <v>151</v>
      </c>
      <c r="ZA46" s="9"/>
    </row>
    <row r="47" spans="2:677" x14ac:dyDescent="0.3">
      <c r="B47" s="19" t="s">
        <v>298</v>
      </c>
      <c r="C47" s="16" t="s">
        <v>283</v>
      </c>
      <c r="D47" s="14">
        <v>91.695219029366399</v>
      </c>
      <c r="E47" s="14">
        <v>0.78263340645670398</v>
      </c>
      <c r="F47" s="14">
        <v>90.025358948436704</v>
      </c>
      <c r="G47" s="14">
        <v>93.106931698534297</v>
      </c>
      <c r="H47" s="14">
        <v>0.85351604450179297</v>
      </c>
      <c r="I47" s="15">
        <v>3706</v>
      </c>
      <c r="J47" s="15">
        <v>4224</v>
      </c>
      <c r="K47" s="14">
        <v>3.3967451944138398</v>
      </c>
      <c r="L47" s="15">
        <v>1243.5433799822899</v>
      </c>
      <c r="M47" s="15">
        <v>1525</v>
      </c>
      <c r="ZA47" s="9"/>
    </row>
    <row r="48" spans="2:677" x14ac:dyDescent="0.3">
      <c r="B48" s="19"/>
      <c r="C48" s="16" t="s">
        <v>284</v>
      </c>
      <c r="D48" s="14">
        <v>96.6037561837677</v>
      </c>
      <c r="E48" s="14">
        <v>0.34327230120674102</v>
      </c>
      <c r="F48" s="14">
        <v>95.862178022100807</v>
      </c>
      <c r="G48" s="14">
        <v>97.216288511173204</v>
      </c>
      <c r="H48" s="14">
        <v>0.35534053205316302</v>
      </c>
      <c r="I48" s="15">
        <v>3722</v>
      </c>
      <c r="J48" s="15">
        <v>3937</v>
      </c>
      <c r="K48" s="14">
        <v>1.41364297323834</v>
      </c>
      <c r="L48" s="15">
        <v>2785.00305560265</v>
      </c>
      <c r="M48" s="15">
        <v>1781</v>
      </c>
      <c r="ZA48" s="9"/>
    </row>
    <row r="49" spans="2:677" x14ac:dyDescent="0.3">
      <c r="B49" s="19"/>
      <c r="C49" s="16" t="s">
        <v>285</v>
      </c>
      <c r="D49" s="14">
        <v>98.228119845292099</v>
      </c>
      <c r="E49" s="14">
        <v>0.225386299349768</v>
      </c>
      <c r="F49" s="14">
        <v>97.727449938254694</v>
      </c>
      <c r="G49" s="14">
        <v>98.620043731743493</v>
      </c>
      <c r="H49" s="14">
        <v>0.22945191224747899</v>
      </c>
      <c r="I49" s="15">
        <v>3840</v>
      </c>
      <c r="J49" s="15">
        <v>3964</v>
      </c>
      <c r="K49" s="14">
        <v>1.1566685453169701</v>
      </c>
      <c r="L49" s="15">
        <v>3427.08377092914</v>
      </c>
      <c r="M49" s="15">
        <v>1882</v>
      </c>
      <c r="ZA49" s="9"/>
    </row>
    <row r="50" spans="2:677" x14ac:dyDescent="0.3">
      <c r="B50" s="19"/>
      <c r="C50" s="16" t="s">
        <v>286</v>
      </c>
      <c r="D50" s="14">
        <v>98.041485335559898</v>
      </c>
      <c r="E50" s="14">
        <v>0.26248268841490402</v>
      </c>
      <c r="F50" s="14">
        <v>97.4546387614471</v>
      </c>
      <c r="G50" s="14">
        <v>98.495120601009901</v>
      </c>
      <c r="H50" s="14">
        <v>0.26772614420979302</v>
      </c>
      <c r="I50" s="15">
        <v>4265</v>
      </c>
      <c r="J50" s="15">
        <v>4380</v>
      </c>
      <c r="K50" s="14">
        <v>1.57122929211074</v>
      </c>
      <c r="L50" s="15">
        <v>2787.6262376168102</v>
      </c>
      <c r="M50" s="15">
        <v>1959</v>
      </c>
      <c r="ZA50" s="9"/>
    </row>
    <row r="51" spans="2:677" x14ac:dyDescent="0.3">
      <c r="B51" s="19"/>
      <c r="C51" s="16" t="s">
        <v>287</v>
      </c>
      <c r="D51" s="14">
        <v>99.197118483555101</v>
      </c>
      <c r="E51" s="14">
        <v>0.16218685848786099</v>
      </c>
      <c r="F51" s="14">
        <v>98.807685597467099</v>
      </c>
      <c r="G51" s="14">
        <v>99.460050159845395</v>
      </c>
      <c r="H51" s="14">
        <v>0.16349956628503101</v>
      </c>
      <c r="I51" s="15">
        <v>5492</v>
      </c>
      <c r="J51" s="15">
        <v>5542</v>
      </c>
      <c r="K51" s="14">
        <v>1.8300752901003701</v>
      </c>
      <c r="L51" s="15">
        <v>3028.2907102122799</v>
      </c>
      <c r="M51" s="15">
        <v>1941</v>
      </c>
      <c r="ZA51" s="9"/>
    </row>
    <row r="52" spans="2:677" x14ac:dyDescent="0.3">
      <c r="B52" s="19" t="s">
        <v>297</v>
      </c>
      <c r="C52" s="16" t="s">
        <v>288</v>
      </c>
      <c r="D52" s="14">
        <v>98.404502340979207</v>
      </c>
      <c r="E52" s="14">
        <v>0.127970554055407</v>
      </c>
      <c r="F52" s="14">
        <v>98.133153871098003</v>
      </c>
      <c r="G52" s="14">
        <v>98.636957786485695</v>
      </c>
      <c r="H52" s="14">
        <v>0.130045425779381</v>
      </c>
      <c r="I52" s="15">
        <v>14856</v>
      </c>
      <c r="J52" s="15">
        <v>15193</v>
      </c>
      <c r="K52" s="14">
        <v>1.5846155861272599</v>
      </c>
      <c r="L52" s="15">
        <v>9587.8143147204191</v>
      </c>
      <c r="M52" s="15">
        <v>2622</v>
      </c>
      <c r="ZA52" s="9"/>
    </row>
    <row r="53" spans="2:677" x14ac:dyDescent="0.3">
      <c r="B53" s="19"/>
      <c r="C53" s="16" t="s">
        <v>289</v>
      </c>
      <c r="D53" s="14">
        <v>93.449851671001298</v>
      </c>
      <c r="E53" s="14">
        <v>0.52750273546551896</v>
      </c>
      <c r="F53" s="14">
        <v>92.336224380975395</v>
      </c>
      <c r="G53" s="14">
        <v>94.411451275523405</v>
      </c>
      <c r="H53" s="14">
        <v>0.56447680336897799</v>
      </c>
      <c r="I53" s="15">
        <v>6171</v>
      </c>
      <c r="J53" s="15">
        <v>6856</v>
      </c>
      <c r="K53" s="14">
        <v>3.1162130371357701</v>
      </c>
      <c r="L53" s="15">
        <v>2200.10632081226</v>
      </c>
      <c r="M53" s="15">
        <v>2040</v>
      </c>
      <c r="ZA53" s="9"/>
    </row>
    <row r="54" spans="2:677" x14ac:dyDescent="0.3">
      <c r="B54" s="19" t="s">
        <v>291</v>
      </c>
      <c r="C54" s="16" t="s">
        <v>290</v>
      </c>
      <c r="D54" s="14">
        <v>98.289297358468104</v>
      </c>
      <c r="E54" s="14">
        <v>0.141179277493791</v>
      </c>
      <c r="F54" s="14">
        <v>97.9892809727437</v>
      </c>
      <c r="G54" s="14">
        <v>98.545213345366193</v>
      </c>
      <c r="H54" s="14">
        <v>0.143636470386903</v>
      </c>
      <c r="I54" s="15">
        <v>14342</v>
      </c>
      <c r="J54" s="15">
        <v>14674</v>
      </c>
      <c r="K54" s="14">
        <v>1.73932234396032</v>
      </c>
      <c r="L54" s="15">
        <v>8436.6190378422198</v>
      </c>
      <c r="M54" s="15">
        <v>2493</v>
      </c>
      <c r="ZA54" s="9"/>
    </row>
    <row r="55" spans="2:677" x14ac:dyDescent="0.3">
      <c r="B55" s="19"/>
      <c r="C55" s="16" t="s">
        <v>291</v>
      </c>
      <c r="D55" s="14">
        <v>94.530267374190302</v>
      </c>
      <c r="E55" s="14">
        <v>0.457909398323252</v>
      </c>
      <c r="F55" s="14">
        <v>93.559598206548102</v>
      </c>
      <c r="G55" s="14">
        <v>95.361893935098394</v>
      </c>
      <c r="H55" s="14">
        <v>0.48440505992716099</v>
      </c>
      <c r="I55" s="15">
        <v>6821</v>
      </c>
      <c r="J55" s="15">
        <v>7514</v>
      </c>
      <c r="K55" s="14">
        <v>3.0467408791305299</v>
      </c>
      <c r="L55" s="15">
        <v>2466.24189522291</v>
      </c>
      <c r="M55" s="15">
        <v>1979</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364</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115" priority="1">
      <formula>ZA9 = 3</formula>
    </cfRule>
    <cfRule type="expression" dxfId="114" priority="48">
      <formula>I9 = J9</formula>
    </cfRule>
    <cfRule type="expression" dxfId="113" priority="95">
      <formula>ZA9 = 2</formula>
    </cfRule>
    <cfRule type="expression" dxfId="112" priority="142">
      <formula>ZA9 = 1</formula>
    </cfRule>
  </conditionalFormatting>
  <pageMargins left="0.7" right="0.7" top="0.75" bottom="0.75" header="0.3" footer="0.3"/>
  <pageSetup paperSize="9" orientation="portrait" horizontalDpi="300" verticalDpi="300"/>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183</v>
      </c>
      <c r="M2" s="12" t="str">
        <f>HYPERLINK("#'INDICE'!A1", "Índice")</f>
        <v>Índice</v>
      </c>
    </row>
    <row r="3" spans="2:677" x14ac:dyDescent="0.3">
      <c r="B3" s="10" t="s">
        <v>7</v>
      </c>
      <c r="C3" s="11" t="s">
        <v>182</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47.619992789976003</v>
      </c>
      <c r="E9" s="14">
        <v>0.677339706468292</v>
      </c>
      <c r="F9" s="14">
        <v>46.293824362738</v>
      </c>
      <c r="G9" s="14">
        <v>48.949525955181201</v>
      </c>
      <c r="H9" s="14">
        <v>1.4223851512444401</v>
      </c>
      <c r="I9" s="15">
        <v>9930</v>
      </c>
      <c r="J9" s="15">
        <v>22188</v>
      </c>
      <c r="K9" s="14">
        <v>4.0809077225703598</v>
      </c>
      <c r="L9" s="15">
        <v>5437.0256590915697</v>
      </c>
      <c r="M9" s="15">
        <v>2675</v>
      </c>
      <c r="ZA9" s="9"/>
    </row>
    <row r="10" spans="2:677" x14ac:dyDescent="0.3">
      <c r="B10" s="19" t="s">
        <v>293</v>
      </c>
      <c r="C10" s="16" t="s">
        <v>253</v>
      </c>
      <c r="D10" s="14">
        <v>51.607471154422001</v>
      </c>
      <c r="E10" s="14">
        <v>0.92647985247468201</v>
      </c>
      <c r="F10" s="14">
        <v>49.788977087491801</v>
      </c>
      <c r="G10" s="14">
        <v>53.421718139935102</v>
      </c>
      <c r="H10" s="14">
        <v>1.7952436570713399</v>
      </c>
      <c r="I10" s="15">
        <v>6944</v>
      </c>
      <c r="J10" s="15">
        <v>13610</v>
      </c>
      <c r="K10" s="14">
        <v>4.6774297855660496</v>
      </c>
      <c r="L10" s="15">
        <v>2909.71764920955</v>
      </c>
      <c r="M10" s="15">
        <v>1689</v>
      </c>
      <c r="ZA10" s="9"/>
    </row>
    <row r="11" spans="2:677" x14ac:dyDescent="0.3">
      <c r="B11" s="19"/>
      <c r="C11" s="16" t="s">
        <v>254</v>
      </c>
      <c r="D11" s="14">
        <v>40.465132789232896</v>
      </c>
      <c r="E11" s="14">
        <v>0.88774343939247902</v>
      </c>
      <c r="F11" s="14">
        <v>38.735726890517697</v>
      </c>
      <c r="G11" s="14">
        <v>42.218542074753202</v>
      </c>
      <c r="H11" s="14">
        <v>2.1938478344217698</v>
      </c>
      <c r="I11" s="15">
        <v>2986</v>
      </c>
      <c r="J11" s="15">
        <v>8578</v>
      </c>
      <c r="K11" s="14">
        <v>2.8058082884179099</v>
      </c>
      <c r="L11" s="15">
        <v>3057.2295460844898</v>
      </c>
      <c r="M11" s="15">
        <v>986</v>
      </c>
      <c r="ZA11" s="9"/>
    </row>
    <row r="12" spans="2:677" x14ac:dyDescent="0.3">
      <c r="B12" s="19" t="s">
        <v>294</v>
      </c>
      <c r="C12" s="16" t="s">
        <v>255</v>
      </c>
      <c r="D12" s="14">
        <v>41.622877704707797</v>
      </c>
      <c r="E12" s="14">
        <v>0.66814115595032697</v>
      </c>
      <c r="F12" s="14">
        <v>40.318404750600699</v>
      </c>
      <c r="G12" s="14">
        <v>42.939190455183102</v>
      </c>
      <c r="H12" s="14">
        <v>1.6052257623570201</v>
      </c>
      <c r="I12" s="15">
        <v>4945</v>
      </c>
      <c r="J12" s="15">
        <v>11159</v>
      </c>
      <c r="K12" s="14">
        <v>2.0499724273402502</v>
      </c>
      <c r="L12" s="15">
        <v>5443.4878494821096</v>
      </c>
      <c r="M12" s="15">
        <v>1378</v>
      </c>
      <c r="ZA12" s="9"/>
    </row>
    <row r="13" spans="2:677" x14ac:dyDescent="0.3">
      <c r="B13" s="19"/>
      <c r="C13" s="16" t="s">
        <v>256</v>
      </c>
      <c r="D13" s="14">
        <v>54.8368173613732</v>
      </c>
      <c r="E13" s="14">
        <v>1.1479075211860701</v>
      </c>
      <c r="F13" s="14">
        <v>52.575105778791801</v>
      </c>
      <c r="G13" s="14">
        <v>57.078723365712897</v>
      </c>
      <c r="H13" s="14">
        <v>2.0933153607755801</v>
      </c>
      <c r="I13" s="15">
        <v>3599</v>
      </c>
      <c r="J13" s="15">
        <v>6592</v>
      </c>
      <c r="K13" s="14">
        <v>3.5067784937088802</v>
      </c>
      <c r="L13" s="15">
        <v>1879.7879626061299</v>
      </c>
      <c r="M13" s="15">
        <v>788</v>
      </c>
      <c r="ZA13" s="9"/>
    </row>
    <row r="14" spans="2:677" x14ac:dyDescent="0.3">
      <c r="B14" s="19"/>
      <c r="C14" s="16" t="s">
        <v>257</v>
      </c>
      <c r="D14" s="14">
        <v>26.032202708472401</v>
      </c>
      <c r="E14" s="14">
        <v>0.94489302886962101</v>
      </c>
      <c r="F14" s="14">
        <v>24.219130576770699</v>
      </c>
      <c r="G14" s="14">
        <v>27.9309772425955</v>
      </c>
      <c r="H14" s="14">
        <v>3.6297083249205602</v>
      </c>
      <c r="I14" s="15">
        <v>1386</v>
      </c>
      <c r="J14" s="15">
        <v>4437</v>
      </c>
      <c r="K14" s="14">
        <v>2.0568528556829699</v>
      </c>
      <c r="L14" s="15">
        <v>2157.1791038628799</v>
      </c>
      <c r="M14" s="15">
        <v>509</v>
      </c>
      <c r="ZA14" s="9"/>
    </row>
    <row r="15" spans="2:677" x14ac:dyDescent="0.3">
      <c r="B15" s="19" t="s">
        <v>295</v>
      </c>
      <c r="C15" s="16" t="s">
        <v>258</v>
      </c>
      <c r="D15" s="14">
        <v>47.131124256502602</v>
      </c>
      <c r="E15" s="14">
        <v>2.0537996371185399</v>
      </c>
      <c r="F15" s="14">
        <v>43.096864226110398</v>
      </c>
      <c r="G15" s="14">
        <v>51.203212420936801</v>
      </c>
      <c r="H15" s="14">
        <v>4.3576292089726296</v>
      </c>
      <c r="I15" s="15">
        <v>522</v>
      </c>
      <c r="J15" s="15">
        <v>1093</v>
      </c>
      <c r="K15" s="14">
        <v>1.8485487541019201</v>
      </c>
      <c r="L15" s="15">
        <v>591.27464048467198</v>
      </c>
      <c r="M15" s="15">
        <v>134</v>
      </c>
      <c r="ZA15" s="9"/>
    </row>
    <row r="16" spans="2:677" x14ac:dyDescent="0.3">
      <c r="B16" s="19"/>
      <c r="C16" s="16" t="s">
        <v>259</v>
      </c>
      <c r="D16" s="14">
        <v>39.643979116739899</v>
      </c>
      <c r="E16" s="14">
        <v>2.1040214052470798</v>
      </c>
      <c r="F16" s="14">
        <v>35.554407501135302</v>
      </c>
      <c r="G16" s="14">
        <v>43.883634401634701</v>
      </c>
      <c r="H16" s="14">
        <v>5.3072911754174701</v>
      </c>
      <c r="I16" s="15">
        <v>338</v>
      </c>
      <c r="J16" s="15">
        <v>839</v>
      </c>
      <c r="K16" s="14">
        <v>1.55040973769124</v>
      </c>
      <c r="L16" s="15">
        <v>541.14727197816705</v>
      </c>
      <c r="M16" s="15">
        <v>101</v>
      </c>
      <c r="ZA16" s="9"/>
    </row>
    <row r="17" spans="2:677" x14ac:dyDescent="0.3">
      <c r="B17" s="19"/>
      <c r="C17" s="16" t="s">
        <v>260</v>
      </c>
      <c r="D17" s="14">
        <v>45.004561375716499</v>
      </c>
      <c r="E17" s="14">
        <v>2.2488490084941399</v>
      </c>
      <c r="F17" s="14">
        <v>40.595600560168599</v>
      </c>
      <c r="G17" s="14">
        <v>49.493412080694398</v>
      </c>
      <c r="H17" s="14">
        <v>4.9969357321801899</v>
      </c>
      <c r="I17" s="15">
        <v>393</v>
      </c>
      <c r="J17" s="15">
        <v>826</v>
      </c>
      <c r="K17" s="14">
        <v>1.68574290060603</v>
      </c>
      <c r="L17" s="15">
        <v>489.99168242265898</v>
      </c>
      <c r="M17" s="15">
        <v>102</v>
      </c>
      <c r="ZA17" s="9"/>
    </row>
    <row r="18" spans="2:677" x14ac:dyDescent="0.3">
      <c r="B18" s="19"/>
      <c r="C18" s="16" t="s">
        <v>261</v>
      </c>
      <c r="D18" s="14">
        <v>32.965932023797102</v>
      </c>
      <c r="E18" s="14">
        <v>2.1895090204917702</v>
      </c>
      <c r="F18" s="14">
        <v>28.7618354815462</v>
      </c>
      <c r="G18" s="14">
        <v>37.461391430712098</v>
      </c>
      <c r="H18" s="14">
        <v>6.6417324979959096</v>
      </c>
      <c r="I18" s="15">
        <v>229</v>
      </c>
      <c r="J18" s="15">
        <v>656</v>
      </c>
      <c r="K18" s="14">
        <v>1.42093379442495</v>
      </c>
      <c r="L18" s="15">
        <v>461.66823716475898</v>
      </c>
      <c r="M18" s="15">
        <v>78</v>
      </c>
      <c r="ZA18" s="9"/>
    </row>
    <row r="19" spans="2:677" x14ac:dyDescent="0.3">
      <c r="B19" s="19"/>
      <c r="C19" s="16" t="s">
        <v>262</v>
      </c>
      <c r="D19" s="14">
        <v>31.9235734446974</v>
      </c>
      <c r="E19" s="14">
        <v>2.8154476509860298</v>
      </c>
      <c r="F19" s="14">
        <v>26.581855160042601</v>
      </c>
      <c r="G19" s="14">
        <v>37.786260933013303</v>
      </c>
      <c r="H19" s="14">
        <v>8.8193373961199999</v>
      </c>
      <c r="I19" s="15">
        <v>178</v>
      </c>
      <c r="J19" s="15">
        <v>547</v>
      </c>
      <c r="K19" s="14">
        <v>1.9914953928013901</v>
      </c>
      <c r="L19" s="15">
        <v>274.667971604267</v>
      </c>
      <c r="M19" s="15">
        <v>66</v>
      </c>
      <c r="ZA19" s="9"/>
    </row>
    <row r="20" spans="2:677" x14ac:dyDescent="0.3">
      <c r="B20" s="19"/>
      <c r="C20" s="16" t="s">
        <v>263</v>
      </c>
      <c r="D20" s="14">
        <v>37.390646149956403</v>
      </c>
      <c r="E20" s="14">
        <v>2.7509476513046698</v>
      </c>
      <c r="F20" s="14">
        <v>32.1125297027653</v>
      </c>
      <c r="G20" s="14">
        <v>42.986963911653497</v>
      </c>
      <c r="H20" s="14">
        <v>7.3573150896400801</v>
      </c>
      <c r="I20" s="15">
        <v>289</v>
      </c>
      <c r="J20" s="15">
        <v>791</v>
      </c>
      <c r="K20" s="14">
        <v>2.5538156940962899</v>
      </c>
      <c r="L20" s="15">
        <v>309.732609846738</v>
      </c>
      <c r="M20" s="15">
        <v>101</v>
      </c>
      <c r="ZA20" s="9"/>
    </row>
    <row r="21" spans="2:677" x14ac:dyDescent="0.3">
      <c r="B21" s="19"/>
      <c r="C21" s="16" t="s">
        <v>264</v>
      </c>
      <c r="D21" s="14">
        <v>60.683986495554798</v>
      </c>
      <c r="E21" s="14">
        <v>1.6518291997124701</v>
      </c>
      <c r="F21" s="14">
        <v>57.381602662625497</v>
      </c>
      <c r="G21" s="14">
        <v>63.891503100583797</v>
      </c>
      <c r="H21" s="14">
        <v>2.72201827055886</v>
      </c>
      <c r="I21" s="15">
        <v>928</v>
      </c>
      <c r="J21" s="15">
        <v>1472</v>
      </c>
      <c r="K21" s="14">
        <v>1.6822842231600701</v>
      </c>
      <c r="L21" s="15">
        <v>875.00077557342695</v>
      </c>
      <c r="M21" s="15">
        <v>181</v>
      </c>
      <c r="ZA21" s="9"/>
    </row>
    <row r="22" spans="2:677" x14ac:dyDescent="0.3">
      <c r="B22" s="19"/>
      <c r="C22" s="16" t="s">
        <v>265</v>
      </c>
      <c r="D22" s="14">
        <v>29.650542729360001</v>
      </c>
      <c r="E22" s="14">
        <v>1.8463701090292499</v>
      </c>
      <c r="F22" s="14">
        <v>26.133266445349001</v>
      </c>
      <c r="G22" s="14">
        <v>33.426985486004099</v>
      </c>
      <c r="H22" s="14">
        <v>6.22710392144349</v>
      </c>
      <c r="I22" s="15">
        <v>398</v>
      </c>
      <c r="J22" s="15">
        <v>1172</v>
      </c>
      <c r="K22" s="14">
        <v>1.9138196881901599</v>
      </c>
      <c r="L22" s="15">
        <v>612.38788963882098</v>
      </c>
      <c r="M22" s="15">
        <v>135</v>
      </c>
      <c r="ZA22" s="9"/>
    </row>
    <row r="23" spans="2:677" x14ac:dyDescent="0.3">
      <c r="B23" s="19"/>
      <c r="C23" s="16" t="s">
        <v>266</v>
      </c>
      <c r="D23" s="14">
        <v>57.877220515354203</v>
      </c>
      <c r="E23" s="14">
        <v>2.13139598318301</v>
      </c>
      <c r="F23" s="14">
        <v>53.617212383499201</v>
      </c>
      <c r="G23" s="14">
        <v>62.023097252145199</v>
      </c>
      <c r="H23" s="14">
        <v>3.6826163457824799</v>
      </c>
      <c r="I23" s="15">
        <v>713</v>
      </c>
      <c r="J23" s="15">
        <v>1197</v>
      </c>
      <c r="K23" s="14">
        <v>2.2286136110936599</v>
      </c>
      <c r="L23" s="15">
        <v>537.10521825835497</v>
      </c>
      <c r="M23" s="15">
        <v>145</v>
      </c>
      <c r="ZA23" s="9"/>
    </row>
    <row r="24" spans="2:677" x14ac:dyDescent="0.3">
      <c r="B24" s="19"/>
      <c r="C24" s="16" t="s">
        <v>267</v>
      </c>
      <c r="D24" s="14">
        <v>37.353639060046802</v>
      </c>
      <c r="E24" s="14">
        <v>2.40995695255942</v>
      </c>
      <c r="F24" s="14">
        <v>32.692945516581602</v>
      </c>
      <c r="G24" s="14">
        <v>42.261570977854497</v>
      </c>
      <c r="H24" s="14">
        <v>6.4517327178895698</v>
      </c>
      <c r="I24" s="15">
        <v>285</v>
      </c>
      <c r="J24" s="15">
        <v>675</v>
      </c>
      <c r="K24" s="14">
        <v>1.67282188068515</v>
      </c>
      <c r="L24" s="15">
        <v>403.50978654316498</v>
      </c>
      <c r="M24" s="15">
        <v>78</v>
      </c>
      <c r="ZA24" s="9"/>
    </row>
    <row r="25" spans="2:677" x14ac:dyDescent="0.3">
      <c r="B25" s="19"/>
      <c r="C25" s="16" t="s">
        <v>268</v>
      </c>
      <c r="D25" s="14">
        <v>42.830228518619599</v>
      </c>
      <c r="E25" s="14">
        <v>2.2997212249343102</v>
      </c>
      <c r="F25" s="14">
        <v>38.333933379406297</v>
      </c>
      <c r="G25" s="14">
        <v>47.448118989141499</v>
      </c>
      <c r="H25" s="14">
        <v>5.3693881739028102</v>
      </c>
      <c r="I25" s="15">
        <v>321</v>
      </c>
      <c r="J25" s="15">
        <v>747</v>
      </c>
      <c r="K25" s="14">
        <v>1.6112850093397799</v>
      </c>
      <c r="L25" s="15">
        <v>463.60513234469897</v>
      </c>
      <c r="M25" s="15">
        <v>89</v>
      </c>
      <c r="ZA25" s="9"/>
    </row>
    <row r="26" spans="2:677" x14ac:dyDescent="0.3">
      <c r="B26" s="19"/>
      <c r="C26" s="16" t="s">
        <v>269</v>
      </c>
      <c r="D26" s="14">
        <v>62.337463575343598</v>
      </c>
      <c r="E26" s="14">
        <v>2.5170322097259099</v>
      </c>
      <c r="F26" s="14">
        <v>57.228932014456703</v>
      </c>
      <c r="G26" s="14">
        <v>67.185693740278396</v>
      </c>
      <c r="H26" s="14">
        <v>4.03775204405569</v>
      </c>
      <c r="I26" s="15">
        <v>563</v>
      </c>
      <c r="J26" s="15">
        <v>842</v>
      </c>
      <c r="K26" s="14">
        <v>2.2694198535619199</v>
      </c>
      <c r="L26" s="15">
        <v>371.019932111044</v>
      </c>
      <c r="M26" s="15">
        <v>100</v>
      </c>
      <c r="ZA26" s="9"/>
    </row>
    <row r="27" spans="2:677" x14ac:dyDescent="0.3">
      <c r="B27" s="19"/>
      <c r="C27" s="16" t="s">
        <v>270</v>
      </c>
      <c r="D27" s="14">
        <v>57.849191019475903</v>
      </c>
      <c r="E27" s="14">
        <v>2.2188341044726201</v>
      </c>
      <c r="F27" s="14">
        <v>53.413595096383403</v>
      </c>
      <c r="G27" s="14">
        <v>62.161638896837403</v>
      </c>
      <c r="H27" s="14">
        <v>3.8355490636431</v>
      </c>
      <c r="I27" s="15">
        <v>684</v>
      </c>
      <c r="J27" s="15">
        <v>1158</v>
      </c>
      <c r="K27" s="14">
        <v>2.3360375518794601</v>
      </c>
      <c r="L27" s="15">
        <v>495.71120938031498</v>
      </c>
      <c r="M27" s="15">
        <v>147</v>
      </c>
      <c r="ZA27" s="9"/>
    </row>
    <row r="28" spans="2:677" x14ac:dyDescent="0.3">
      <c r="B28" s="19"/>
      <c r="C28" s="16" t="s">
        <v>271</v>
      </c>
      <c r="D28" s="14">
        <v>15.9310367456112</v>
      </c>
      <c r="E28" s="14">
        <v>2.0258633489589801</v>
      </c>
      <c r="F28" s="14">
        <v>12.2904605211301</v>
      </c>
      <c r="G28" s="14">
        <v>20.399187529615499</v>
      </c>
      <c r="H28" s="14">
        <v>12.716456444789101</v>
      </c>
      <c r="I28" s="15">
        <v>115</v>
      </c>
      <c r="J28" s="15">
        <v>569</v>
      </c>
      <c r="K28" s="14">
        <v>1.74055960718477</v>
      </c>
      <c r="L28" s="15">
        <v>326.90635681263302</v>
      </c>
      <c r="M28" s="15">
        <v>68</v>
      </c>
      <c r="ZA28" s="9"/>
    </row>
    <row r="29" spans="2:677" x14ac:dyDescent="0.3">
      <c r="B29" s="19"/>
      <c r="C29" s="16" t="s">
        <v>272</v>
      </c>
      <c r="D29" s="14">
        <v>24.002232438441698</v>
      </c>
      <c r="E29" s="14">
        <v>1.93892579043437</v>
      </c>
      <c r="F29" s="14">
        <v>20.364510075312602</v>
      </c>
      <c r="G29" s="14">
        <v>28.060793008692499</v>
      </c>
      <c r="H29" s="14">
        <v>8.0781060487065695</v>
      </c>
      <c r="I29" s="15">
        <v>215</v>
      </c>
      <c r="J29" s="15">
        <v>813</v>
      </c>
      <c r="K29" s="14">
        <v>1.67350082911363</v>
      </c>
      <c r="L29" s="15">
        <v>485.80794574843702</v>
      </c>
      <c r="M29" s="15">
        <v>92</v>
      </c>
      <c r="ZA29" s="9"/>
    </row>
    <row r="30" spans="2:677" x14ac:dyDescent="0.3">
      <c r="B30" s="19"/>
      <c r="C30" s="16" t="s">
        <v>273</v>
      </c>
      <c r="D30" s="14">
        <v>23.5381494910411</v>
      </c>
      <c r="E30" s="14">
        <v>2.33627172379745</v>
      </c>
      <c r="F30" s="14">
        <v>19.201968461010999</v>
      </c>
      <c r="G30" s="14">
        <v>28.508035164904999</v>
      </c>
      <c r="H30" s="14">
        <v>9.9254689697958707</v>
      </c>
      <c r="I30" s="15">
        <v>206</v>
      </c>
      <c r="J30" s="15">
        <v>672</v>
      </c>
      <c r="K30" s="14">
        <v>2.0349423226943801</v>
      </c>
      <c r="L30" s="15">
        <v>330.23048983041099</v>
      </c>
      <c r="M30" s="15">
        <v>72</v>
      </c>
      <c r="ZA30" s="9"/>
    </row>
    <row r="31" spans="2:677" x14ac:dyDescent="0.3">
      <c r="B31" s="19"/>
      <c r="C31" s="16" t="s">
        <v>274</v>
      </c>
      <c r="D31" s="14">
        <v>41.031097449029097</v>
      </c>
      <c r="E31" s="14">
        <v>1.2064099751826001</v>
      </c>
      <c r="F31" s="14">
        <v>38.679516970609001</v>
      </c>
      <c r="G31" s="14">
        <v>43.4244024149274</v>
      </c>
      <c r="H31" s="14">
        <v>2.9402332625425398</v>
      </c>
      <c r="I31" s="15">
        <v>1038</v>
      </c>
      <c r="J31" s="15">
        <v>2330</v>
      </c>
      <c r="K31" s="14">
        <v>1.40095165651408</v>
      </c>
      <c r="L31" s="15">
        <v>1663.1551768157501</v>
      </c>
      <c r="M31" s="15">
        <v>298</v>
      </c>
      <c r="ZA31" s="9"/>
    </row>
    <row r="32" spans="2:677" x14ac:dyDescent="0.3">
      <c r="B32" s="19"/>
      <c r="C32" s="16" t="s">
        <v>275</v>
      </c>
      <c r="D32" s="14">
        <v>48.1658354639222</v>
      </c>
      <c r="E32" s="14">
        <v>1.6812890358269199</v>
      </c>
      <c r="F32" s="14">
        <v>44.859870592044601</v>
      </c>
      <c r="G32" s="14">
        <v>51.487937390629099</v>
      </c>
      <c r="H32" s="14">
        <v>3.4906257093500601</v>
      </c>
      <c r="I32" s="15">
        <v>706</v>
      </c>
      <c r="J32" s="15">
        <v>1423</v>
      </c>
      <c r="K32" s="14">
        <v>1.6100121642652001</v>
      </c>
      <c r="L32" s="15">
        <v>883.84425384105396</v>
      </c>
      <c r="M32" s="15">
        <v>170</v>
      </c>
      <c r="ZA32" s="9"/>
    </row>
    <row r="33" spans="2:677" x14ac:dyDescent="0.3">
      <c r="B33" s="19"/>
      <c r="C33" s="16" t="s">
        <v>276</v>
      </c>
      <c r="D33" s="14">
        <v>32.4626773310071</v>
      </c>
      <c r="E33" s="14">
        <v>1.9442899658400099</v>
      </c>
      <c r="F33" s="14">
        <v>28.730921607925598</v>
      </c>
      <c r="G33" s="14">
        <v>36.4313659405382</v>
      </c>
      <c r="H33" s="14">
        <v>5.9893087252630997</v>
      </c>
      <c r="I33" s="15">
        <v>286</v>
      </c>
      <c r="J33" s="15">
        <v>856</v>
      </c>
      <c r="K33" s="14">
        <v>1.4742122280157199</v>
      </c>
      <c r="L33" s="15">
        <v>580.64909768939697</v>
      </c>
      <c r="M33" s="15">
        <v>102</v>
      </c>
      <c r="ZA33" s="9"/>
    </row>
    <row r="34" spans="2:677" x14ac:dyDescent="0.3">
      <c r="B34" s="19"/>
      <c r="C34" s="16" t="s">
        <v>277</v>
      </c>
      <c r="D34" s="14">
        <v>35.283190579729599</v>
      </c>
      <c r="E34" s="14">
        <v>1.87430034402291</v>
      </c>
      <c r="F34" s="14">
        <v>31.663755285818699</v>
      </c>
      <c r="G34" s="14">
        <v>39.079755138049897</v>
      </c>
      <c r="H34" s="14">
        <v>5.3121622881228499</v>
      </c>
      <c r="I34" s="15">
        <v>370</v>
      </c>
      <c r="J34" s="15">
        <v>927</v>
      </c>
      <c r="K34" s="14">
        <v>1.42463761795718</v>
      </c>
      <c r="L34" s="15">
        <v>650.69178878573098</v>
      </c>
      <c r="M34" s="15">
        <v>111</v>
      </c>
      <c r="ZA34" s="9"/>
    </row>
    <row r="35" spans="2:677" x14ac:dyDescent="0.3">
      <c r="B35" s="19"/>
      <c r="C35" s="16" t="s">
        <v>278</v>
      </c>
      <c r="D35" s="14">
        <v>26.350963277115302</v>
      </c>
      <c r="E35" s="14">
        <v>2.7306336304410102</v>
      </c>
      <c r="F35" s="14">
        <v>21.267255790066301</v>
      </c>
      <c r="G35" s="14">
        <v>32.153599386845798</v>
      </c>
      <c r="H35" s="14">
        <v>10.362557154836299</v>
      </c>
      <c r="I35" s="15">
        <v>194</v>
      </c>
      <c r="J35" s="15">
        <v>600</v>
      </c>
      <c r="K35" s="14">
        <v>2.3013894880025401</v>
      </c>
      <c r="L35" s="15">
        <v>260.71206248567802</v>
      </c>
      <c r="M35" s="15">
        <v>64</v>
      </c>
      <c r="ZA35" s="9"/>
    </row>
    <row r="36" spans="2:677" x14ac:dyDescent="0.3">
      <c r="B36" s="19"/>
      <c r="C36" s="16" t="s">
        <v>279</v>
      </c>
      <c r="D36" s="14">
        <v>50.0549605975392</v>
      </c>
      <c r="E36" s="14">
        <v>1.77465806019161</v>
      </c>
      <c r="F36" s="14">
        <v>46.5558103829486</v>
      </c>
      <c r="G36" s="14">
        <v>53.5535725419522</v>
      </c>
      <c r="H36" s="14">
        <v>3.5454189534990102</v>
      </c>
      <c r="I36" s="15">
        <v>646</v>
      </c>
      <c r="J36" s="15">
        <v>1232</v>
      </c>
      <c r="K36" s="14">
        <v>1.5507719636954</v>
      </c>
      <c r="L36" s="15">
        <v>794.44304439462098</v>
      </c>
      <c r="M36" s="15">
        <v>161</v>
      </c>
      <c r="ZA36" s="9"/>
    </row>
    <row r="37" spans="2:677" x14ac:dyDescent="0.3">
      <c r="B37" s="19"/>
      <c r="C37" s="16" t="s">
        <v>280</v>
      </c>
      <c r="D37" s="14">
        <v>39.151211631462402</v>
      </c>
      <c r="E37" s="14">
        <v>2.2311673810025199</v>
      </c>
      <c r="F37" s="14">
        <v>34.811355209285303</v>
      </c>
      <c r="G37" s="14">
        <v>43.669667238623802</v>
      </c>
      <c r="H37" s="14">
        <v>5.6988463141445198</v>
      </c>
      <c r="I37" s="15">
        <v>313</v>
      </c>
      <c r="J37" s="15">
        <v>751</v>
      </c>
      <c r="K37" s="14">
        <v>1.56721444416305</v>
      </c>
      <c r="L37" s="15">
        <v>479.19415418676903</v>
      </c>
      <c r="M37" s="15">
        <v>80</v>
      </c>
      <c r="ZA37" s="9"/>
    </row>
    <row r="38" spans="2:677" x14ac:dyDescent="0.3">
      <c r="B38" s="19" t="s">
        <v>296</v>
      </c>
      <c r="C38" s="16" t="s">
        <v>281</v>
      </c>
      <c r="D38" s="14">
        <v>43.610246990401301</v>
      </c>
      <c r="E38" s="14">
        <v>1.0942716114636799</v>
      </c>
      <c r="F38" s="14">
        <v>41.476737979951302</v>
      </c>
      <c r="G38" s="14">
        <v>45.7676757306469</v>
      </c>
      <c r="H38" s="14">
        <v>2.5092075532260298</v>
      </c>
      <c r="I38" s="15">
        <v>4353</v>
      </c>
      <c r="J38" s="15">
        <v>11194</v>
      </c>
      <c r="K38" s="14">
        <v>5.4501446657503303</v>
      </c>
      <c r="L38" s="15">
        <v>2053.89043530258</v>
      </c>
      <c r="M38" s="15">
        <v>1279</v>
      </c>
      <c r="ZA38" s="9"/>
    </row>
    <row r="39" spans="2:677" x14ac:dyDescent="0.3">
      <c r="B39" s="19"/>
      <c r="C39" s="16" t="s">
        <v>282</v>
      </c>
      <c r="D39" s="14">
        <v>51.018630230385902</v>
      </c>
      <c r="E39" s="14">
        <v>0.95023343087809298</v>
      </c>
      <c r="F39" s="14">
        <v>49.153912326548202</v>
      </c>
      <c r="G39" s="14">
        <v>52.880517697792897</v>
      </c>
      <c r="H39" s="14">
        <v>1.86252242874241</v>
      </c>
      <c r="I39" s="15">
        <v>5577</v>
      </c>
      <c r="J39" s="15">
        <v>10994</v>
      </c>
      <c r="K39" s="14">
        <v>3.97207206066967</v>
      </c>
      <c r="L39" s="15">
        <v>2767.8249115517001</v>
      </c>
      <c r="M39" s="15">
        <v>1295</v>
      </c>
      <c r="ZA39" s="9"/>
    </row>
    <row r="40" spans="2:677" x14ac:dyDescent="0.3">
      <c r="B40" s="19" t="s">
        <v>321</v>
      </c>
      <c r="C40" s="16" t="s">
        <v>314</v>
      </c>
      <c r="D40" s="14">
        <v>49.256906904660802</v>
      </c>
      <c r="E40" s="14">
        <v>0.86519093727744301</v>
      </c>
      <c r="F40" s="14">
        <v>47.561893726380298</v>
      </c>
      <c r="G40" s="14">
        <v>50.953630150378203</v>
      </c>
      <c r="H40" s="14">
        <v>1.75648653487736</v>
      </c>
      <c r="I40" s="15">
        <v>5188</v>
      </c>
      <c r="J40" s="15">
        <v>11380</v>
      </c>
      <c r="K40" s="14">
        <v>3.4078772819287</v>
      </c>
      <c r="L40" s="15">
        <v>3339.322122996</v>
      </c>
      <c r="M40" s="15">
        <v>2647</v>
      </c>
      <c r="ZA40" s="9"/>
    </row>
    <row r="41" spans="2:677" x14ac:dyDescent="0.3">
      <c r="B41" s="19"/>
      <c r="C41" s="16" t="s">
        <v>315</v>
      </c>
      <c r="D41" s="14">
        <v>45.948129016753001</v>
      </c>
      <c r="E41" s="14">
        <v>0.87434495655468303</v>
      </c>
      <c r="F41" s="14">
        <v>44.239118734409601</v>
      </c>
      <c r="G41" s="14">
        <v>47.666722816970797</v>
      </c>
      <c r="H41" s="14">
        <v>1.90289566793001</v>
      </c>
      <c r="I41" s="15">
        <v>4742</v>
      </c>
      <c r="J41" s="15">
        <v>10808</v>
      </c>
      <c r="K41" s="14">
        <v>3.32653583838212</v>
      </c>
      <c r="L41" s="15">
        <v>3249.0255704735</v>
      </c>
      <c r="M41" s="15">
        <v>2645</v>
      </c>
      <c r="ZA41" s="9"/>
    </row>
    <row r="42" spans="2:677" x14ac:dyDescent="0.3">
      <c r="B42" s="19" t="s">
        <v>322</v>
      </c>
      <c r="C42" s="16" t="s">
        <v>316</v>
      </c>
      <c r="D42" s="14">
        <v>19.289760405767801</v>
      </c>
      <c r="E42" s="14">
        <v>1.1740098496373499</v>
      </c>
      <c r="F42" s="14">
        <v>17.088493218645599</v>
      </c>
      <c r="G42" s="14">
        <v>21.7003700831335</v>
      </c>
      <c r="H42" s="14">
        <v>6.0861816058964999</v>
      </c>
      <c r="I42" s="15">
        <v>464</v>
      </c>
      <c r="J42" s="15">
        <v>2676</v>
      </c>
      <c r="K42" s="14">
        <v>2.3681641243950202</v>
      </c>
      <c r="L42" s="15">
        <v>1129.98924881679</v>
      </c>
      <c r="M42" s="15">
        <v>638</v>
      </c>
      <c r="ZA42" s="9"/>
    </row>
    <row r="43" spans="2:677" x14ac:dyDescent="0.3">
      <c r="B43" s="19"/>
      <c r="C43" s="16" t="s">
        <v>317</v>
      </c>
      <c r="D43" s="14">
        <v>40.513124231957299</v>
      </c>
      <c r="E43" s="14">
        <v>3.8757590076742998</v>
      </c>
      <c r="F43" s="14">
        <v>33.169441312682999</v>
      </c>
      <c r="G43" s="14">
        <v>48.3074459246182</v>
      </c>
      <c r="H43" s="14">
        <v>9.5666751976068198</v>
      </c>
      <c r="I43" s="15">
        <v>318</v>
      </c>
      <c r="J43" s="15">
        <v>859</v>
      </c>
      <c r="K43" s="14">
        <v>5.3479079284055304</v>
      </c>
      <c r="L43" s="15">
        <v>160.623558127731</v>
      </c>
      <c r="M43" s="15">
        <v>319</v>
      </c>
      <c r="ZA43" s="9"/>
    </row>
    <row r="44" spans="2:677" x14ac:dyDescent="0.3">
      <c r="B44" s="19"/>
      <c r="C44" s="16" t="s">
        <v>318</v>
      </c>
      <c r="D44" s="14">
        <v>61.891574350969996</v>
      </c>
      <c r="E44" s="14">
        <v>2.28873399754589</v>
      </c>
      <c r="F44" s="14">
        <v>57.292355077035303</v>
      </c>
      <c r="G44" s="14">
        <v>66.286950092609302</v>
      </c>
      <c r="H44" s="14">
        <v>3.6979734665774</v>
      </c>
      <c r="I44" s="15">
        <v>404</v>
      </c>
      <c r="J44" s="15">
        <v>662</v>
      </c>
      <c r="K44" s="14">
        <v>1.4680456605068599</v>
      </c>
      <c r="L44" s="15">
        <v>450.93965249789102</v>
      </c>
      <c r="M44" s="15">
        <v>239</v>
      </c>
      <c r="ZA44" s="9"/>
    </row>
    <row r="45" spans="2:677" x14ac:dyDescent="0.3">
      <c r="B45" s="19"/>
      <c r="C45" s="16" t="s">
        <v>319</v>
      </c>
      <c r="D45" s="14">
        <v>49.595884313844898</v>
      </c>
      <c r="E45" s="14">
        <v>0.68298771730368002</v>
      </c>
      <c r="F45" s="14">
        <v>48.257231992331</v>
      </c>
      <c r="G45" s="14">
        <v>50.935116261097399</v>
      </c>
      <c r="H45" s="14">
        <v>1.3771056343742201</v>
      </c>
      <c r="I45" s="15">
        <v>8586</v>
      </c>
      <c r="J45" s="15">
        <v>17705</v>
      </c>
      <c r="K45" s="14">
        <v>3.3035854899697501</v>
      </c>
      <c r="L45" s="15">
        <v>5359.3285397806103</v>
      </c>
      <c r="M45" s="15">
        <v>2569</v>
      </c>
      <c r="ZA45" s="9"/>
    </row>
    <row r="46" spans="2:677" x14ac:dyDescent="0.3">
      <c r="B46" s="19"/>
      <c r="C46" s="16" t="s">
        <v>320</v>
      </c>
      <c r="D46" s="14">
        <v>59.597383505832397</v>
      </c>
      <c r="E46" s="14">
        <v>5.3277477366962902</v>
      </c>
      <c r="F46" s="14">
        <v>48.788931098787899</v>
      </c>
      <c r="G46" s="14">
        <v>69.548444620625403</v>
      </c>
      <c r="H46" s="14">
        <v>8.9395665099540906</v>
      </c>
      <c r="I46" s="15">
        <v>158</v>
      </c>
      <c r="J46" s="15">
        <v>286</v>
      </c>
      <c r="K46" s="14">
        <v>3.35966118567812</v>
      </c>
      <c r="L46" s="15">
        <v>85.127631684762704</v>
      </c>
      <c r="M46" s="15">
        <v>151</v>
      </c>
      <c r="ZA46" s="9"/>
    </row>
    <row r="47" spans="2:677" x14ac:dyDescent="0.3">
      <c r="B47" s="19" t="s">
        <v>298</v>
      </c>
      <c r="C47" s="16" t="s">
        <v>283</v>
      </c>
      <c r="D47" s="14">
        <v>33.912210782632698</v>
      </c>
      <c r="E47" s="14">
        <v>1.2966395014919101</v>
      </c>
      <c r="F47" s="14">
        <v>31.417056931471301</v>
      </c>
      <c r="G47" s="14">
        <v>36.500066045628799</v>
      </c>
      <c r="H47" s="14">
        <v>3.8235180531372301</v>
      </c>
      <c r="I47" s="15">
        <v>1283</v>
      </c>
      <c r="J47" s="15">
        <v>4224</v>
      </c>
      <c r="K47" s="14">
        <v>3.1679786826715599</v>
      </c>
      <c r="L47" s="15">
        <v>1333.3423053332899</v>
      </c>
      <c r="M47" s="15">
        <v>1525</v>
      </c>
      <c r="ZA47" s="9"/>
    </row>
    <row r="48" spans="2:677" x14ac:dyDescent="0.3">
      <c r="B48" s="19"/>
      <c r="C48" s="16" t="s">
        <v>284</v>
      </c>
      <c r="D48" s="14">
        <v>44.831577792861502</v>
      </c>
      <c r="E48" s="14">
        <v>1.4166237854544099</v>
      </c>
      <c r="F48" s="14">
        <v>42.072081174410002</v>
      </c>
      <c r="G48" s="14">
        <v>47.623271081671</v>
      </c>
      <c r="H48" s="14">
        <v>3.15987938680128</v>
      </c>
      <c r="I48" s="15">
        <v>1489</v>
      </c>
      <c r="J48" s="15">
        <v>3937</v>
      </c>
      <c r="K48" s="14">
        <v>3.19366649072933</v>
      </c>
      <c r="L48" s="15">
        <v>1232.75239021621</v>
      </c>
      <c r="M48" s="15">
        <v>1781</v>
      </c>
      <c r="ZA48" s="9"/>
    </row>
    <row r="49" spans="2:677" x14ac:dyDescent="0.3">
      <c r="B49" s="19"/>
      <c r="C49" s="16" t="s">
        <v>285</v>
      </c>
      <c r="D49" s="14">
        <v>47.456289982098703</v>
      </c>
      <c r="E49" s="14">
        <v>1.58327226266221</v>
      </c>
      <c r="F49" s="14">
        <v>44.364922604285702</v>
      </c>
      <c r="G49" s="14">
        <v>50.567278857729498</v>
      </c>
      <c r="H49" s="14">
        <v>3.3362748399831799</v>
      </c>
      <c r="I49" s="15">
        <v>1693</v>
      </c>
      <c r="J49" s="15">
        <v>3964</v>
      </c>
      <c r="K49" s="14">
        <v>3.98401313679117</v>
      </c>
      <c r="L49" s="15">
        <v>994.97663885533996</v>
      </c>
      <c r="M49" s="15">
        <v>1882</v>
      </c>
      <c r="ZA49" s="9"/>
    </row>
    <row r="50" spans="2:677" x14ac:dyDescent="0.3">
      <c r="B50" s="19"/>
      <c r="C50" s="16" t="s">
        <v>286</v>
      </c>
      <c r="D50" s="14">
        <v>50.245748866932097</v>
      </c>
      <c r="E50" s="14">
        <v>1.2538333886995301</v>
      </c>
      <c r="F50" s="14">
        <v>47.788148391412797</v>
      </c>
      <c r="G50" s="14">
        <v>52.702162468008403</v>
      </c>
      <c r="H50" s="14">
        <v>2.4954019334453599</v>
      </c>
      <c r="I50" s="15">
        <v>2016</v>
      </c>
      <c r="J50" s="15">
        <v>4380</v>
      </c>
      <c r="K50" s="14">
        <v>2.7537536710813701</v>
      </c>
      <c r="L50" s="15">
        <v>1590.5562091470699</v>
      </c>
      <c r="M50" s="15">
        <v>1959</v>
      </c>
      <c r="ZA50" s="9"/>
    </row>
    <row r="51" spans="2:677" x14ac:dyDescent="0.3">
      <c r="B51" s="19"/>
      <c r="C51" s="16" t="s">
        <v>287</v>
      </c>
      <c r="D51" s="14">
        <v>60.837402621179699</v>
      </c>
      <c r="E51" s="14">
        <v>1.0808275586576901</v>
      </c>
      <c r="F51" s="14">
        <v>58.698485376137</v>
      </c>
      <c r="G51" s="14">
        <v>62.935494366532502</v>
      </c>
      <c r="H51" s="14">
        <v>1.77658399617707</v>
      </c>
      <c r="I51" s="15">
        <v>3358</v>
      </c>
      <c r="J51" s="15">
        <v>5542</v>
      </c>
      <c r="K51" s="14">
        <v>2.7168071882770701</v>
      </c>
      <c r="L51" s="15">
        <v>2039.8944849356801</v>
      </c>
      <c r="M51" s="15">
        <v>1941</v>
      </c>
      <c r="ZA51" s="9"/>
    </row>
    <row r="52" spans="2:677" x14ac:dyDescent="0.3">
      <c r="B52" s="19" t="s">
        <v>297</v>
      </c>
      <c r="C52" s="16" t="s">
        <v>288</v>
      </c>
      <c r="D52" s="14">
        <v>52.447139935188098</v>
      </c>
      <c r="E52" s="14">
        <v>0.795089452401612</v>
      </c>
      <c r="F52" s="14">
        <v>50.886193962302301</v>
      </c>
      <c r="G52" s="14">
        <v>54.003318988943498</v>
      </c>
      <c r="H52" s="14">
        <v>1.515982479472</v>
      </c>
      <c r="I52" s="15">
        <v>7592</v>
      </c>
      <c r="J52" s="15">
        <v>15193</v>
      </c>
      <c r="K52" s="14">
        <v>3.8507780119452799</v>
      </c>
      <c r="L52" s="15">
        <v>3945.4364683891499</v>
      </c>
      <c r="M52" s="15">
        <v>2622</v>
      </c>
      <c r="ZA52" s="9"/>
    </row>
    <row r="53" spans="2:677" x14ac:dyDescent="0.3">
      <c r="B53" s="19"/>
      <c r="C53" s="16" t="s">
        <v>289</v>
      </c>
      <c r="D53" s="14">
        <v>37.516905460119702</v>
      </c>
      <c r="E53" s="14">
        <v>1.0110060830571901</v>
      </c>
      <c r="F53" s="14">
        <v>35.5560654680854</v>
      </c>
      <c r="G53" s="14">
        <v>39.519568212416601</v>
      </c>
      <c r="H53" s="14">
        <v>2.6948013719625199</v>
      </c>
      <c r="I53" s="15">
        <v>2247</v>
      </c>
      <c r="J53" s="15">
        <v>6856</v>
      </c>
      <c r="K53" s="14">
        <v>2.9889968496750701</v>
      </c>
      <c r="L53" s="15">
        <v>2293.74614454522</v>
      </c>
      <c r="M53" s="15">
        <v>2040</v>
      </c>
      <c r="ZA53" s="9"/>
    </row>
    <row r="54" spans="2:677" x14ac:dyDescent="0.3">
      <c r="B54" s="19" t="s">
        <v>291</v>
      </c>
      <c r="C54" s="16" t="s">
        <v>290</v>
      </c>
      <c r="D54" s="14">
        <v>51.604487655162004</v>
      </c>
      <c r="E54" s="14">
        <v>0.79456421161818802</v>
      </c>
      <c r="F54" s="14">
        <v>50.045358956162801</v>
      </c>
      <c r="G54" s="14">
        <v>53.1604991261283</v>
      </c>
      <c r="H54" s="14">
        <v>1.53971921381668</v>
      </c>
      <c r="I54" s="15">
        <v>7282</v>
      </c>
      <c r="J54" s="15">
        <v>14674</v>
      </c>
      <c r="K54" s="14">
        <v>3.7092350484003398</v>
      </c>
      <c r="L54" s="15">
        <v>3956.07175294226</v>
      </c>
      <c r="M54" s="15">
        <v>2493</v>
      </c>
      <c r="ZA54" s="9"/>
    </row>
    <row r="55" spans="2:677" x14ac:dyDescent="0.3">
      <c r="B55" s="19"/>
      <c r="C55" s="16" t="s">
        <v>291</v>
      </c>
      <c r="D55" s="14">
        <v>41.652734049685002</v>
      </c>
      <c r="E55" s="14">
        <v>1.0681751490882601</v>
      </c>
      <c r="F55" s="14">
        <v>39.574110745313398</v>
      </c>
      <c r="G55" s="14">
        <v>43.761467137146099</v>
      </c>
      <c r="H55" s="14">
        <v>2.5644778751236399</v>
      </c>
      <c r="I55" s="15">
        <v>2648</v>
      </c>
      <c r="J55" s="15">
        <v>7514</v>
      </c>
      <c r="K55" s="14">
        <v>3.5272342652617801</v>
      </c>
      <c r="L55" s="15">
        <v>2130.28096092232</v>
      </c>
      <c r="M55" s="15">
        <v>1979</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9</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111" priority="1">
      <formula>ZA9 = 3</formula>
    </cfRule>
    <cfRule type="expression" dxfId="110" priority="48">
      <formula>I9 = J9</formula>
    </cfRule>
    <cfRule type="expression" dxfId="109" priority="95">
      <formula>ZA9 = 2</formula>
    </cfRule>
    <cfRule type="expression" dxfId="108" priority="142">
      <formula>ZA9 = 1</formula>
    </cfRule>
  </conditionalFormatting>
  <pageMargins left="0.7" right="0.7" top="0.75" bottom="0.75" header="0.3" footer="0.3"/>
  <pageSetup paperSize="9" orientation="portrait" horizontalDpi="300" verticalDpi="300"/>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B1:ZA7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185</v>
      </c>
      <c r="M2" s="12" t="str">
        <f>HYPERLINK("#'INDICE'!A1", "Índice")</f>
        <v>Índice</v>
      </c>
    </row>
    <row r="3" spans="2:677" x14ac:dyDescent="0.3">
      <c r="B3" s="10" t="s">
        <v>7</v>
      </c>
      <c r="C3" s="11" t="s">
        <v>184</v>
      </c>
    </row>
    <row r="4" spans="2:677" x14ac:dyDescent="0.3">
      <c r="B4" s="10" t="s">
        <v>8</v>
      </c>
      <c r="C4" s="11" t="s">
        <v>323</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8.5531605803428494</v>
      </c>
      <c r="E9" s="14">
        <v>0.37227713684828501</v>
      </c>
      <c r="F9" s="14">
        <v>7.8508566115610803</v>
      </c>
      <c r="G9" s="14">
        <v>9.3119409901279209</v>
      </c>
      <c r="H9" s="14">
        <v>4.3525096173672297</v>
      </c>
      <c r="I9" s="15">
        <v>1380</v>
      </c>
      <c r="J9" s="15">
        <v>13854</v>
      </c>
      <c r="K9" s="14">
        <v>2.4546028761137402</v>
      </c>
      <c r="L9" s="15">
        <v>5644.09018453299</v>
      </c>
      <c r="M9" s="15">
        <v>2644</v>
      </c>
      <c r="ZA9" s="9"/>
    </row>
    <row r="10" spans="2:677" x14ac:dyDescent="0.3">
      <c r="B10" s="19" t="s">
        <v>293</v>
      </c>
      <c r="C10" s="16" t="s">
        <v>253</v>
      </c>
      <c r="D10" s="14">
        <v>6.2978138171963103</v>
      </c>
      <c r="E10" s="14">
        <v>0.41351939556112699</v>
      </c>
      <c r="F10" s="14">
        <v>5.5338395669641196</v>
      </c>
      <c r="G10" s="14">
        <v>7.1592652925362597</v>
      </c>
      <c r="H10" s="14">
        <v>6.5660784450629999</v>
      </c>
      <c r="I10" s="15">
        <v>589</v>
      </c>
      <c r="J10" s="15">
        <v>8375</v>
      </c>
      <c r="K10" s="14">
        <v>2.4265273138583101</v>
      </c>
      <c r="L10" s="15">
        <v>3451.4344644583098</v>
      </c>
      <c r="M10" s="15">
        <v>1666</v>
      </c>
      <c r="ZA10" s="9"/>
    </row>
    <row r="11" spans="2:677" x14ac:dyDescent="0.3">
      <c r="B11" s="19"/>
      <c r="C11" s="16" t="s">
        <v>254</v>
      </c>
      <c r="D11" s="14">
        <v>12.335358186427101</v>
      </c>
      <c r="E11" s="14">
        <v>0.69382888525795705</v>
      </c>
      <c r="F11" s="14">
        <v>11.037090029747599</v>
      </c>
      <c r="G11" s="14">
        <v>13.7627138514185</v>
      </c>
      <c r="H11" s="14">
        <v>5.6247161596117499</v>
      </c>
      <c r="I11" s="15">
        <v>791</v>
      </c>
      <c r="J11" s="15">
        <v>5479</v>
      </c>
      <c r="K11" s="14">
        <v>2.4386560592596598</v>
      </c>
      <c r="L11" s="15">
        <v>2246.7292914046102</v>
      </c>
      <c r="M11" s="15">
        <v>978</v>
      </c>
      <c r="ZA11" s="9"/>
    </row>
    <row r="12" spans="2:677" x14ac:dyDescent="0.3">
      <c r="B12" s="19" t="s">
        <v>294</v>
      </c>
      <c r="C12" s="16" t="s">
        <v>255</v>
      </c>
      <c r="D12" s="14">
        <v>9.5662905611222993</v>
      </c>
      <c r="E12" s="14">
        <v>0.50381452711723596</v>
      </c>
      <c r="F12" s="14">
        <v>8.6225824095582499</v>
      </c>
      <c r="G12" s="14">
        <v>10.6013011031389</v>
      </c>
      <c r="H12" s="14">
        <v>5.2665609924577597</v>
      </c>
      <c r="I12" s="15">
        <v>761</v>
      </c>
      <c r="J12" s="15">
        <v>7635</v>
      </c>
      <c r="K12" s="14">
        <v>2.2398535082439501</v>
      </c>
      <c r="L12" s="15">
        <v>3408.70506571023</v>
      </c>
      <c r="M12" s="15">
        <v>1371</v>
      </c>
      <c r="ZA12" s="9"/>
    </row>
    <row r="13" spans="2:677" x14ac:dyDescent="0.3">
      <c r="B13" s="19"/>
      <c r="C13" s="16" t="s">
        <v>256</v>
      </c>
      <c r="D13" s="14">
        <v>6.22069821271704</v>
      </c>
      <c r="E13" s="14">
        <v>0.60273465841290397</v>
      </c>
      <c r="F13" s="14">
        <v>5.1374362661804103</v>
      </c>
      <c r="G13" s="14">
        <v>7.5142799041706896</v>
      </c>
      <c r="H13" s="14">
        <v>9.6891801820690695</v>
      </c>
      <c r="I13" s="15">
        <v>228</v>
      </c>
      <c r="J13" s="15">
        <v>3342</v>
      </c>
      <c r="K13" s="14">
        <v>2.08057165660535</v>
      </c>
      <c r="L13" s="15">
        <v>1606.2893048599899</v>
      </c>
      <c r="M13" s="15">
        <v>767</v>
      </c>
      <c r="ZA13" s="9"/>
    </row>
    <row r="14" spans="2:677" x14ac:dyDescent="0.3">
      <c r="B14" s="19"/>
      <c r="C14" s="16" t="s">
        <v>257</v>
      </c>
      <c r="D14" s="14">
        <v>15.301116212654801</v>
      </c>
      <c r="E14" s="14">
        <v>1.02137551136196</v>
      </c>
      <c r="F14" s="14">
        <v>13.4003987042357</v>
      </c>
      <c r="G14" s="14">
        <v>17.417209623158499</v>
      </c>
      <c r="H14" s="14">
        <v>6.6751699494787804</v>
      </c>
      <c r="I14" s="15">
        <v>391</v>
      </c>
      <c r="J14" s="15">
        <v>2877</v>
      </c>
      <c r="K14" s="14">
        <v>2.3150424716351501</v>
      </c>
      <c r="L14" s="15">
        <v>1242.7417791466801</v>
      </c>
      <c r="M14" s="15">
        <v>506</v>
      </c>
      <c r="ZA14" s="9"/>
    </row>
    <row r="15" spans="2:677" x14ac:dyDescent="0.3">
      <c r="B15" s="19" t="s">
        <v>295</v>
      </c>
      <c r="C15" s="16" t="s">
        <v>258</v>
      </c>
      <c r="D15" s="14">
        <v>11.925826106902299</v>
      </c>
      <c r="E15" s="14">
        <v>1.2004244496598599</v>
      </c>
      <c r="F15" s="14">
        <v>9.7482667572019093</v>
      </c>
      <c r="G15" s="14">
        <v>14.511594985885401</v>
      </c>
      <c r="H15" s="14">
        <v>10.0657551007312</v>
      </c>
      <c r="I15" s="15">
        <v>90</v>
      </c>
      <c r="J15" s="15">
        <v>777</v>
      </c>
      <c r="K15" s="14">
        <v>1.0646193001794699</v>
      </c>
      <c r="L15" s="15">
        <v>729.83835617954105</v>
      </c>
      <c r="M15" s="15">
        <v>133</v>
      </c>
      <c r="ZA15" s="9"/>
    </row>
    <row r="16" spans="2:677" x14ac:dyDescent="0.3">
      <c r="B16" s="19"/>
      <c r="C16" s="16" t="s">
        <v>259</v>
      </c>
      <c r="D16" s="14">
        <v>11.7490513536585</v>
      </c>
      <c r="E16" s="14">
        <v>1.5498489614314199</v>
      </c>
      <c r="F16" s="14">
        <v>9.00578159392869</v>
      </c>
      <c r="G16" s="14">
        <v>15.188472906283501</v>
      </c>
      <c r="H16" s="14">
        <v>13.1912689355028</v>
      </c>
      <c r="I16" s="15">
        <v>69</v>
      </c>
      <c r="J16" s="15">
        <v>540</v>
      </c>
      <c r="K16" s="14">
        <v>1.24866326130189</v>
      </c>
      <c r="L16" s="15">
        <v>432.46247145685999</v>
      </c>
      <c r="M16" s="15">
        <v>101</v>
      </c>
      <c r="ZA16" s="9"/>
    </row>
    <row r="17" spans="2:677" x14ac:dyDescent="0.3">
      <c r="B17" s="19"/>
      <c r="C17" s="16" t="s">
        <v>260</v>
      </c>
      <c r="D17" s="14">
        <v>12.573715261438901</v>
      </c>
      <c r="E17" s="14">
        <v>1.68874741759713</v>
      </c>
      <c r="F17" s="14">
        <v>9.5876947536569492</v>
      </c>
      <c r="G17" s="14">
        <v>16.3218257226346</v>
      </c>
      <c r="H17" s="14">
        <v>13.4307750929924</v>
      </c>
      <c r="I17" s="15">
        <v>71</v>
      </c>
      <c r="J17" s="15">
        <v>555</v>
      </c>
      <c r="K17" s="14">
        <v>1.4372539676916001</v>
      </c>
      <c r="L17" s="15">
        <v>386.15304773963999</v>
      </c>
      <c r="M17" s="15">
        <v>101</v>
      </c>
      <c r="ZA17" s="9"/>
    </row>
    <row r="18" spans="2:677" x14ac:dyDescent="0.3">
      <c r="B18" s="19"/>
      <c r="C18" s="16" t="s">
        <v>261</v>
      </c>
      <c r="D18" s="14">
        <v>17.700749519641398</v>
      </c>
      <c r="E18" s="14">
        <v>1.7000248021594799</v>
      </c>
      <c r="F18" s="14">
        <v>14.565613115344799</v>
      </c>
      <c r="G18" s="14">
        <v>21.342126547801801</v>
      </c>
      <c r="H18" s="14">
        <v>9.6042531999736607</v>
      </c>
      <c r="I18" s="15">
        <v>83</v>
      </c>
      <c r="J18" s="15">
        <v>492</v>
      </c>
      <c r="K18" s="14">
        <v>0.97410207972502905</v>
      </c>
      <c r="L18" s="15">
        <v>492</v>
      </c>
      <c r="M18" s="15">
        <v>77</v>
      </c>
      <c r="ZA18" s="9"/>
    </row>
    <row r="19" spans="2:677" x14ac:dyDescent="0.3">
      <c r="B19" s="19"/>
      <c r="C19" s="16" t="s">
        <v>262</v>
      </c>
      <c r="D19" s="14">
        <v>10.379299926192299</v>
      </c>
      <c r="E19" s="14">
        <v>1.67729629456149</v>
      </c>
      <c r="F19" s="14">
        <v>7.4758997236770801</v>
      </c>
      <c r="G19" s="14">
        <v>14.2367846919991</v>
      </c>
      <c r="H19" s="14">
        <v>16.160013743593701</v>
      </c>
      <c r="I19" s="15">
        <v>43</v>
      </c>
      <c r="J19" s="15">
        <v>394</v>
      </c>
      <c r="K19" s="14">
        <v>1.1886000175639999</v>
      </c>
      <c r="L19" s="15">
        <v>331.48241138973799</v>
      </c>
      <c r="M19" s="15">
        <v>66</v>
      </c>
      <c r="ZA19" s="9"/>
    </row>
    <row r="20" spans="2:677" x14ac:dyDescent="0.3">
      <c r="B20" s="19"/>
      <c r="C20" s="16" t="s">
        <v>263</v>
      </c>
      <c r="D20" s="14">
        <v>16.054331526454501</v>
      </c>
      <c r="E20" s="14">
        <v>1.9480777937432401</v>
      </c>
      <c r="F20" s="14">
        <v>12.5544856658417</v>
      </c>
      <c r="G20" s="14">
        <v>20.303307040071399</v>
      </c>
      <c r="H20" s="14">
        <v>12.134281583342</v>
      </c>
      <c r="I20" s="15">
        <v>80</v>
      </c>
      <c r="J20" s="15">
        <v>559</v>
      </c>
      <c r="K20" s="14">
        <v>1.57128972922121</v>
      </c>
      <c r="L20" s="15">
        <v>355.75870547888002</v>
      </c>
      <c r="M20" s="15">
        <v>100</v>
      </c>
      <c r="ZA20" s="9"/>
    </row>
    <row r="21" spans="2:677" x14ac:dyDescent="0.3">
      <c r="B21" s="19"/>
      <c r="C21" s="16" t="s">
        <v>264</v>
      </c>
      <c r="D21" s="14">
        <v>5.0660703455731397</v>
      </c>
      <c r="E21" s="14">
        <v>1.0458466504292401</v>
      </c>
      <c r="F21" s="14">
        <v>3.35791369320251</v>
      </c>
      <c r="G21" s="14">
        <v>7.5750500538295897</v>
      </c>
      <c r="H21" s="14">
        <v>20.644139916910699</v>
      </c>
      <c r="I21" s="15">
        <v>39</v>
      </c>
      <c r="J21" s="15">
        <v>852</v>
      </c>
      <c r="K21" s="14">
        <v>1.9354096688009701</v>
      </c>
      <c r="L21" s="15">
        <v>440.21687694049501</v>
      </c>
      <c r="M21" s="15">
        <v>180</v>
      </c>
      <c r="ZA21" s="9"/>
    </row>
    <row r="22" spans="2:677" x14ac:dyDescent="0.3">
      <c r="B22" s="19"/>
      <c r="C22" s="16" t="s">
        <v>265</v>
      </c>
      <c r="D22" s="14">
        <v>9.00840817237059</v>
      </c>
      <c r="E22" s="14">
        <v>1.4645580675374601</v>
      </c>
      <c r="F22" s="14">
        <v>6.5011649692217599</v>
      </c>
      <c r="G22" s="14">
        <v>12.3548253439637</v>
      </c>
      <c r="H22" s="14">
        <v>16.257678820874901</v>
      </c>
      <c r="I22" s="15">
        <v>69</v>
      </c>
      <c r="J22" s="15">
        <v>748</v>
      </c>
      <c r="K22" s="14">
        <v>1.9547196291579201</v>
      </c>
      <c r="L22" s="15">
        <v>382.66357427547399</v>
      </c>
      <c r="M22" s="15">
        <v>133</v>
      </c>
      <c r="ZA22" s="9"/>
    </row>
    <row r="23" spans="2:677" x14ac:dyDescent="0.3">
      <c r="B23" s="19"/>
      <c r="C23" s="16" t="s">
        <v>266</v>
      </c>
      <c r="D23" s="14">
        <v>5.3992563416756703</v>
      </c>
      <c r="E23" s="14">
        <v>1.1879367976080499</v>
      </c>
      <c r="F23" s="14">
        <v>3.4787803988226802</v>
      </c>
      <c r="G23" s="14">
        <v>8.2888926838452193</v>
      </c>
      <c r="H23" s="14">
        <v>22.001859560521901</v>
      </c>
      <c r="I23" s="15">
        <v>29</v>
      </c>
      <c r="J23" s="15">
        <v>501</v>
      </c>
      <c r="K23" s="14">
        <v>1.3814277558789301</v>
      </c>
      <c r="L23" s="15">
        <v>362.66825960887002</v>
      </c>
      <c r="M23" s="15">
        <v>138</v>
      </c>
      <c r="ZA23" s="9"/>
    </row>
    <row r="24" spans="2:677" x14ac:dyDescent="0.3">
      <c r="B24" s="19"/>
      <c r="C24" s="16" t="s">
        <v>267</v>
      </c>
      <c r="D24" s="14">
        <v>11.851010935742799</v>
      </c>
      <c r="E24" s="14">
        <v>3.2180664552658902</v>
      </c>
      <c r="F24" s="14">
        <v>6.7868796536046698</v>
      </c>
      <c r="G24" s="14">
        <v>19.887614309344599</v>
      </c>
      <c r="H24" s="14">
        <v>27.1543623806824</v>
      </c>
      <c r="I24" s="15">
        <v>45</v>
      </c>
      <c r="J24" s="15">
        <v>485</v>
      </c>
      <c r="K24" s="14">
        <v>4.7980265130348796</v>
      </c>
      <c r="L24" s="15">
        <v>101.083226339494</v>
      </c>
      <c r="M24" s="15">
        <v>78</v>
      </c>
      <c r="ZA24" s="9"/>
    </row>
    <row r="25" spans="2:677" x14ac:dyDescent="0.3">
      <c r="B25" s="19"/>
      <c r="C25" s="16" t="s">
        <v>268</v>
      </c>
      <c r="D25" s="14">
        <v>8.0714147830830196</v>
      </c>
      <c r="E25" s="14">
        <v>1.78161637931414</v>
      </c>
      <c r="F25" s="14">
        <v>5.1672176922623496</v>
      </c>
      <c r="G25" s="14">
        <v>12.394556853259999</v>
      </c>
      <c r="H25" s="14">
        <v>22.0731609909115</v>
      </c>
      <c r="I25" s="15">
        <v>40</v>
      </c>
      <c r="J25" s="15">
        <v>515</v>
      </c>
      <c r="K25" s="14">
        <v>2.1988280584251298</v>
      </c>
      <c r="L25" s="15">
        <v>234.21567594915001</v>
      </c>
      <c r="M25" s="15">
        <v>89</v>
      </c>
      <c r="ZA25" s="9"/>
    </row>
    <row r="26" spans="2:677" x14ac:dyDescent="0.3">
      <c r="B26" s="19"/>
      <c r="C26" s="16" t="s">
        <v>269</v>
      </c>
      <c r="D26" s="14">
        <v>5.0182907251990398</v>
      </c>
      <c r="E26" s="14">
        <v>1.08286392451423</v>
      </c>
      <c r="F26" s="14">
        <v>3.2567780296471902</v>
      </c>
      <c r="G26" s="14">
        <v>7.6571529435587404</v>
      </c>
      <c r="H26" s="14">
        <v>21.5783417863117</v>
      </c>
      <c r="I26" s="15">
        <v>23</v>
      </c>
      <c r="J26" s="15">
        <v>384</v>
      </c>
      <c r="K26" s="14">
        <v>0.94221659268125402</v>
      </c>
      <c r="L26" s="15">
        <v>384</v>
      </c>
      <c r="M26" s="15">
        <v>97</v>
      </c>
      <c r="ZA26" s="9"/>
    </row>
    <row r="27" spans="2:677" x14ac:dyDescent="0.3">
      <c r="B27" s="19"/>
      <c r="C27" s="16" t="s">
        <v>270</v>
      </c>
      <c r="D27" s="14">
        <v>6.8153249344419402</v>
      </c>
      <c r="E27" s="14">
        <v>1.0940647639218199</v>
      </c>
      <c r="F27" s="14">
        <v>4.9460419383463297</v>
      </c>
      <c r="G27" s="14">
        <v>9.3217934533726794</v>
      </c>
      <c r="H27" s="14">
        <v>16.053009569548902</v>
      </c>
      <c r="I27" s="15">
        <v>40</v>
      </c>
      <c r="J27" s="15">
        <v>518</v>
      </c>
      <c r="K27" s="14">
        <v>0.97441855136270605</v>
      </c>
      <c r="L27" s="15">
        <v>518</v>
      </c>
      <c r="M27" s="15">
        <v>140</v>
      </c>
      <c r="ZA27" s="9"/>
    </row>
    <row r="28" spans="2:677" x14ac:dyDescent="0.3">
      <c r="B28" s="19"/>
      <c r="C28" s="16" t="s">
        <v>271</v>
      </c>
      <c r="D28" s="14">
        <v>23.9797154975602</v>
      </c>
      <c r="E28" s="14">
        <v>3.0354976033835501</v>
      </c>
      <c r="F28" s="14">
        <v>18.451237133654899</v>
      </c>
      <c r="G28" s="14">
        <v>30.544235216316601</v>
      </c>
      <c r="H28" s="14">
        <v>12.658605577253001</v>
      </c>
      <c r="I28" s="15">
        <v>83</v>
      </c>
      <c r="J28" s="15">
        <v>380</v>
      </c>
      <c r="K28" s="14">
        <v>1.9156911011194799</v>
      </c>
      <c r="L28" s="15">
        <v>198.361833897927</v>
      </c>
      <c r="M28" s="15">
        <v>66</v>
      </c>
      <c r="ZA28" s="9"/>
    </row>
    <row r="29" spans="2:677" x14ac:dyDescent="0.3">
      <c r="B29" s="19"/>
      <c r="C29" s="16" t="s">
        <v>272</v>
      </c>
      <c r="D29" s="14">
        <v>14.3274232678095</v>
      </c>
      <c r="E29" s="14">
        <v>1.71430660176442</v>
      </c>
      <c r="F29" s="14">
        <v>11.247174101213799</v>
      </c>
      <c r="G29" s="14">
        <v>18.0794138863093</v>
      </c>
      <c r="H29" s="14">
        <v>11.9652122347504</v>
      </c>
      <c r="I29" s="15">
        <v>85</v>
      </c>
      <c r="J29" s="15">
        <v>625</v>
      </c>
      <c r="K29" s="14">
        <v>1.4940036731563999</v>
      </c>
      <c r="L29" s="15">
        <v>418.33899824325999</v>
      </c>
      <c r="M29" s="15">
        <v>92</v>
      </c>
      <c r="ZA29" s="9"/>
    </row>
    <row r="30" spans="2:677" x14ac:dyDescent="0.3">
      <c r="B30" s="19"/>
      <c r="C30" s="16" t="s">
        <v>273</v>
      </c>
      <c r="D30" s="14">
        <v>17.829355926124201</v>
      </c>
      <c r="E30" s="14">
        <v>2.4869880916152298</v>
      </c>
      <c r="F30" s="14">
        <v>13.396447660404499</v>
      </c>
      <c r="G30" s="14">
        <v>23.333900876738799</v>
      </c>
      <c r="H30" s="14">
        <v>13.9488386564273</v>
      </c>
      <c r="I30" s="15">
        <v>67</v>
      </c>
      <c r="J30" s="15">
        <v>464</v>
      </c>
      <c r="K30" s="14">
        <v>1.95468174289042</v>
      </c>
      <c r="L30" s="15">
        <v>237.378796669926</v>
      </c>
      <c r="M30" s="15">
        <v>72</v>
      </c>
      <c r="ZA30" s="9"/>
    </row>
    <row r="31" spans="2:677" x14ac:dyDescent="0.3">
      <c r="B31" s="19"/>
      <c r="C31" s="16" t="s">
        <v>274</v>
      </c>
      <c r="D31" s="14">
        <v>7.2669242413818402</v>
      </c>
      <c r="E31" s="14">
        <v>0.81852927104874496</v>
      </c>
      <c r="F31" s="14">
        <v>5.8116679809290304</v>
      </c>
      <c r="G31" s="14">
        <v>9.0515612598376904</v>
      </c>
      <c r="H31" s="14">
        <v>11.263765024377101</v>
      </c>
      <c r="I31" s="15">
        <v>113</v>
      </c>
      <c r="J31" s="15">
        <v>1664</v>
      </c>
      <c r="K31" s="14">
        <v>1.6533902839572201</v>
      </c>
      <c r="L31" s="15">
        <v>1006.41694592361</v>
      </c>
      <c r="M31" s="15">
        <v>297</v>
      </c>
      <c r="ZA31" s="9"/>
    </row>
    <row r="32" spans="2:677" x14ac:dyDescent="0.3">
      <c r="B32" s="19"/>
      <c r="C32" s="16" t="s">
        <v>275</v>
      </c>
      <c r="D32" s="14">
        <v>9.1595795868503807</v>
      </c>
      <c r="E32" s="14">
        <v>1.1426181946951</v>
      </c>
      <c r="F32" s="14">
        <v>7.1399752213587302</v>
      </c>
      <c r="G32" s="14">
        <v>11.678601460121101</v>
      </c>
      <c r="H32" s="14">
        <v>12.474570299443201</v>
      </c>
      <c r="I32" s="15">
        <v>89</v>
      </c>
      <c r="J32" s="15">
        <v>1004</v>
      </c>
      <c r="K32" s="14">
        <v>1.5737963280124601</v>
      </c>
      <c r="L32" s="15">
        <v>637.94786029774798</v>
      </c>
      <c r="M32" s="15">
        <v>170</v>
      </c>
      <c r="ZA32" s="9"/>
    </row>
    <row r="33" spans="2:677" x14ac:dyDescent="0.3">
      <c r="B33" s="19"/>
      <c r="C33" s="16" t="s">
        <v>276</v>
      </c>
      <c r="D33" s="14">
        <v>15.058067404566399</v>
      </c>
      <c r="E33" s="14">
        <v>1.78683923339421</v>
      </c>
      <c r="F33" s="14">
        <v>11.845459269478599</v>
      </c>
      <c r="G33" s="14">
        <v>18.954625737553901</v>
      </c>
      <c r="H33" s="14">
        <v>11.866325109239099</v>
      </c>
      <c r="I33" s="15">
        <v>83</v>
      </c>
      <c r="J33" s="15">
        <v>553</v>
      </c>
      <c r="K33" s="14">
        <v>1.3779030529099201</v>
      </c>
      <c r="L33" s="15">
        <v>401.33447620436601</v>
      </c>
      <c r="M33" s="15">
        <v>102</v>
      </c>
      <c r="ZA33" s="9"/>
    </row>
    <row r="34" spans="2:677" x14ac:dyDescent="0.3">
      <c r="B34" s="19"/>
      <c r="C34" s="16" t="s">
        <v>277</v>
      </c>
      <c r="D34" s="14">
        <v>7.8483442728982702</v>
      </c>
      <c r="E34" s="14">
        <v>1.41268228195695</v>
      </c>
      <c r="F34" s="14">
        <v>5.4671627416824702</v>
      </c>
      <c r="G34" s="14">
        <v>11.144368271604</v>
      </c>
      <c r="H34" s="14">
        <v>17.999749155184102</v>
      </c>
      <c r="I34" s="15">
        <v>39</v>
      </c>
      <c r="J34" s="15">
        <v>540</v>
      </c>
      <c r="K34" s="14">
        <v>1.48729313534254</v>
      </c>
      <c r="L34" s="15">
        <v>363.07570254174101</v>
      </c>
      <c r="M34" s="15">
        <v>110</v>
      </c>
      <c r="ZA34" s="9"/>
    </row>
    <row r="35" spans="2:677" x14ac:dyDescent="0.3">
      <c r="B35" s="19"/>
      <c r="C35" s="16" t="s">
        <v>278</v>
      </c>
      <c r="D35" s="14">
        <v>12.063072205944399</v>
      </c>
      <c r="E35" s="14">
        <v>2.7147689508610999</v>
      </c>
      <c r="F35" s="14">
        <v>7.6017522983364296</v>
      </c>
      <c r="G35" s="14">
        <v>18.615161349933999</v>
      </c>
      <c r="H35" s="14">
        <v>22.504789033123199</v>
      </c>
      <c r="I35" s="15">
        <v>34</v>
      </c>
      <c r="J35" s="15">
        <v>315</v>
      </c>
      <c r="K35" s="14">
        <v>2.1815550611746701</v>
      </c>
      <c r="L35" s="15">
        <v>144.39241328632201</v>
      </c>
      <c r="M35" s="15">
        <v>64</v>
      </c>
      <c r="ZA35" s="9"/>
    </row>
    <row r="36" spans="2:677" x14ac:dyDescent="0.3">
      <c r="B36" s="19"/>
      <c r="C36" s="16" t="s">
        <v>279</v>
      </c>
      <c r="D36" s="14">
        <v>5.8900775309554003</v>
      </c>
      <c r="E36" s="14">
        <v>1.19038959505987</v>
      </c>
      <c r="F36" s="14">
        <v>3.9343584288972702</v>
      </c>
      <c r="G36" s="14">
        <v>8.7296177239745898</v>
      </c>
      <c r="H36" s="14">
        <v>20.2100836330889</v>
      </c>
      <c r="I36" s="15">
        <v>38</v>
      </c>
      <c r="J36" s="15">
        <v>650</v>
      </c>
      <c r="K36" s="14">
        <v>1.65907689064659</v>
      </c>
      <c r="L36" s="15">
        <v>391.78413228736798</v>
      </c>
      <c r="M36" s="15">
        <v>159</v>
      </c>
      <c r="ZA36" s="9"/>
    </row>
    <row r="37" spans="2:677" x14ac:dyDescent="0.3">
      <c r="B37" s="19"/>
      <c r="C37" s="16" t="s">
        <v>280</v>
      </c>
      <c r="D37" s="14">
        <v>8.1995874145153298</v>
      </c>
      <c r="E37" s="14">
        <v>1.64089630382723</v>
      </c>
      <c r="F37" s="14">
        <v>5.4714677857348004</v>
      </c>
      <c r="G37" s="14">
        <v>12.113655119456499</v>
      </c>
      <c r="H37" s="14">
        <v>20.011937441174599</v>
      </c>
      <c r="I37" s="15">
        <v>28</v>
      </c>
      <c r="J37" s="15">
        <v>339</v>
      </c>
      <c r="K37" s="14">
        <v>1.20904465242841</v>
      </c>
      <c r="L37" s="15">
        <v>280.38666671169398</v>
      </c>
      <c r="M37" s="15">
        <v>79</v>
      </c>
      <c r="ZA37" s="9"/>
    </row>
    <row r="38" spans="2:677" x14ac:dyDescent="0.3">
      <c r="B38" s="19" t="s">
        <v>296</v>
      </c>
      <c r="C38" s="16" t="s">
        <v>281</v>
      </c>
      <c r="D38" s="14">
        <v>10.9255356487882</v>
      </c>
      <c r="E38" s="14">
        <v>0.63340096636031495</v>
      </c>
      <c r="F38" s="14">
        <v>9.7434970085321595</v>
      </c>
      <c r="G38" s="14">
        <v>12.231540565517699</v>
      </c>
      <c r="H38" s="14">
        <v>5.7974362696859796</v>
      </c>
      <c r="I38" s="15">
        <v>833</v>
      </c>
      <c r="J38" s="15">
        <v>6752</v>
      </c>
      <c r="K38" s="14">
        <v>2.7831050127086301</v>
      </c>
      <c r="L38" s="15">
        <v>2426.06727707651</v>
      </c>
      <c r="M38" s="15">
        <v>1261</v>
      </c>
      <c r="ZA38" s="9"/>
    </row>
    <row r="39" spans="2:677" x14ac:dyDescent="0.3">
      <c r="B39" s="19"/>
      <c r="C39" s="16" t="s">
        <v>282</v>
      </c>
      <c r="D39" s="14">
        <v>6.6829861831339601</v>
      </c>
      <c r="E39" s="14">
        <v>0.44293577257378203</v>
      </c>
      <c r="F39" s="14">
        <v>5.8647451965324002</v>
      </c>
      <c r="G39" s="14">
        <v>7.6061628435413597</v>
      </c>
      <c r="H39" s="14">
        <v>6.6278121850922203</v>
      </c>
      <c r="I39" s="15">
        <v>547</v>
      </c>
      <c r="J39" s="15">
        <v>7102</v>
      </c>
      <c r="K39" s="14">
        <v>2.2339303550673502</v>
      </c>
      <c r="L39" s="15">
        <v>3179.1501395243299</v>
      </c>
      <c r="M39" s="15">
        <v>1282</v>
      </c>
      <c r="ZA39" s="9"/>
    </row>
    <row r="40" spans="2:677" x14ac:dyDescent="0.3">
      <c r="B40" s="19" t="s">
        <v>321</v>
      </c>
      <c r="C40" s="16" t="s">
        <v>314</v>
      </c>
      <c r="D40" s="14">
        <v>8.5320729695771291</v>
      </c>
      <c r="E40" s="14">
        <v>0.49415217361660202</v>
      </c>
      <c r="F40" s="14">
        <v>7.6116796825356499</v>
      </c>
      <c r="G40" s="14">
        <v>9.5522520665900998</v>
      </c>
      <c r="H40" s="14">
        <v>5.7917012123384701</v>
      </c>
      <c r="I40" s="15">
        <v>714</v>
      </c>
      <c r="J40" s="15">
        <v>7182</v>
      </c>
      <c r="K40" s="14">
        <v>2.2468958862219299</v>
      </c>
      <c r="L40" s="15">
        <v>3196.4097865149702</v>
      </c>
      <c r="M40" s="15">
        <v>2429</v>
      </c>
      <c r="ZA40" s="9"/>
    </row>
    <row r="41" spans="2:677" x14ac:dyDescent="0.3">
      <c r="B41" s="19"/>
      <c r="C41" s="16" t="s">
        <v>315</v>
      </c>
      <c r="D41" s="14">
        <v>8.5753215162993204</v>
      </c>
      <c r="E41" s="14">
        <v>0.544153414512203</v>
      </c>
      <c r="F41" s="14">
        <v>7.5667313137123298</v>
      </c>
      <c r="G41" s="14">
        <v>9.7042353185782808</v>
      </c>
      <c r="H41" s="14">
        <v>6.3455744892820398</v>
      </c>
      <c r="I41" s="15">
        <v>666</v>
      </c>
      <c r="J41" s="15">
        <v>6672</v>
      </c>
      <c r="K41" s="14">
        <v>2.5195315682128401</v>
      </c>
      <c r="L41" s="15">
        <v>2648.11129345468</v>
      </c>
      <c r="M41" s="15">
        <v>2420</v>
      </c>
      <c r="ZA41" s="9"/>
    </row>
    <row r="42" spans="2:677" x14ac:dyDescent="0.3">
      <c r="B42" s="19" t="s">
        <v>322</v>
      </c>
      <c r="C42" s="16" t="s">
        <v>316</v>
      </c>
      <c r="D42" s="14">
        <v>19.1797501948123</v>
      </c>
      <c r="E42" s="14">
        <v>1.70936538359974</v>
      </c>
      <c r="F42" s="14">
        <v>16.0445685824597</v>
      </c>
      <c r="G42" s="14">
        <v>22.7614684923829</v>
      </c>
      <c r="H42" s="14">
        <v>8.91234435400564</v>
      </c>
      <c r="I42" s="15">
        <v>350</v>
      </c>
      <c r="J42" s="15">
        <v>1643</v>
      </c>
      <c r="K42" s="14">
        <v>3.09513664754826</v>
      </c>
      <c r="L42" s="15">
        <v>530.83278287614996</v>
      </c>
      <c r="M42" s="15">
        <v>500</v>
      </c>
      <c r="ZA42" s="9"/>
    </row>
    <row r="43" spans="2:677" x14ac:dyDescent="0.3">
      <c r="B43" s="19"/>
      <c r="C43" s="16" t="s">
        <v>317</v>
      </c>
      <c r="D43" s="14">
        <v>9.8246026447177393</v>
      </c>
      <c r="E43" s="14">
        <v>1.84392417891866</v>
      </c>
      <c r="F43" s="14">
        <v>6.7461535920043296</v>
      </c>
      <c r="G43" s="14">
        <v>14.0954949039536</v>
      </c>
      <c r="H43" s="14">
        <v>18.768435178496102</v>
      </c>
      <c r="I43" s="15">
        <v>53</v>
      </c>
      <c r="J43" s="15">
        <v>522</v>
      </c>
      <c r="K43" s="14">
        <v>1.9994971408283699</v>
      </c>
      <c r="L43" s="15">
        <v>261.06563962564098</v>
      </c>
      <c r="M43" s="15">
        <v>203</v>
      </c>
      <c r="ZA43" s="9"/>
    </row>
    <row r="44" spans="2:677" x14ac:dyDescent="0.3">
      <c r="B44" s="19"/>
      <c r="C44" s="16" t="s">
        <v>318</v>
      </c>
      <c r="D44" s="14">
        <v>6.5324159380751201</v>
      </c>
      <c r="E44" s="14">
        <v>1.6392850948626201</v>
      </c>
      <c r="F44" s="14">
        <v>3.95537867910505</v>
      </c>
      <c r="G44" s="14">
        <v>10.603104520751501</v>
      </c>
      <c r="H44" s="14">
        <v>25.0946221184082</v>
      </c>
      <c r="I44" s="15">
        <v>23</v>
      </c>
      <c r="J44" s="15">
        <v>322</v>
      </c>
      <c r="K44" s="14">
        <v>1.4127950532373199</v>
      </c>
      <c r="L44" s="15">
        <v>227.916992816587</v>
      </c>
      <c r="M44" s="15">
        <v>150</v>
      </c>
      <c r="ZA44" s="9"/>
    </row>
    <row r="45" spans="2:677" x14ac:dyDescent="0.3">
      <c r="B45" s="19"/>
      <c r="C45" s="16" t="s">
        <v>319</v>
      </c>
      <c r="D45" s="14">
        <v>7.4812217351887904</v>
      </c>
      <c r="E45" s="14">
        <v>0.371641838709242</v>
      </c>
      <c r="F45" s="14">
        <v>6.7843156739399797</v>
      </c>
      <c r="G45" s="14">
        <v>8.2433853535836903</v>
      </c>
      <c r="H45" s="14">
        <v>4.96766239344546</v>
      </c>
      <c r="I45" s="15">
        <v>939</v>
      </c>
      <c r="J45" s="15">
        <v>11214</v>
      </c>
      <c r="K45" s="14">
        <v>2.2375286570711399</v>
      </c>
      <c r="L45" s="15">
        <v>5011.77938640517</v>
      </c>
      <c r="M45" s="15">
        <v>2490</v>
      </c>
      <c r="ZA45" s="9"/>
    </row>
    <row r="46" spans="2:677" x14ac:dyDescent="0.3">
      <c r="B46" s="19"/>
      <c r="C46" s="16" t="s">
        <v>320</v>
      </c>
      <c r="D46" s="14">
        <v>4.9292697617064603</v>
      </c>
      <c r="E46" s="14">
        <v>1.62223729377645</v>
      </c>
      <c r="F46" s="14">
        <v>2.54965335356711</v>
      </c>
      <c r="G46" s="14">
        <v>9.3174580911876603</v>
      </c>
      <c r="H46" s="14">
        <v>32.910296498255597</v>
      </c>
      <c r="I46" s="15">
        <v>15</v>
      </c>
      <c r="J46" s="15">
        <v>153</v>
      </c>
      <c r="K46" s="14">
        <v>0.85357745398256202</v>
      </c>
      <c r="L46" s="15">
        <v>153</v>
      </c>
      <c r="M46" s="15">
        <v>64</v>
      </c>
      <c r="ZA46" s="9">
        <v>1</v>
      </c>
    </row>
    <row r="47" spans="2:677" x14ac:dyDescent="0.3">
      <c r="B47" s="19" t="s">
        <v>298</v>
      </c>
      <c r="C47" s="16" t="s">
        <v>283</v>
      </c>
      <c r="D47" s="14">
        <v>12.765991398290099</v>
      </c>
      <c r="E47" s="14">
        <v>1.0226307844970699</v>
      </c>
      <c r="F47" s="14">
        <v>10.890903985343</v>
      </c>
      <c r="G47" s="14">
        <v>14.9098955422002</v>
      </c>
      <c r="H47" s="14">
        <v>8.0105865074767202</v>
      </c>
      <c r="I47" s="15">
        <v>357</v>
      </c>
      <c r="J47" s="15">
        <v>2451</v>
      </c>
      <c r="K47" s="14">
        <v>2.3007182192523601</v>
      </c>
      <c r="L47" s="15">
        <v>1065.31950739994</v>
      </c>
      <c r="M47" s="15">
        <v>1119</v>
      </c>
      <c r="ZA47" s="9"/>
    </row>
    <row r="48" spans="2:677" x14ac:dyDescent="0.3">
      <c r="B48" s="19"/>
      <c r="C48" s="16" t="s">
        <v>284</v>
      </c>
      <c r="D48" s="14">
        <v>9.7520776206420994</v>
      </c>
      <c r="E48" s="14">
        <v>0.98013650501559202</v>
      </c>
      <c r="F48" s="14">
        <v>7.9915050481122201</v>
      </c>
      <c r="G48" s="14">
        <v>11.8505577399286</v>
      </c>
      <c r="H48" s="14">
        <v>10.0505404401309</v>
      </c>
      <c r="I48" s="15">
        <v>261</v>
      </c>
      <c r="J48" s="15">
        <v>2246</v>
      </c>
      <c r="K48" s="14">
        <v>2.4505023062997702</v>
      </c>
      <c r="L48" s="15">
        <v>916.54678072571903</v>
      </c>
      <c r="M48" s="15">
        <v>1262</v>
      </c>
      <c r="ZA48" s="9"/>
    </row>
    <row r="49" spans="2:677" x14ac:dyDescent="0.3">
      <c r="B49" s="19"/>
      <c r="C49" s="16" t="s">
        <v>285</v>
      </c>
      <c r="D49" s="14">
        <v>7.72298467616835</v>
      </c>
      <c r="E49" s="14">
        <v>0.72285240538080298</v>
      </c>
      <c r="F49" s="14">
        <v>6.4192505341191097</v>
      </c>
      <c r="G49" s="14">
        <v>9.2652880619796694</v>
      </c>
      <c r="H49" s="14">
        <v>9.3597544950644096</v>
      </c>
      <c r="I49" s="15">
        <v>242</v>
      </c>
      <c r="J49" s="15">
        <v>2356</v>
      </c>
      <c r="K49" s="14">
        <v>1.72667841694785</v>
      </c>
      <c r="L49" s="15">
        <v>1364.4694790154199</v>
      </c>
      <c r="M49" s="15">
        <v>1358</v>
      </c>
      <c r="ZA49" s="9"/>
    </row>
    <row r="50" spans="2:677" x14ac:dyDescent="0.3">
      <c r="B50" s="19"/>
      <c r="C50" s="16" t="s">
        <v>286</v>
      </c>
      <c r="D50" s="14">
        <v>7.7801262008620498</v>
      </c>
      <c r="E50" s="14">
        <v>0.72508352057459802</v>
      </c>
      <c r="F50" s="14">
        <v>6.47186241379314</v>
      </c>
      <c r="G50" s="14">
        <v>9.3264792030150403</v>
      </c>
      <c r="H50" s="14">
        <v>9.3196884196333194</v>
      </c>
      <c r="I50" s="15">
        <v>256</v>
      </c>
      <c r="J50" s="15">
        <v>2729</v>
      </c>
      <c r="K50" s="14">
        <v>1.99898378008845</v>
      </c>
      <c r="L50" s="15">
        <v>1365.1936684945299</v>
      </c>
      <c r="M50" s="15">
        <v>1506</v>
      </c>
      <c r="ZA50" s="9"/>
    </row>
    <row r="51" spans="2:677" x14ac:dyDescent="0.3">
      <c r="B51" s="19"/>
      <c r="C51" s="16" t="s">
        <v>287</v>
      </c>
      <c r="D51" s="14">
        <v>5.81226712694966</v>
      </c>
      <c r="E51" s="14">
        <v>0.51319980660708497</v>
      </c>
      <c r="F51" s="14">
        <v>4.8838261852712002</v>
      </c>
      <c r="G51" s="14">
        <v>6.90439747116858</v>
      </c>
      <c r="H51" s="14">
        <v>8.8295977352372201</v>
      </c>
      <c r="I51" s="15">
        <v>258</v>
      </c>
      <c r="J51" s="15">
        <v>3989</v>
      </c>
      <c r="K51" s="14">
        <v>1.9186166474017901</v>
      </c>
      <c r="L51" s="15">
        <v>2079.1021517518602</v>
      </c>
      <c r="M51" s="15">
        <v>1641</v>
      </c>
      <c r="ZA51" s="9"/>
    </row>
    <row r="52" spans="2:677" x14ac:dyDescent="0.3">
      <c r="B52" s="19" t="s">
        <v>297</v>
      </c>
      <c r="C52" s="16" t="s">
        <v>288</v>
      </c>
      <c r="D52" s="14">
        <v>7.2649068918545199</v>
      </c>
      <c r="E52" s="14">
        <v>0.37741212743757202</v>
      </c>
      <c r="F52" s="14">
        <v>6.5587122662655801</v>
      </c>
      <c r="G52" s="14">
        <v>8.0405963973981596</v>
      </c>
      <c r="H52" s="14">
        <v>5.1950029512522704</v>
      </c>
      <c r="I52" s="15">
        <v>836</v>
      </c>
      <c r="J52" s="15">
        <v>9828</v>
      </c>
      <c r="K52" s="14">
        <v>2.0776792077250201</v>
      </c>
      <c r="L52" s="15">
        <v>4730.2778809445199</v>
      </c>
      <c r="M52" s="15">
        <v>2493</v>
      </c>
      <c r="ZA52" s="9"/>
    </row>
    <row r="53" spans="2:677" x14ac:dyDescent="0.3">
      <c r="B53" s="19"/>
      <c r="C53" s="16" t="s">
        <v>289</v>
      </c>
      <c r="D53" s="14">
        <v>11.541031761677599</v>
      </c>
      <c r="E53" s="14">
        <v>0.75852713563353402</v>
      </c>
      <c r="F53" s="14">
        <v>10.1347563875447</v>
      </c>
      <c r="G53" s="14">
        <v>13.1139632696236</v>
      </c>
      <c r="H53" s="14">
        <v>6.5724378140284703</v>
      </c>
      <c r="I53" s="15">
        <v>538</v>
      </c>
      <c r="J53" s="15">
        <v>3944</v>
      </c>
      <c r="K53" s="14">
        <v>2.2221967857917901</v>
      </c>
      <c r="L53" s="15">
        <v>1774.8203152920601</v>
      </c>
      <c r="M53" s="15">
        <v>1626</v>
      </c>
      <c r="ZA53" s="9"/>
    </row>
    <row r="54" spans="2:677" x14ac:dyDescent="0.3">
      <c r="B54" s="19" t="s">
        <v>291</v>
      </c>
      <c r="C54" s="16" t="s">
        <v>290</v>
      </c>
      <c r="D54" s="14">
        <v>7.9502805476026097</v>
      </c>
      <c r="E54" s="14">
        <v>0.41676843764691901</v>
      </c>
      <c r="F54" s="14">
        <v>7.1704618267742397</v>
      </c>
      <c r="G54" s="14">
        <v>8.8068620150726904</v>
      </c>
      <c r="H54" s="14">
        <v>5.2421852933553899</v>
      </c>
      <c r="I54" s="15">
        <v>840</v>
      </c>
      <c r="J54" s="15">
        <v>9617</v>
      </c>
      <c r="K54" s="14">
        <v>2.2823338690026702</v>
      </c>
      <c r="L54" s="15">
        <v>4213.6692315758301</v>
      </c>
      <c r="M54" s="15">
        <v>2354</v>
      </c>
      <c r="ZA54" s="9"/>
    </row>
    <row r="55" spans="2:677" x14ac:dyDescent="0.3">
      <c r="B55" s="19"/>
      <c r="C55" s="16" t="s">
        <v>291</v>
      </c>
      <c r="D55" s="14">
        <v>9.6264801593195006</v>
      </c>
      <c r="E55" s="14">
        <v>0.69775333200747003</v>
      </c>
      <c r="F55" s="14">
        <v>8.3422713203592007</v>
      </c>
      <c r="G55" s="14">
        <v>11.0844726113903</v>
      </c>
      <c r="H55" s="14">
        <v>7.2482706083590402</v>
      </c>
      <c r="I55" s="15">
        <v>540</v>
      </c>
      <c r="J55" s="15">
        <v>4237</v>
      </c>
      <c r="K55" s="14">
        <v>2.3705606732409401</v>
      </c>
      <c r="L55" s="15">
        <v>1787.3408800827499</v>
      </c>
      <c r="M55" s="15">
        <v>1619</v>
      </c>
      <c r="ZA55" s="9"/>
    </row>
    <row r="57" spans="2:677" x14ac:dyDescent="0.3">
      <c r="B57" s="7"/>
      <c r="C57" s="7"/>
      <c r="D57" s="7"/>
    </row>
    <row r="58" spans="2:677" x14ac:dyDescent="0.3">
      <c r="B58" s="7" t="s">
        <v>301</v>
      </c>
      <c r="C58" s="7"/>
      <c r="D58" s="7"/>
    </row>
    <row r="59" spans="2:677" x14ac:dyDescent="0.3">
      <c r="B59" s="7" t="s">
        <v>302</v>
      </c>
      <c r="C59" s="7"/>
      <c r="D59" s="7"/>
    </row>
    <row r="60" spans="2:677" x14ac:dyDescent="0.3">
      <c r="B60" s="7" t="s">
        <v>303</v>
      </c>
      <c r="C60" s="7"/>
      <c r="D60" s="7"/>
    </row>
    <row r="61" spans="2:677" x14ac:dyDescent="0.3">
      <c r="B61" s="7" t="s">
        <v>304</v>
      </c>
      <c r="C61" s="7"/>
      <c r="D61" s="7"/>
    </row>
    <row r="62" spans="2:677" x14ac:dyDescent="0.3">
      <c r="B62" s="7" t="s">
        <v>305</v>
      </c>
      <c r="C62" s="7"/>
      <c r="D62" s="7"/>
    </row>
    <row r="63" spans="2:677" x14ac:dyDescent="0.3">
      <c r="B63" s="7" t="s">
        <v>306</v>
      </c>
      <c r="C63" s="7"/>
      <c r="D63" s="7"/>
    </row>
    <row r="64" spans="2:677" x14ac:dyDescent="0.3">
      <c r="B64" s="7" t="s">
        <v>307</v>
      </c>
      <c r="C64" s="7"/>
      <c r="D64" s="7"/>
    </row>
    <row r="65" spans="2:9" x14ac:dyDescent="0.3">
      <c r="B65" s="7" t="s">
        <v>9</v>
      </c>
      <c r="C65" s="8" t="str">
        <f>HYPERLINK("https://www.cdc.gov/nchs/data/series/sr_02/sr02_175.pdf", "Link to Vital and Health Statistics")</f>
        <v>Link to Vital and Health Statistics</v>
      </c>
      <c r="D65" s="7"/>
    </row>
    <row r="66" spans="2:9" x14ac:dyDescent="0.3">
      <c r="B66" s="7" t="s">
        <v>308</v>
      </c>
      <c r="C66" s="7"/>
      <c r="D66" s="7"/>
    </row>
    <row r="67" spans="2:9" x14ac:dyDescent="0.3">
      <c r="B67" s="7" t="s">
        <v>309</v>
      </c>
      <c r="C67" s="7"/>
      <c r="D67" s="7"/>
    </row>
    <row r="68" spans="2:9" x14ac:dyDescent="0.3">
      <c r="B68" s="7"/>
      <c r="C68" s="7"/>
      <c r="D68" s="7"/>
    </row>
    <row r="69" spans="2:9" ht="90" customHeight="1" x14ac:dyDescent="0.3">
      <c r="B69" s="20" t="s">
        <v>365</v>
      </c>
      <c r="C69" s="21"/>
      <c r="D69" s="21"/>
      <c r="E69" s="22"/>
      <c r="F69" s="22"/>
      <c r="G69" s="22"/>
      <c r="H69" s="22"/>
      <c r="I69" s="22"/>
    </row>
    <row r="70" spans="2:9" x14ac:dyDescent="0.3">
      <c r="B70" s="7"/>
      <c r="C70" s="7"/>
      <c r="D70" s="7"/>
    </row>
    <row r="71" spans="2:9" x14ac:dyDescent="0.3">
      <c r="B71" s="7"/>
      <c r="C71" s="7"/>
      <c r="D71" s="7"/>
    </row>
    <row r="72" spans="2:9" x14ac:dyDescent="0.3">
      <c r="B72" s="7"/>
      <c r="C72" s="7"/>
      <c r="D72" s="7"/>
    </row>
    <row r="73" spans="2:9" x14ac:dyDescent="0.3">
      <c r="B73" s="7"/>
      <c r="C73" s="7"/>
      <c r="D73" s="7"/>
    </row>
    <row r="74" spans="2:9" x14ac:dyDescent="0.3">
      <c r="B74" s="7"/>
      <c r="C74" s="7"/>
      <c r="D74" s="7"/>
    </row>
    <row r="75" spans="2:9" x14ac:dyDescent="0.3">
      <c r="B75" s="7"/>
      <c r="C75" s="7"/>
      <c r="D75" s="7"/>
    </row>
    <row r="76" spans="2:9" x14ac:dyDescent="0.3">
      <c r="B76" s="7"/>
      <c r="C76" s="7"/>
      <c r="D76" s="7"/>
    </row>
    <row r="77" spans="2:9" x14ac:dyDescent="0.3">
      <c r="B77" s="7"/>
      <c r="C77" s="7"/>
      <c r="D77" s="7"/>
    </row>
  </sheetData>
  <mergeCells count="12">
    <mergeCell ref="B69:I69"/>
    <mergeCell ref="B38:B39"/>
    <mergeCell ref="B40:B41"/>
    <mergeCell ref="B42:B46"/>
    <mergeCell ref="B52:B53"/>
    <mergeCell ref="B54:B55"/>
    <mergeCell ref="B47:B51"/>
    <mergeCell ref="B8:C8"/>
    <mergeCell ref="B9:C9"/>
    <mergeCell ref="B10:B11"/>
    <mergeCell ref="B12:B14"/>
    <mergeCell ref="B15:B37"/>
  </mergeCells>
  <conditionalFormatting sqref="D9:D55">
    <cfRule type="expression" dxfId="107" priority="1">
      <formula>ZA9 = 3</formula>
    </cfRule>
    <cfRule type="expression" dxfId="106" priority="48">
      <formula>I9 = J9</formula>
    </cfRule>
    <cfRule type="expression" dxfId="105" priority="95">
      <formula>ZA9 = 2</formula>
    </cfRule>
    <cfRule type="expression" dxfId="104" priority="142">
      <formula>ZA9 = 1</formula>
    </cfRule>
  </conditionalFormatting>
  <pageMargins left="0.7" right="0.7" top="0.75" bottom="0.75" header="0.3" footer="0.3"/>
  <pageSetup paperSize="9" orientation="portrait" horizontalDpi="300" verticalDpi="300"/>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B1:ZA70"/>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189</v>
      </c>
      <c r="M2" s="12" t="str">
        <f>HYPERLINK("#'INDICE'!A1", "Índice")</f>
        <v>Índice</v>
      </c>
    </row>
    <row r="3" spans="2:677" x14ac:dyDescent="0.3">
      <c r="B3" s="10" t="s">
        <v>7</v>
      </c>
      <c r="C3" s="11" t="s">
        <v>188</v>
      </c>
    </row>
    <row r="4" spans="2:677" x14ac:dyDescent="0.3">
      <c r="B4" s="10" t="s">
        <v>8</v>
      </c>
      <c r="C4" s="11" t="s">
        <v>299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70.283003654751397</v>
      </c>
      <c r="E9" s="14">
        <v>0.86149665508765205</v>
      </c>
      <c r="F9" s="14">
        <v>68.566514440797206</v>
      </c>
      <c r="G9" s="14">
        <v>71.944113688737005</v>
      </c>
      <c r="H9" s="14">
        <v>1.22575389537924</v>
      </c>
      <c r="I9" s="15">
        <v>13624</v>
      </c>
      <c r="J9" s="15">
        <v>18280</v>
      </c>
      <c r="K9" s="14">
        <v>6.4953775458924197</v>
      </c>
      <c r="L9" s="15">
        <v>2814.30907916353</v>
      </c>
      <c r="M9" s="15">
        <v>2621</v>
      </c>
      <c r="ZA9" s="9"/>
    </row>
    <row r="10" spans="2:677" x14ac:dyDescent="0.3">
      <c r="B10" s="19" t="s">
        <v>293</v>
      </c>
      <c r="C10" s="16" t="s">
        <v>253</v>
      </c>
      <c r="D10" s="14">
        <v>63.652550642924098</v>
      </c>
      <c r="E10" s="14">
        <v>1.1339875349117901</v>
      </c>
      <c r="F10" s="14">
        <v>61.400562186721501</v>
      </c>
      <c r="G10" s="14">
        <v>65.846235621224196</v>
      </c>
      <c r="H10" s="14">
        <v>1.7815272498241299</v>
      </c>
      <c r="I10" s="15">
        <v>7927</v>
      </c>
      <c r="J10" s="15">
        <v>11773</v>
      </c>
      <c r="K10" s="14">
        <v>6.5430021592213299</v>
      </c>
      <c r="L10" s="15">
        <v>1799.32693181337</v>
      </c>
      <c r="M10" s="15">
        <v>1670</v>
      </c>
      <c r="ZA10" s="9"/>
    </row>
    <row r="11" spans="2:677" x14ac:dyDescent="0.3">
      <c r="B11" s="19"/>
      <c r="C11" s="16" t="s">
        <v>254</v>
      </c>
      <c r="D11" s="14">
        <v>85.0763874577313</v>
      </c>
      <c r="E11" s="14">
        <v>1.0435993210901999</v>
      </c>
      <c r="F11" s="14">
        <v>82.910615162599697</v>
      </c>
      <c r="G11" s="14">
        <v>87.010687716366505</v>
      </c>
      <c r="H11" s="14">
        <v>1.22666153591523</v>
      </c>
      <c r="I11" s="15">
        <v>5697</v>
      </c>
      <c r="J11" s="15">
        <v>6507</v>
      </c>
      <c r="K11" s="14">
        <v>5.5808279513702104</v>
      </c>
      <c r="L11" s="15">
        <v>1165.9560295891899</v>
      </c>
      <c r="M11" s="15">
        <v>951</v>
      </c>
      <c r="ZA11" s="9"/>
    </row>
    <row r="12" spans="2:677" x14ac:dyDescent="0.3">
      <c r="B12" s="19" t="s">
        <v>294</v>
      </c>
      <c r="C12" s="16" t="s">
        <v>255</v>
      </c>
      <c r="D12" s="14">
        <v>55.422754649616401</v>
      </c>
      <c r="E12" s="14">
        <v>1.04579103237351</v>
      </c>
      <c r="F12" s="14">
        <v>53.3631530133786</v>
      </c>
      <c r="G12" s="14">
        <v>57.463901622756502</v>
      </c>
      <c r="H12" s="14">
        <v>1.8869344170729601</v>
      </c>
      <c r="I12" s="15">
        <v>6099</v>
      </c>
      <c r="J12" s="15">
        <v>9618</v>
      </c>
      <c r="K12" s="14">
        <v>4.2572397417327696</v>
      </c>
      <c r="L12" s="15">
        <v>2259.2103295750298</v>
      </c>
      <c r="M12" s="15">
        <v>1355</v>
      </c>
      <c r="ZA12" s="9"/>
    </row>
    <row r="13" spans="2:677" x14ac:dyDescent="0.3">
      <c r="B13" s="19"/>
      <c r="C13" s="16" t="s">
        <v>256</v>
      </c>
      <c r="D13" s="14">
        <v>80.241869793720497</v>
      </c>
      <c r="E13" s="14">
        <v>1.36091107627063</v>
      </c>
      <c r="F13" s="14">
        <v>77.433987879826006</v>
      </c>
      <c r="G13" s="14">
        <v>82.778073544784604</v>
      </c>
      <c r="H13" s="14">
        <v>1.6960111719344899</v>
      </c>
      <c r="I13" s="15">
        <v>4444</v>
      </c>
      <c r="J13" s="15">
        <v>5146</v>
      </c>
      <c r="K13" s="14">
        <v>6.0103255164749099</v>
      </c>
      <c r="L13" s="15">
        <v>856.19322712127496</v>
      </c>
      <c r="M13" s="15">
        <v>771</v>
      </c>
      <c r="ZA13" s="9"/>
    </row>
    <row r="14" spans="2:677" x14ac:dyDescent="0.3">
      <c r="B14" s="19"/>
      <c r="C14" s="16" t="s">
        <v>257</v>
      </c>
      <c r="D14" s="14">
        <v>88.423419780129393</v>
      </c>
      <c r="E14" s="14">
        <v>1.07930041410051</v>
      </c>
      <c r="F14" s="14">
        <v>86.128531871910297</v>
      </c>
      <c r="G14" s="14">
        <v>90.381044238244897</v>
      </c>
      <c r="H14" s="14">
        <v>1.2206046958874199</v>
      </c>
      <c r="I14" s="15">
        <v>3081</v>
      </c>
      <c r="J14" s="15">
        <v>3516</v>
      </c>
      <c r="K14" s="14">
        <v>4.0000224053223299</v>
      </c>
      <c r="L14" s="15">
        <v>878.99507645799702</v>
      </c>
      <c r="M14" s="15">
        <v>495</v>
      </c>
      <c r="ZA14" s="9"/>
    </row>
    <row r="15" spans="2:677" x14ac:dyDescent="0.3">
      <c r="B15" s="19" t="s">
        <v>295</v>
      </c>
      <c r="C15" s="16" t="s">
        <v>258</v>
      </c>
      <c r="D15" s="14">
        <v>39.762340009880297</v>
      </c>
      <c r="E15" s="14">
        <v>3.2605944832039699</v>
      </c>
      <c r="F15" s="14">
        <v>33.523078423742596</v>
      </c>
      <c r="G15" s="14">
        <v>46.353130782562197</v>
      </c>
      <c r="H15" s="14">
        <v>8.2002077402732407</v>
      </c>
      <c r="I15" s="15">
        <v>355</v>
      </c>
      <c r="J15" s="15">
        <v>964</v>
      </c>
      <c r="K15" s="14">
        <v>4.2744460350683298</v>
      </c>
      <c r="L15" s="15">
        <v>225.52630027170099</v>
      </c>
      <c r="M15" s="15">
        <v>134</v>
      </c>
      <c r="ZA15" s="9"/>
    </row>
    <row r="16" spans="2:677" x14ac:dyDescent="0.3">
      <c r="B16" s="19"/>
      <c r="C16" s="16" t="s">
        <v>259</v>
      </c>
      <c r="D16" s="14">
        <v>92.707355242962294</v>
      </c>
      <c r="E16" s="14">
        <v>1.46203292050639</v>
      </c>
      <c r="F16" s="14">
        <v>89.221781918106899</v>
      </c>
      <c r="G16" s="14">
        <v>95.127287660420095</v>
      </c>
      <c r="H16" s="14">
        <v>1.5770409118831801</v>
      </c>
      <c r="I16" s="15">
        <v>694</v>
      </c>
      <c r="J16" s="15">
        <v>750</v>
      </c>
      <c r="K16" s="14">
        <v>2.36808273188351</v>
      </c>
      <c r="L16" s="15">
        <v>316.71190786627199</v>
      </c>
      <c r="M16" s="15">
        <v>101</v>
      </c>
      <c r="ZA16" s="9"/>
    </row>
    <row r="17" spans="2:677" x14ac:dyDescent="0.3">
      <c r="B17" s="19"/>
      <c r="C17" s="16" t="s">
        <v>260</v>
      </c>
      <c r="D17" s="14">
        <v>83.9272577810071</v>
      </c>
      <c r="E17" s="14">
        <v>2.3409973517724301</v>
      </c>
      <c r="F17" s="14">
        <v>78.727934000592697</v>
      </c>
      <c r="G17" s="14">
        <v>88.048678796007906</v>
      </c>
      <c r="H17" s="14">
        <v>2.78931709871999</v>
      </c>
      <c r="I17" s="15">
        <v>568</v>
      </c>
      <c r="J17" s="15">
        <v>679</v>
      </c>
      <c r="K17" s="14">
        <v>2.7544730413964298</v>
      </c>
      <c r="L17" s="15">
        <v>246.508130519139</v>
      </c>
      <c r="M17" s="15">
        <v>101</v>
      </c>
      <c r="ZA17" s="9"/>
    </row>
    <row r="18" spans="2:677" x14ac:dyDescent="0.3">
      <c r="B18" s="19"/>
      <c r="C18" s="16" t="s">
        <v>261</v>
      </c>
      <c r="D18" s="14">
        <v>68.928214902183598</v>
      </c>
      <c r="E18" s="14">
        <v>3.9163872962607198</v>
      </c>
      <c r="F18" s="14">
        <v>60.652204736944299</v>
      </c>
      <c r="G18" s="14">
        <v>76.148073760181802</v>
      </c>
      <c r="H18" s="14">
        <v>5.6818347926440396</v>
      </c>
      <c r="I18" s="15">
        <v>418</v>
      </c>
      <c r="J18" s="15">
        <v>610</v>
      </c>
      <c r="K18" s="14">
        <v>4.36139401343448</v>
      </c>
      <c r="L18" s="15">
        <v>139.86353861196801</v>
      </c>
      <c r="M18" s="15">
        <v>78</v>
      </c>
      <c r="ZA18" s="9"/>
    </row>
    <row r="19" spans="2:677" x14ac:dyDescent="0.3">
      <c r="B19" s="19"/>
      <c r="C19" s="16" t="s">
        <v>262</v>
      </c>
      <c r="D19" s="14">
        <v>90.548790987036597</v>
      </c>
      <c r="E19" s="14">
        <v>2.8905257196088701</v>
      </c>
      <c r="F19" s="14">
        <v>82.996634153860697</v>
      </c>
      <c r="G19" s="14">
        <v>94.950677914292498</v>
      </c>
      <c r="H19" s="14">
        <v>3.19223005420656</v>
      </c>
      <c r="I19" s="15">
        <v>441</v>
      </c>
      <c r="J19" s="15">
        <v>489</v>
      </c>
      <c r="K19" s="14">
        <v>4.7643480236905402</v>
      </c>
      <c r="L19" s="15">
        <v>102.637338323831</v>
      </c>
      <c r="M19" s="15">
        <v>66</v>
      </c>
      <c r="ZA19" s="9"/>
    </row>
    <row r="20" spans="2:677" x14ac:dyDescent="0.3">
      <c r="B20" s="19"/>
      <c r="C20" s="16" t="s">
        <v>263</v>
      </c>
      <c r="D20" s="14">
        <v>77.363087224087494</v>
      </c>
      <c r="E20" s="14">
        <v>2.5428360372566998</v>
      </c>
      <c r="F20" s="14">
        <v>71.927932448966004</v>
      </c>
      <c r="G20" s="14">
        <v>82.009129109385299</v>
      </c>
      <c r="H20" s="14">
        <v>3.2868854236532798</v>
      </c>
      <c r="I20" s="15">
        <v>553</v>
      </c>
      <c r="J20" s="15">
        <v>705</v>
      </c>
      <c r="K20" s="14">
        <v>2.59931183866449</v>
      </c>
      <c r="L20" s="15">
        <v>271.225633459287</v>
      </c>
      <c r="M20" s="15">
        <v>101</v>
      </c>
      <c r="ZA20" s="9"/>
    </row>
    <row r="21" spans="2:677" x14ac:dyDescent="0.3">
      <c r="B21" s="19"/>
      <c r="C21" s="16" t="s">
        <v>264</v>
      </c>
      <c r="D21" s="14">
        <v>88.116719442496603</v>
      </c>
      <c r="E21" s="14">
        <v>1.85270514815617</v>
      </c>
      <c r="F21" s="14">
        <v>83.948632334364305</v>
      </c>
      <c r="G21" s="14">
        <v>91.314453167666798</v>
      </c>
      <c r="H21" s="14">
        <v>2.1025580160927402</v>
      </c>
      <c r="I21" s="15">
        <v>1109</v>
      </c>
      <c r="J21" s="15">
        <v>1241</v>
      </c>
      <c r="K21" s="14">
        <v>4.0648042028169504</v>
      </c>
      <c r="L21" s="15">
        <v>305.303758331084</v>
      </c>
      <c r="M21" s="15">
        <v>181</v>
      </c>
      <c r="ZA21" s="9"/>
    </row>
    <row r="22" spans="2:677" x14ac:dyDescent="0.3">
      <c r="B22" s="19"/>
      <c r="C22" s="16" t="s">
        <v>265</v>
      </c>
      <c r="D22" s="14">
        <v>85.344724758114396</v>
      </c>
      <c r="E22" s="14">
        <v>2.5988645619230599</v>
      </c>
      <c r="F22" s="14">
        <v>79.428728979442496</v>
      </c>
      <c r="G22" s="14">
        <v>89.778314187045595</v>
      </c>
      <c r="H22" s="14">
        <v>3.0451379031203301</v>
      </c>
      <c r="I22" s="15">
        <v>772</v>
      </c>
      <c r="J22" s="15">
        <v>913</v>
      </c>
      <c r="K22" s="14">
        <v>4.9248325787102303</v>
      </c>
      <c r="L22" s="15">
        <v>185.38701273762001</v>
      </c>
      <c r="M22" s="15">
        <v>132</v>
      </c>
      <c r="ZA22" s="9"/>
    </row>
    <row r="23" spans="2:677" x14ac:dyDescent="0.3">
      <c r="B23" s="19"/>
      <c r="C23" s="16" t="s">
        <v>266</v>
      </c>
      <c r="D23" s="14">
        <v>64.635059741505003</v>
      </c>
      <c r="E23" s="14">
        <v>2.77275210163533</v>
      </c>
      <c r="F23" s="14">
        <v>58.9835755493839</v>
      </c>
      <c r="G23" s="14">
        <v>69.905158024274897</v>
      </c>
      <c r="H23" s="14">
        <v>4.2898577223017904</v>
      </c>
      <c r="I23" s="15">
        <v>605</v>
      </c>
      <c r="J23" s="15">
        <v>969</v>
      </c>
      <c r="K23" s="14">
        <v>3.2557898151618501</v>
      </c>
      <c r="L23" s="15">
        <v>297.62363512763397</v>
      </c>
      <c r="M23" s="15">
        <v>144</v>
      </c>
      <c r="ZA23" s="9"/>
    </row>
    <row r="24" spans="2:677" x14ac:dyDescent="0.3">
      <c r="B24" s="19"/>
      <c r="C24" s="16" t="s">
        <v>267</v>
      </c>
      <c r="D24" s="14">
        <v>52.855766032055101</v>
      </c>
      <c r="E24" s="14">
        <v>3.61591433035256</v>
      </c>
      <c r="F24" s="14">
        <v>45.647627990802597</v>
      </c>
      <c r="G24" s="14">
        <v>59.946748973021201</v>
      </c>
      <c r="H24" s="14">
        <v>6.8410972005582797</v>
      </c>
      <c r="I24" s="15">
        <v>294</v>
      </c>
      <c r="J24" s="15">
        <v>627</v>
      </c>
      <c r="K24" s="14">
        <v>3.28465411246601</v>
      </c>
      <c r="L24" s="15">
        <v>190.88767904675001</v>
      </c>
      <c r="M24" s="15">
        <v>78</v>
      </c>
      <c r="ZA24" s="9"/>
    </row>
    <row r="25" spans="2:677" x14ac:dyDescent="0.3">
      <c r="B25" s="19"/>
      <c r="C25" s="16" t="s">
        <v>268</v>
      </c>
      <c r="D25" s="14">
        <v>85.315457779627707</v>
      </c>
      <c r="E25" s="14">
        <v>2.5169109515649</v>
      </c>
      <c r="F25" s="14">
        <v>79.582087355385895</v>
      </c>
      <c r="G25" s="14">
        <v>89.648305567636598</v>
      </c>
      <c r="H25" s="14">
        <v>2.9501230106109899</v>
      </c>
      <c r="I25" s="15">
        <v>524</v>
      </c>
      <c r="J25" s="15">
        <v>636</v>
      </c>
      <c r="K25" s="14">
        <v>3.2108594512745401</v>
      </c>
      <c r="L25" s="15">
        <v>198.07780740684299</v>
      </c>
      <c r="M25" s="15">
        <v>89</v>
      </c>
      <c r="ZA25" s="9"/>
    </row>
    <row r="26" spans="2:677" x14ac:dyDescent="0.3">
      <c r="B26" s="19"/>
      <c r="C26" s="16" t="s">
        <v>269</v>
      </c>
      <c r="D26" s="14">
        <v>98.760822593057796</v>
      </c>
      <c r="E26" s="14">
        <v>0.42751457992709602</v>
      </c>
      <c r="F26" s="14">
        <v>97.552198797495194</v>
      </c>
      <c r="G26" s="14">
        <v>99.376491818881206</v>
      </c>
      <c r="H26" s="14">
        <v>0.43287871516488102</v>
      </c>
      <c r="I26" s="15">
        <v>569</v>
      </c>
      <c r="J26" s="15">
        <v>580</v>
      </c>
      <c r="K26" s="14">
        <v>0.86469358979716804</v>
      </c>
      <c r="L26" s="15">
        <v>580</v>
      </c>
      <c r="M26" s="15">
        <v>93</v>
      </c>
      <c r="ZA26" s="9"/>
    </row>
    <row r="27" spans="2:677" x14ac:dyDescent="0.3">
      <c r="B27" s="19"/>
      <c r="C27" s="16" t="s">
        <v>270</v>
      </c>
      <c r="D27" s="14">
        <v>98.921592185493907</v>
      </c>
      <c r="E27" s="14">
        <v>0.36916721351077703</v>
      </c>
      <c r="F27" s="14">
        <v>97.885438458648693</v>
      </c>
      <c r="G27" s="14">
        <v>99.452859462868403</v>
      </c>
      <c r="H27" s="14">
        <v>0.37319174242417003</v>
      </c>
      <c r="I27" s="15">
        <v>845</v>
      </c>
      <c r="J27" s="15">
        <v>856</v>
      </c>
      <c r="K27" s="14">
        <v>1.0922907039712999</v>
      </c>
      <c r="L27" s="15">
        <v>783.67416008192595</v>
      </c>
      <c r="M27" s="15">
        <v>141</v>
      </c>
      <c r="ZA27" s="9"/>
    </row>
    <row r="28" spans="2:677" x14ac:dyDescent="0.3">
      <c r="B28" s="19"/>
      <c r="C28" s="16" t="s">
        <v>271</v>
      </c>
      <c r="D28" s="14">
        <v>76.190690666542807</v>
      </c>
      <c r="E28" s="14">
        <v>3.9966250287456</v>
      </c>
      <c r="F28" s="14">
        <v>67.338392981873596</v>
      </c>
      <c r="G28" s="14">
        <v>83.240866351871404</v>
      </c>
      <c r="H28" s="14">
        <v>5.2455555839981596</v>
      </c>
      <c r="I28" s="15">
        <v>296</v>
      </c>
      <c r="J28" s="15">
        <v>425</v>
      </c>
      <c r="K28" s="14">
        <v>3.73339512703259</v>
      </c>
      <c r="L28" s="15">
        <v>113.837401490852</v>
      </c>
      <c r="M28" s="15">
        <v>66</v>
      </c>
      <c r="ZA28" s="9"/>
    </row>
    <row r="29" spans="2:677" x14ac:dyDescent="0.3">
      <c r="B29" s="19"/>
      <c r="C29" s="16" t="s">
        <v>272</v>
      </c>
      <c r="D29" s="14">
        <v>91.637748188640103</v>
      </c>
      <c r="E29" s="14">
        <v>1.85421871600231</v>
      </c>
      <c r="F29" s="14">
        <v>87.141635506498801</v>
      </c>
      <c r="G29" s="14">
        <v>94.658103860731799</v>
      </c>
      <c r="H29" s="14">
        <v>2.0234223915949201</v>
      </c>
      <c r="I29" s="15">
        <v>581</v>
      </c>
      <c r="J29" s="15">
        <v>653</v>
      </c>
      <c r="K29" s="14">
        <v>2.9253098032547298</v>
      </c>
      <c r="L29" s="15">
        <v>223.224220311116</v>
      </c>
      <c r="M29" s="15">
        <v>92</v>
      </c>
      <c r="ZA29" s="9"/>
    </row>
    <row r="30" spans="2:677" x14ac:dyDescent="0.3">
      <c r="B30" s="19"/>
      <c r="C30" s="16" t="s">
        <v>273</v>
      </c>
      <c r="D30" s="14">
        <v>90.739009394982503</v>
      </c>
      <c r="E30" s="14">
        <v>1.8793962464798999</v>
      </c>
      <c r="F30" s="14">
        <v>86.251530466413797</v>
      </c>
      <c r="G30" s="14">
        <v>93.865949437296905</v>
      </c>
      <c r="H30" s="14">
        <v>2.0712108926591699</v>
      </c>
      <c r="I30" s="15">
        <v>461</v>
      </c>
      <c r="J30" s="15">
        <v>521</v>
      </c>
      <c r="K30" s="14">
        <v>2.1856900992293999</v>
      </c>
      <c r="L30" s="15">
        <v>238.36865079074499</v>
      </c>
      <c r="M30" s="15">
        <v>72</v>
      </c>
      <c r="ZA30" s="9"/>
    </row>
    <row r="31" spans="2:677" x14ac:dyDescent="0.3">
      <c r="B31" s="19"/>
      <c r="C31" s="16" t="s">
        <v>274</v>
      </c>
      <c r="D31" s="14">
        <v>30.3728767996827</v>
      </c>
      <c r="E31" s="14">
        <v>1.6739033349546</v>
      </c>
      <c r="F31" s="14">
        <v>27.182814717633999</v>
      </c>
      <c r="G31" s="14">
        <v>33.763723065355897</v>
      </c>
      <c r="H31" s="14">
        <v>5.5111781014173902</v>
      </c>
      <c r="I31" s="15">
        <v>605</v>
      </c>
      <c r="J31" s="15">
        <v>1996</v>
      </c>
      <c r="K31" s="14">
        <v>2.6432562576318799</v>
      </c>
      <c r="L31" s="15">
        <v>755.12920634802094</v>
      </c>
      <c r="M31" s="15">
        <v>285</v>
      </c>
      <c r="ZA31" s="9"/>
    </row>
    <row r="32" spans="2:677" x14ac:dyDescent="0.3">
      <c r="B32" s="19"/>
      <c r="C32" s="16" t="s">
        <v>275</v>
      </c>
      <c r="D32" s="14">
        <v>70.205282290135102</v>
      </c>
      <c r="E32" s="14">
        <v>2.7161904840658799</v>
      </c>
      <c r="F32" s="14">
        <v>64.583037632616296</v>
      </c>
      <c r="G32" s="14">
        <v>75.276688790750896</v>
      </c>
      <c r="H32" s="14">
        <v>3.86892609140259</v>
      </c>
      <c r="I32" s="15">
        <v>898</v>
      </c>
      <c r="J32" s="15">
        <v>1281</v>
      </c>
      <c r="K32" s="14">
        <v>4.5146215612116798</v>
      </c>
      <c r="L32" s="15">
        <v>283.74471317950099</v>
      </c>
      <c r="M32" s="15">
        <v>170</v>
      </c>
      <c r="ZA32" s="9"/>
    </row>
    <row r="33" spans="2:677" x14ac:dyDescent="0.3">
      <c r="B33" s="19"/>
      <c r="C33" s="16" t="s">
        <v>276</v>
      </c>
      <c r="D33" s="14">
        <v>90.971732773084696</v>
      </c>
      <c r="E33" s="14">
        <v>2.4417262258439698</v>
      </c>
      <c r="F33" s="14">
        <v>84.819415508786705</v>
      </c>
      <c r="G33" s="14">
        <v>94.783998765731894</v>
      </c>
      <c r="H33" s="14">
        <v>2.6840493760127502</v>
      </c>
      <c r="I33" s="15">
        <v>668</v>
      </c>
      <c r="J33" s="15">
        <v>731</v>
      </c>
      <c r="K33" s="14">
        <v>5.2991464689177699</v>
      </c>
      <c r="L33" s="15">
        <v>137.94674374216501</v>
      </c>
      <c r="M33" s="15">
        <v>102</v>
      </c>
      <c r="ZA33" s="9"/>
    </row>
    <row r="34" spans="2:677" x14ac:dyDescent="0.3">
      <c r="B34" s="19"/>
      <c r="C34" s="16" t="s">
        <v>277</v>
      </c>
      <c r="D34" s="14">
        <v>87.086658532627496</v>
      </c>
      <c r="E34" s="14">
        <v>2.3106240326865399</v>
      </c>
      <c r="F34" s="14">
        <v>81.779793838108901</v>
      </c>
      <c r="G34" s="14">
        <v>91.017605095438697</v>
      </c>
      <c r="H34" s="14">
        <v>2.65324685964482</v>
      </c>
      <c r="I34" s="15">
        <v>654</v>
      </c>
      <c r="J34" s="15">
        <v>751</v>
      </c>
      <c r="K34" s="14">
        <v>3.5606523536375501</v>
      </c>
      <c r="L34" s="15">
        <v>210.916406717657</v>
      </c>
      <c r="M34" s="15">
        <v>101</v>
      </c>
      <c r="ZA34" s="9"/>
    </row>
    <row r="35" spans="2:677" x14ac:dyDescent="0.3">
      <c r="B35" s="19"/>
      <c r="C35" s="16" t="s">
        <v>278</v>
      </c>
      <c r="D35" s="14">
        <v>97.165549278028095</v>
      </c>
      <c r="E35" s="14">
        <v>0.71744050609443899</v>
      </c>
      <c r="F35" s="14">
        <v>95.320988418454803</v>
      </c>
      <c r="G35" s="14">
        <v>98.2959464922683</v>
      </c>
      <c r="H35" s="14">
        <v>0.73836921771683195</v>
      </c>
      <c r="I35" s="15">
        <v>421</v>
      </c>
      <c r="J35" s="15">
        <v>435</v>
      </c>
      <c r="K35" s="14">
        <v>0.81111100580193995</v>
      </c>
      <c r="L35" s="15">
        <v>435</v>
      </c>
      <c r="M35" s="15">
        <v>62</v>
      </c>
      <c r="ZA35" s="9"/>
    </row>
    <row r="36" spans="2:677" x14ac:dyDescent="0.3">
      <c r="B36" s="19"/>
      <c r="C36" s="16" t="s">
        <v>279</v>
      </c>
      <c r="D36" s="14">
        <v>85.134731878711804</v>
      </c>
      <c r="E36" s="14">
        <v>2.0618660203159802</v>
      </c>
      <c r="F36" s="14">
        <v>80.588136110661594</v>
      </c>
      <c r="G36" s="14">
        <v>88.764896597692896</v>
      </c>
      <c r="H36" s="14">
        <v>2.4218858447260301</v>
      </c>
      <c r="I36" s="15">
        <v>749</v>
      </c>
      <c r="J36" s="15">
        <v>881</v>
      </c>
      <c r="K36" s="14">
        <v>2.9561334507908299</v>
      </c>
      <c r="L36" s="15">
        <v>298.02443450728299</v>
      </c>
      <c r="M36" s="15">
        <v>152</v>
      </c>
      <c r="ZA36" s="9"/>
    </row>
    <row r="37" spans="2:677" x14ac:dyDescent="0.3">
      <c r="B37" s="19"/>
      <c r="C37" s="16" t="s">
        <v>280</v>
      </c>
      <c r="D37" s="14">
        <v>92.8060512295785</v>
      </c>
      <c r="E37" s="14">
        <v>1.5356925901357701</v>
      </c>
      <c r="F37" s="14">
        <v>89.085675435335602</v>
      </c>
      <c r="G37" s="14">
        <v>95.324812171766396</v>
      </c>
      <c r="H37" s="14">
        <v>1.6547332526161</v>
      </c>
      <c r="I37" s="15">
        <v>544</v>
      </c>
      <c r="J37" s="15">
        <v>587</v>
      </c>
      <c r="K37" s="14">
        <v>2.0699628841040298</v>
      </c>
      <c r="L37" s="15">
        <v>283.57996392485097</v>
      </c>
      <c r="M37" s="15">
        <v>80</v>
      </c>
      <c r="ZA37" s="9"/>
    </row>
    <row r="38" spans="2:677" x14ac:dyDescent="0.3">
      <c r="B38" s="19" t="s">
        <v>296</v>
      </c>
      <c r="C38" s="16" t="s">
        <v>281</v>
      </c>
      <c r="D38" s="14">
        <v>89.610286380759405</v>
      </c>
      <c r="E38" s="14">
        <v>0.84130552192502595</v>
      </c>
      <c r="F38" s="14">
        <v>87.840129373456406</v>
      </c>
      <c r="G38" s="14">
        <v>91.148721290684506</v>
      </c>
      <c r="H38" s="14">
        <v>0.93884927267196605</v>
      </c>
      <c r="I38" s="15">
        <v>7702</v>
      </c>
      <c r="J38" s="15">
        <v>8777</v>
      </c>
      <c r="K38" s="14">
        <v>6.6717943570957701</v>
      </c>
      <c r="L38" s="15">
        <v>1315.5381491435301</v>
      </c>
      <c r="M38" s="15">
        <v>1243</v>
      </c>
      <c r="ZA38" s="9"/>
    </row>
    <row r="39" spans="2:677" x14ac:dyDescent="0.3">
      <c r="B39" s="19"/>
      <c r="C39" s="16" t="s">
        <v>282</v>
      </c>
      <c r="D39" s="14">
        <v>55.792410350947499</v>
      </c>
      <c r="E39" s="14">
        <v>1.2738234965905499</v>
      </c>
      <c r="F39" s="14">
        <v>53.280840213439703</v>
      </c>
      <c r="G39" s="14">
        <v>58.274697547358102</v>
      </c>
      <c r="H39" s="14">
        <v>2.2831483504259902</v>
      </c>
      <c r="I39" s="15">
        <v>5922</v>
      </c>
      <c r="J39" s="15">
        <v>9503</v>
      </c>
      <c r="K39" s="14">
        <v>6.2511738408883799</v>
      </c>
      <c r="L39" s="15">
        <v>1520.1944853687601</v>
      </c>
      <c r="M39" s="15">
        <v>1279</v>
      </c>
      <c r="ZA39" s="9"/>
    </row>
    <row r="40" spans="2:677" x14ac:dyDescent="0.3">
      <c r="B40" s="19" t="s">
        <v>298</v>
      </c>
      <c r="C40" s="16" t="s">
        <v>283</v>
      </c>
      <c r="D40" s="14">
        <v>75.952014693044404</v>
      </c>
      <c r="E40" s="14">
        <v>1.5809109465950499</v>
      </c>
      <c r="F40" s="14">
        <v>72.716273497626801</v>
      </c>
      <c r="G40" s="14">
        <v>78.9152803935756</v>
      </c>
      <c r="H40" s="14">
        <v>2.08146018638769</v>
      </c>
      <c r="I40" s="15">
        <v>2368</v>
      </c>
      <c r="J40" s="15">
        <v>2954</v>
      </c>
      <c r="K40" s="14">
        <v>4.0407340197685198</v>
      </c>
      <c r="L40" s="15">
        <v>731.05529479251095</v>
      </c>
      <c r="M40" s="15">
        <v>1421</v>
      </c>
      <c r="ZA40" s="9"/>
    </row>
    <row r="41" spans="2:677" x14ac:dyDescent="0.3">
      <c r="B41" s="19"/>
      <c r="C41" s="16" t="s">
        <v>284</v>
      </c>
      <c r="D41" s="14">
        <v>74.560928277235107</v>
      </c>
      <c r="E41" s="14">
        <v>1.4115525782038301</v>
      </c>
      <c r="F41" s="14">
        <v>71.694827480918093</v>
      </c>
      <c r="G41" s="14">
        <v>77.2289905719703</v>
      </c>
      <c r="H41" s="14">
        <v>1.8931531712633001</v>
      </c>
      <c r="I41" s="15">
        <v>2321</v>
      </c>
      <c r="J41" s="15">
        <v>3021</v>
      </c>
      <c r="K41" s="14">
        <v>3.1724040534859301</v>
      </c>
      <c r="L41" s="15">
        <v>952.27466270585501</v>
      </c>
      <c r="M41" s="15">
        <v>1669</v>
      </c>
      <c r="ZA41" s="9"/>
    </row>
    <row r="42" spans="2:677" x14ac:dyDescent="0.3">
      <c r="B42" s="19"/>
      <c r="C42" s="16" t="s">
        <v>285</v>
      </c>
      <c r="D42" s="14">
        <v>69.631098377710501</v>
      </c>
      <c r="E42" s="14">
        <v>1.78978850134954</v>
      </c>
      <c r="F42" s="14">
        <v>66.011304559833206</v>
      </c>
      <c r="G42" s="14">
        <v>73.022931203964902</v>
      </c>
      <c r="H42" s="14">
        <v>2.5703867137653398</v>
      </c>
      <c r="I42" s="15">
        <v>2429</v>
      </c>
      <c r="J42" s="15">
        <v>3259</v>
      </c>
      <c r="K42" s="14">
        <v>4.9353979523491001</v>
      </c>
      <c r="L42" s="15">
        <v>660.33175672263997</v>
      </c>
      <c r="M42" s="15">
        <v>1788</v>
      </c>
      <c r="ZA42" s="9"/>
    </row>
    <row r="43" spans="2:677" x14ac:dyDescent="0.3">
      <c r="B43" s="19"/>
      <c r="C43" s="16" t="s">
        <v>286</v>
      </c>
      <c r="D43" s="14">
        <v>67.450998087793593</v>
      </c>
      <c r="E43" s="14">
        <v>1.3472374360035999</v>
      </c>
      <c r="F43" s="14">
        <v>64.755513735978994</v>
      </c>
      <c r="G43" s="14">
        <v>70.035724319547001</v>
      </c>
      <c r="H43" s="14">
        <v>1.9973573026303499</v>
      </c>
      <c r="I43" s="15">
        <v>2777</v>
      </c>
      <c r="J43" s="15">
        <v>3816</v>
      </c>
      <c r="K43" s="14">
        <v>3.1539642795429299</v>
      </c>
      <c r="L43" s="15">
        <v>1209.9059031045899</v>
      </c>
      <c r="M43" s="15">
        <v>1913</v>
      </c>
      <c r="ZA43" s="9"/>
    </row>
    <row r="44" spans="2:677" x14ac:dyDescent="0.3">
      <c r="B44" s="19"/>
      <c r="C44" s="16" t="s">
        <v>287</v>
      </c>
      <c r="D44" s="14">
        <v>65.925343994360205</v>
      </c>
      <c r="E44" s="14">
        <v>1.18006776922259</v>
      </c>
      <c r="F44" s="14">
        <v>63.574546452075403</v>
      </c>
      <c r="G44" s="14">
        <v>68.200314187822997</v>
      </c>
      <c r="H44" s="14">
        <v>1.7900062369390699</v>
      </c>
      <c r="I44" s="15">
        <v>3647</v>
      </c>
      <c r="J44" s="15">
        <v>5111</v>
      </c>
      <c r="K44" s="14">
        <v>3.16775009736955</v>
      </c>
      <c r="L44" s="15">
        <v>1613.447981343</v>
      </c>
      <c r="M44" s="15">
        <v>1902</v>
      </c>
      <c r="ZA44" s="9"/>
    </row>
    <row r="45" spans="2:677" x14ac:dyDescent="0.3">
      <c r="B45" s="19" t="s">
        <v>297</v>
      </c>
      <c r="C45" s="16" t="s">
        <v>288</v>
      </c>
      <c r="D45" s="14">
        <v>67.894114611887005</v>
      </c>
      <c r="E45" s="14">
        <v>0.97883812031766404</v>
      </c>
      <c r="F45" s="14">
        <v>65.945297481371398</v>
      </c>
      <c r="G45" s="14">
        <v>69.782510781267604</v>
      </c>
      <c r="H45" s="14">
        <v>1.4417127698227401</v>
      </c>
      <c r="I45" s="15">
        <v>9615</v>
      </c>
      <c r="J45" s="15">
        <v>13205</v>
      </c>
      <c r="K45" s="14">
        <v>5.8037738880544598</v>
      </c>
      <c r="L45" s="15">
        <v>2275.24370430403</v>
      </c>
      <c r="M45" s="15">
        <v>2556</v>
      </c>
      <c r="ZA45" s="9"/>
    </row>
    <row r="46" spans="2:677" x14ac:dyDescent="0.3">
      <c r="B46" s="19"/>
      <c r="C46" s="16" t="s">
        <v>289</v>
      </c>
      <c r="D46" s="14">
        <v>76.072346978867699</v>
      </c>
      <c r="E46" s="14">
        <v>1.2741531109776201</v>
      </c>
      <c r="F46" s="14">
        <v>73.485049468293795</v>
      </c>
      <c r="G46" s="14">
        <v>78.4811094161998</v>
      </c>
      <c r="H46" s="14">
        <v>1.67492283540506</v>
      </c>
      <c r="I46" s="15">
        <v>3929</v>
      </c>
      <c r="J46" s="15">
        <v>4958</v>
      </c>
      <c r="K46" s="14">
        <v>4.4211498926089199</v>
      </c>
      <c r="L46" s="15">
        <v>1121.42771008252</v>
      </c>
      <c r="M46" s="15">
        <v>1950</v>
      </c>
      <c r="ZA46" s="9"/>
    </row>
    <row r="47" spans="2:677" x14ac:dyDescent="0.3">
      <c r="B47" s="19" t="s">
        <v>291</v>
      </c>
      <c r="C47" s="16" t="s">
        <v>290</v>
      </c>
      <c r="D47" s="14">
        <v>65.736698899199098</v>
      </c>
      <c r="E47" s="14">
        <v>0.93792267963989395</v>
      </c>
      <c r="F47" s="14">
        <v>63.8746225150242</v>
      </c>
      <c r="G47" s="14">
        <v>67.551553131082201</v>
      </c>
      <c r="H47" s="14">
        <v>1.42678700839254</v>
      </c>
      <c r="I47" s="15">
        <v>9432</v>
      </c>
      <c r="J47" s="15">
        <v>13286</v>
      </c>
      <c r="K47" s="14">
        <v>5.1886997408715496</v>
      </c>
      <c r="L47" s="15">
        <v>2560.56443107428</v>
      </c>
      <c r="M47" s="15">
        <v>2469</v>
      </c>
      <c r="ZA47" s="9"/>
    </row>
    <row r="48" spans="2:677" x14ac:dyDescent="0.3">
      <c r="B48" s="19"/>
      <c r="C48" s="16" t="s">
        <v>291</v>
      </c>
      <c r="D48" s="14">
        <v>80.226935395100597</v>
      </c>
      <c r="E48" s="14">
        <v>1.2595893558640501</v>
      </c>
      <c r="F48" s="14">
        <v>77.640161424913103</v>
      </c>
      <c r="G48" s="14">
        <v>82.581587935098199</v>
      </c>
      <c r="H48" s="14">
        <v>1.5700329941070801</v>
      </c>
      <c r="I48" s="15">
        <v>4192</v>
      </c>
      <c r="J48" s="15">
        <v>4994</v>
      </c>
      <c r="K48" s="14">
        <v>4.9937332734925599</v>
      </c>
      <c r="L48" s="15">
        <v>1000.05341224547</v>
      </c>
      <c r="M48" s="15">
        <v>1899</v>
      </c>
      <c r="ZA48" s="9"/>
    </row>
    <row r="50" spans="2:9" x14ac:dyDescent="0.3">
      <c r="B50" s="7"/>
      <c r="C50" s="7"/>
      <c r="D50" s="7"/>
    </row>
    <row r="51" spans="2:9" x14ac:dyDescent="0.3">
      <c r="B51" s="7" t="s">
        <v>301</v>
      </c>
      <c r="C51" s="7"/>
      <c r="D51" s="7"/>
    </row>
    <row r="52" spans="2:9" x14ac:dyDescent="0.3">
      <c r="B52" s="7" t="s">
        <v>302</v>
      </c>
      <c r="C52" s="7"/>
      <c r="D52" s="7"/>
    </row>
    <row r="53" spans="2:9" x14ac:dyDescent="0.3">
      <c r="B53" s="7" t="s">
        <v>303</v>
      </c>
      <c r="C53" s="7"/>
      <c r="D53" s="7"/>
    </row>
    <row r="54" spans="2:9" x14ac:dyDescent="0.3">
      <c r="B54" s="7" t="s">
        <v>304</v>
      </c>
      <c r="C54" s="7"/>
      <c r="D54" s="7"/>
    </row>
    <row r="55" spans="2:9" x14ac:dyDescent="0.3">
      <c r="B55" s="7" t="s">
        <v>305</v>
      </c>
      <c r="C55" s="7"/>
      <c r="D55" s="7"/>
    </row>
    <row r="56" spans="2:9" x14ac:dyDescent="0.3">
      <c r="B56" s="7" t="s">
        <v>306</v>
      </c>
      <c r="C56" s="7"/>
      <c r="D56" s="7"/>
    </row>
    <row r="57" spans="2:9" x14ac:dyDescent="0.3">
      <c r="B57" s="7" t="s">
        <v>307</v>
      </c>
      <c r="C57" s="7"/>
      <c r="D57" s="7"/>
    </row>
    <row r="58" spans="2:9" x14ac:dyDescent="0.3">
      <c r="B58" s="7" t="s">
        <v>9</v>
      </c>
      <c r="C58" s="8" t="str">
        <f>HYPERLINK("https://www.cdc.gov/nchs/data/series/sr_02/sr02_175.pdf", "Link to Vital and Health Statistics")</f>
        <v>Link to Vital and Health Statistics</v>
      </c>
      <c r="D58" s="7"/>
    </row>
    <row r="59" spans="2:9" x14ac:dyDescent="0.3">
      <c r="B59" s="7" t="s">
        <v>308</v>
      </c>
      <c r="C59" s="7"/>
      <c r="D59" s="7"/>
    </row>
    <row r="60" spans="2:9" x14ac:dyDescent="0.3">
      <c r="B60" s="7" t="s">
        <v>309</v>
      </c>
      <c r="C60" s="7"/>
      <c r="D60" s="7"/>
    </row>
    <row r="61" spans="2:9" x14ac:dyDescent="0.3">
      <c r="B61" s="7"/>
      <c r="C61" s="7"/>
      <c r="D61" s="7"/>
    </row>
    <row r="62" spans="2:9" ht="90" customHeight="1" x14ac:dyDescent="0.3">
      <c r="B62" s="20" t="s">
        <v>366</v>
      </c>
      <c r="C62" s="21"/>
      <c r="D62" s="21"/>
      <c r="E62" s="22"/>
      <c r="F62" s="22"/>
      <c r="G62" s="22"/>
      <c r="H62" s="22"/>
      <c r="I62" s="22"/>
    </row>
    <row r="63" spans="2:9" x14ac:dyDescent="0.3">
      <c r="B63" s="7"/>
      <c r="C63" s="7"/>
      <c r="D63" s="7"/>
    </row>
    <row r="64" spans="2:9" x14ac:dyDescent="0.3">
      <c r="B64" s="7"/>
      <c r="C64" s="7"/>
      <c r="D64" s="7"/>
    </row>
    <row r="65" spans="2:4" x14ac:dyDescent="0.3">
      <c r="B65" s="7"/>
      <c r="C65" s="7"/>
      <c r="D65" s="7"/>
    </row>
    <row r="66" spans="2:4" x14ac:dyDescent="0.3">
      <c r="B66" s="7"/>
      <c r="C66" s="7"/>
      <c r="D66" s="7"/>
    </row>
    <row r="67" spans="2:4" x14ac:dyDescent="0.3">
      <c r="B67" s="7"/>
      <c r="C67" s="7"/>
      <c r="D67" s="7"/>
    </row>
    <row r="68" spans="2:4" x14ac:dyDescent="0.3">
      <c r="B68" s="7"/>
      <c r="C68" s="7"/>
      <c r="D68" s="7"/>
    </row>
    <row r="69" spans="2:4" x14ac:dyDescent="0.3">
      <c r="B69" s="7"/>
      <c r="C69" s="7"/>
      <c r="D69" s="7"/>
    </row>
    <row r="70" spans="2:4" x14ac:dyDescent="0.3">
      <c r="B70" s="7"/>
      <c r="C70" s="7"/>
      <c r="D70" s="7"/>
    </row>
  </sheetData>
  <mergeCells count="10">
    <mergeCell ref="B38:B39"/>
    <mergeCell ref="B45:B46"/>
    <mergeCell ref="B47:B48"/>
    <mergeCell ref="B40:B44"/>
    <mergeCell ref="B62:I62"/>
    <mergeCell ref="B8:C8"/>
    <mergeCell ref="B9:C9"/>
    <mergeCell ref="B10:B11"/>
    <mergeCell ref="B12:B14"/>
    <mergeCell ref="B15:B37"/>
  </mergeCells>
  <conditionalFormatting sqref="D9:D48">
    <cfRule type="expression" dxfId="103" priority="1">
      <formula>ZA9 = 3</formula>
    </cfRule>
    <cfRule type="expression" dxfId="102" priority="41">
      <formula>I9 = J9</formula>
    </cfRule>
    <cfRule type="expression" dxfId="101" priority="81">
      <formula>ZA9 = 2</formula>
    </cfRule>
    <cfRule type="expression" dxfId="100" priority="121">
      <formula>ZA9 = 1</formula>
    </cfRule>
  </conditionalFormatting>
  <pageMargins left="0.7" right="0.7" top="0.75" bottom="0.75" header="0.3" footer="0.3"/>
  <pageSetup paperSize="9" orientation="portrait" horizontalDpi="300" verticalDpi="300"/>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B1:ZA70"/>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191</v>
      </c>
      <c r="M2" s="12" t="str">
        <f>HYPERLINK("#'INDICE'!A1", "Índice")</f>
        <v>Índice</v>
      </c>
    </row>
    <row r="3" spans="2:677" x14ac:dyDescent="0.3">
      <c r="B3" s="10" t="s">
        <v>7</v>
      </c>
      <c r="C3" s="11" t="s">
        <v>190</v>
      </c>
    </row>
    <row r="4" spans="2:677" x14ac:dyDescent="0.3">
      <c r="B4" s="10" t="s">
        <v>8</v>
      </c>
      <c r="C4" s="11" t="s">
        <v>299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82.039157320142806</v>
      </c>
      <c r="E9" s="14">
        <v>0.62187559558088701</v>
      </c>
      <c r="F9" s="14">
        <v>80.787273926334393</v>
      </c>
      <c r="G9" s="14">
        <v>83.226405587333602</v>
      </c>
      <c r="H9" s="14">
        <v>0.758022895279301</v>
      </c>
      <c r="I9" s="15">
        <v>15291</v>
      </c>
      <c r="J9" s="15">
        <v>18362</v>
      </c>
      <c r="K9" s="14">
        <v>4.8189837185606299</v>
      </c>
      <c r="L9" s="15">
        <v>3810.3469678217698</v>
      </c>
      <c r="M9" s="15">
        <v>2623</v>
      </c>
      <c r="ZA9" s="9"/>
    </row>
    <row r="10" spans="2:677" x14ac:dyDescent="0.3">
      <c r="B10" s="19" t="s">
        <v>293</v>
      </c>
      <c r="C10" s="16" t="s">
        <v>253</v>
      </c>
      <c r="D10" s="14">
        <v>78.792686767313796</v>
      </c>
      <c r="E10" s="14">
        <v>0.81581820315928499</v>
      </c>
      <c r="F10" s="14">
        <v>77.148490863911604</v>
      </c>
      <c r="G10" s="14">
        <v>80.348714559165998</v>
      </c>
      <c r="H10" s="14">
        <v>1.03539838103061</v>
      </c>
      <c r="I10" s="15">
        <v>9399</v>
      </c>
      <c r="J10" s="15">
        <v>11862</v>
      </c>
      <c r="K10" s="14">
        <v>4.7242897720292696</v>
      </c>
      <c r="L10" s="15">
        <v>2510.8536039068599</v>
      </c>
      <c r="M10" s="15">
        <v>1671</v>
      </c>
      <c r="ZA10" s="9"/>
    </row>
    <row r="11" spans="2:677" x14ac:dyDescent="0.3">
      <c r="B11" s="19"/>
      <c r="C11" s="16" t="s">
        <v>254</v>
      </c>
      <c r="D11" s="14">
        <v>89.239345258430603</v>
      </c>
      <c r="E11" s="14">
        <v>0.83892724405478902</v>
      </c>
      <c r="F11" s="14">
        <v>87.478941461334003</v>
      </c>
      <c r="G11" s="14">
        <v>90.778335218254099</v>
      </c>
      <c r="H11" s="14">
        <v>0.94008673150314703</v>
      </c>
      <c r="I11" s="15">
        <v>5892</v>
      </c>
      <c r="J11" s="15">
        <v>6500</v>
      </c>
      <c r="K11" s="14">
        <v>4.76321364241719</v>
      </c>
      <c r="L11" s="15">
        <v>1364.6249124994999</v>
      </c>
      <c r="M11" s="15">
        <v>952</v>
      </c>
      <c r="ZA11" s="9"/>
    </row>
    <row r="12" spans="2:677" x14ac:dyDescent="0.3">
      <c r="B12" s="19" t="s">
        <v>294</v>
      </c>
      <c r="C12" s="16" t="s">
        <v>255</v>
      </c>
      <c r="D12" s="14">
        <v>67.904057653564806</v>
      </c>
      <c r="E12" s="14">
        <v>0.95742483015462099</v>
      </c>
      <c r="F12" s="14">
        <v>65.997659128396506</v>
      </c>
      <c r="G12" s="14">
        <v>69.752557491651004</v>
      </c>
      <c r="H12" s="14">
        <v>1.4099670376684199</v>
      </c>
      <c r="I12" s="15">
        <v>7171</v>
      </c>
      <c r="J12" s="15">
        <v>9621</v>
      </c>
      <c r="K12" s="14">
        <v>4.0461183984639399</v>
      </c>
      <c r="L12" s="15">
        <v>2377.83452003098</v>
      </c>
      <c r="M12" s="15">
        <v>1356</v>
      </c>
      <c r="ZA12" s="9"/>
    </row>
    <row r="13" spans="2:677" x14ac:dyDescent="0.3">
      <c r="B13" s="19"/>
      <c r="C13" s="16" t="s">
        <v>256</v>
      </c>
      <c r="D13" s="14">
        <v>92.131302082222405</v>
      </c>
      <c r="E13" s="14">
        <v>0.79469904928198398</v>
      </c>
      <c r="F13" s="14">
        <v>90.423040972112901</v>
      </c>
      <c r="G13" s="14">
        <v>93.556570233679807</v>
      </c>
      <c r="H13" s="14">
        <v>0.86257225429502404</v>
      </c>
      <c r="I13" s="15">
        <v>4968</v>
      </c>
      <c r="J13" s="15">
        <v>5293</v>
      </c>
      <c r="K13" s="14">
        <v>4.61015089453978</v>
      </c>
      <c r="L13" s="15">
        <v>1148.1186019895699</v>
      </c>
      <c r="M13" s="15">
        <v>772</v>
      </c>
      <c r="ZA13" s="9"/>
    </row>
    <row r="14" spans="2:677" x14ac:dyDescent="0.3">
      <c r="B14" s="19"/>
      <c r="C14" s="16" t="s">
        <v>257</v>
      </c>
      <c r="D14" s="14">
        <v>91.444701146382101</v>
      </c>
      <c r="E14" s="14">
        <v>0.94910778374038596</v>
      </c>
      <c r="F14" s="14">
        <v>89.386470901749902</v>
      </c>
      <c r="G14" s="14">
        <v>93.134445936102594</v>
      </c>
      <c r="H14" s="14">
        <v>1.03790353278216</v>
      </c>
      <c r="I14" s="15">
        <v>3152</v>
      </c>
      <c r="J14" s="15">
        <v>3448</v>
      </c>
      <c r="K14" s="14">
        <v>3.9689773801242798</v>
      </c>
      <c r="L14" s="15">
        <v>868.73762931146598</v>
      </c>
      <c r="M14" s="15">
        <v>495</v>
      </c>
      <c r="ZA14" s="9"/>
    </row>
    <row r="15" spans="2:677" x14ac:dyDescent="0.3">
      <c r="B15" s="19" t="s">
        <v>295</v>
      </c>
      <c r="C15" s="16" t="s">
        <v>258</v>
      </c>
      <c r="D15" s="14">
        <v>46.381311711687403</v>
      </c>
      <c r="E15" s="14">
        <v>3.2439357199214198</v>
      </c>
      <c r="F15" s="14">
        <v>40.059417816402899</v>
      </c>
      <c r="G15" s="14">
        <v>52.821695389278901</v>
      </c>
      <c r="H15" s="14">
        <v>6.9940577361980898</v>
      </c>
      <c r="I15" s="15">
        <v>412</v>
      </c>
      <c r="J15" s="15">
        <v>946</v>
      </c>
      <c r="K15" s="14">
        <v>3.99868391940038</v>
      </c>
      <c r="L15" s="15">
        <v>236.57783887601099</v>
      </c>
      <c r="M15" s="15">
        <v>134</v>
      </c>
      <c r="ZA15" s="9"/>
    </row>
    <row r="16" spans="2:677" x14ac:dyDescent="0.3">
      <c r="B16" s="19"/>
      <c r="C16" s="16" t="s">
        <v>259</v>
      </c>
      <c r="D16" s="14">
        <v>95.830989497927206</v>
      </c>
      <c r="E16" s="14">
        <v>1.09297576264172</v>
      </c>
      <c r="F16" s="14">
        <v>93.035881688289507</v>
      </c>
      <c r="G16" s="14">
        <v>97.533992613143397</v>
      </c>
      <c r="H16" s="14">
        <v>1.1405243422487701</v>
      </c>
      <c r="I16" s="15">
        <v>725</v>
      </c>
      <c r="J16" s="15">
        <v>755</v>
      </c>
      <c r="K16" s="14">
        <v>2.2545166496208702</v>
      </c>
      <c r="L16" s="15">
        <v>334.88331085377598</v>
      </c>
      <c r="M16" s="15">
        <v>101</v>
      </c>
      <c r="ZA16" s="9"/>
    </row>
    <row r="17" spans="2:677" x14ac:dyDescent="0.3">
      <c r="B17" s="19"/>
      <c r="C17" s="16" t="s">
        <v>260</v>
      </c>
      <c r="D17" s="14">
        <v>89.850553397437906</v>
      </c>
      <c r="E17" s="14">
        <v>1.91922881373776</v>
      </c>
      <c r="F17" s="14">
        <v>85.362096571218601</v>
      </c>
      <c r="G17" s="14">
        <v>93.074366608213893</v>
      </c>
      <c r="H17" s="14">
        <v>2.13602336453999</v>
      </c>
      <c r="I17" s="15">
        <v>576</v>
      </c>
      <c r="J17" s="15">
        <v>637</v>
      </c>
      <c r="K17" s="14">
        <v>2.56890182901672</v>
      </c>
      <c r="L17" s="15">
        <v>247.965878962304</v>
      </c>
      <c r="M17" s="15">
        <v>101</v>
      </c>
      <c r="ZA17" s="9"/>
    </row>
    <row r="18" spans="2:677" x14ac:dyDescent="0.3">
      <c r="B18" s="19"/>
      <c r="C18" s="16" t="s">
        <v>261</v>
      </c>
      <c r="D18" s="14">
        <v>79.150943217795401</v>
      </c>
      <c r="E18" s="14">
        <v>3.2284048530787799</v>
      </c>
      <c r="F18" s="14">
        <v>72.002176794787999</v>
      </c>
      <c r="G18" s="14">
        <v>84.8582501638503</v>
      </c>
      <c r="H18" s="14">
        <v>4.0787951751823801</v>
      </c>
      <c r="I18" s="15">
        <v>480</v>
      </c>
      <c r="J18" s="15">
        <v>610</v>
      </c>
      <c r="K18" s="14">
        <v>3.8463674333023601</v>
      </c>
      <c r="L18" s="15">
        <v>158.59119300941899</v>
      </c>
      <c r="M18" s="15">
        <v>78</v>
      </c>
      <c r="ZA18" s="9"/>
    </row>
    <row r="19" spans="2:677" x14ac:dyDescent="0.3">
      <c r="B19" s="19"/>
      <c r="C19" s="16" t="s">
        <v>262</v>
      </c>
      <c r="D19" s="14">
        <v>93.643604824452495</v>
      </c>
      <c r="E19" s="14">
        <v>2.3114051513857699</v>
      </c>
      <c r="F19" s="14">
        <v>87.155001367253604</v>
      </c>
      <c r="G19" s="14">
        <v>96.968521062439507</v>
      </c>
      <c r="H19" s="14">
        <v>2.4683000571355702</v>
      </c>
      <c r="I19" s="15">
        <v>465</v>
      </c>
      <c r="J19" s="15">
        <v>497</v>
      </c>
      <c r="K19" s="14">
        <v>4.4518940211055602</v>
      </c>
      <c r="L19" s="15">
        <v>111.63787764125099</v>
      </c>
      <c r="M19" s="15">
        <v>66</v>
      </c>
      <c r="ZA19" s="9"/>
    </row>
    <row r="20" spans="2:677" x14ac:dyDescent="0.3">
      <c r="B20" s="19"/>
      <c r="C20" s="16" t="s">
        <v>263</v>
      </c>
      <c r="D20" s="14">
        <v>87.032454233173993</v>
      </c>
      <c r="E20" s="14">
        <v>1.7417904613847399</v>
      </c>
      <c r="F20" s="14">
        <v>83.169353609301993</v>
      </c>
      <c r="G20" s="14">
        <v>90.114260302619599</v>
      </c>
      <c r="H20" s="14">
        <v>2.00131143805068</v>
      </c>
      <c r="I20" s="15">
        <v>628</v>
      </c>
      <c r="J20" s="15">
        <v>716</v>
      </c>
      <c r="K20" s="14">
        <v>1.9220241389947601</v>
      </c>
      <c r="L20" s="15">
        <v>372.52393738118002</v>
      </c>
      <c r="M20" s="15">
        <v>101</v>
      </c>
      <c r="ZA20" s="9"/>
    </row>
    <row r="21" spans="2:677" x14ac:dyDescent="0.3">
      <c r="B21" s="19"/>
      <c r="C21" s="16" t="s">
        <v>264</v>
      </c>
      <c r="D21" s="14">
        <v>91.089436120561601</v>
      </c>
      <c r="E21" s="14">
        <v>1.36718194272527</v>
      </c>
      <c r="F21" s="14">
        <v>87.997988659000001</v>
      </c>
      <c r="G21" s="14">
        <v>93.443921887368006</v>
      </c>
      <c r="H21" s="14">
        <v>1.50092261073582</v>
      </c>
      <c r="I21" s="15">
        <v>1166</v>
      </c>
      <c r="J21" s="15">
        <v>1268</v>
      </c>
      <c r="K21" s="14">
        <v>2.9178034989189898</v>
      </c>
      <c r="L21" s="15">
        <v>434.57347298054202</v>
      </c>
      <c r="M21" s="15">
        <v>181</v>
      </c>
      <c r="ZA21" s="9"/>
    </row>
    <row r="22" spans="2:677" x14ac:dyDescent="0.3">
      <c r="B22" s="19"/>
      <c r="C22" s="16" t="s">
        <v>265</v>
      </c>
      <c r="D22" s="14">
        <v>91.926034112106905</v>
      </c>
      <c r="E22" s="14">
        <v>2.0953984927101801</v>
      </c>
      <c r="F22" s="14">
        <v>86.692019936167895</v>
      </c>
      <c r="G22" s="14">
        <v>95.215134463318904</v>
      </c>
      <c r="H22" s="14">
        <v>2.2794396744612899</v>
      </c>
      <c r="I22" s="15">
        <v>880</v>
      </c>
      <c r="J22" s="15">
        <v>948</v>
      </c>
      <c r="K22" s="14">
        <v>5.6021895492446898</v>
      </c>
      <c r="L22" s="15">
        <v>169.219550974996</v>
      </c>
      <c r="M22" s="15">
        <v>132</v>
      </c>
      <c r="ZA22" s="9"/>
    </row>
    <row r="23" spans="2:677" x14ac:dyDescent="0.3">
      <c r="B23" s="19"/>
      <c r="C23" s="16" t="s">
        <v>266</v>
      </c>
      <c r="D23" s="14">
        <v>87.129415498648498</v>
      </c>
      <c r="E23" s="14">
        <v>1.59088706268226</v>
      </c>
      <c r="F23" s="14">
        <v>83.645150854921198</v>
      </c>
      <c r="G23" s="14">
        <v>89.960480409752904</v>
      </c>
      <c r="H23" s="14">
        <v>1.82588974524561</v>
      </c>
      <c r="I23" s="15">
        <v>872</v>
      </c>
      <c r="J23" s="15">
        <v>1000</v>
      </c>
      <c r="K23" s="14">
        <v>2.2546602983897102</v>
      </c>
      <c r="L23" s="15">
        <v>443.5257944242</v>
      </c>
      <c r="M23" s="15">
        <v>144</v>
      </c>
      <c r="ZA23" s="9"/>
    </row>
    <row r="24" spans="2:677" x14ac:dyDescent="0.3">
      <c r="B24" s="19"/>
      <c r="C24" s="16" t="s">
        <v>267</v>
      </c>
      <c r="D24" s="14">
        <v>65.706903073624503</v>
      </c>
      <c r="E24" s="14">
        <v>2.9832551646558501</v>
      </c>
      <c r="F24" s="14">
        <v>59.548347232397603</v>
      </c>
      <c r="G24" s="14">
        <v>71.378505395042495</v>
      </c>
      <c r="H24" s="14">
        <v>4.5402461919611703</v>
      </c>
      <c r="I24" s="15">
        <v>379</v>
      </c>
      <c r="J24" s="15">
        <v>630</v>
      </c>
      <c r="K24" s="14">
        <v>2.4843555054259499</v>
      </c>
      <c r="L24" s="15">
        <v>253.58689552443201</v>
      </c>
      <c r="M24" s="15">
        <v>78</v>
      </c>
      <c r="ZA24" s="9"/>
    </row>
    <row r="25" spans="2:677" x14ac:dyDescent="0.3">
      <c r="B25" s="19"/>
      <c r="C25" s="16" t="s">
        <v>268</v>
      </c>
      <c r="D25" s="14">
        <v>90.696369845696196</v>
      </c>
      <c r="E25" s="14">
        <v>1.7478623059435401</v>
      </c>
      <c r="F25" s="14">
        <v>86.594010257780099</v>
      </c>
      <c r="G25" s="14">
        <v>93.635633390169005</v>
      </c>
      <c r="H25" s="14">
        <v>1.9271579545214601</v>
      </c>
      <c r="I25" s="15">
        <v>555</v>
      </c>
      <c r="J25" s="15">
        <v>622</v>
      </c>
      <c r="K25" s="14">
        <v>2.2483488747817701</v>
      </c>
      <c r="L25" s="15">
        <v>276.64745759724298</v>
      </c>
      <c r="M25" s="15">
        <v>89</v>
      </c>
      <c r="ZA25" s="9"/>
    </row>
    <row r="26" spans="2:677" x14ac:dyDescent="0.3">
      <c r="B26" s="19"/>
      <c r="C26" s="16" t="s">
        <v>269</v>
      </c>
      <c r="D26" s="14">
        <v>99.507316954050594</v>
      </c>
      <c r="E26" s="14">
        <v>0.22944782755253501</v>
      </c>
      <c r="F26" s="14">
        <v>98.762455886262899</v>
      </c>
      <c r="G26" s="14">
        <v>99.804742567891296</v>
      </c>
      <c r="H26" s="14">
        <v>0.23058387521240001</v>
      </c>
      <c r="I26" s="15">
        <v>583</v>
      </c>
      <c r="J26" s="15">
        <v>589</v>
      </c>
      <c r="K26" s="14">
        <v>0.63142619106993303</v>
      </c>
      <c r="L26" s="15">
        <v>589</v>
      </c>
      <c r="M26" s="15">
        <v>93</v>
      </c>
      <c r="ZA26" s="9"/>
    </row>
    <row r="27" spans="2:677" x14ac:dyDescent="0.3">
      <c r="B27" s="19"/>
      <c r="C27" s="16" t="s">
        <v>270</v>
      </c>
      <c r="D27" s="14">
        <v>99.842978200696507</v>
      </c>
      <c r="E27" s="14">
        <v>0.11453684683257</v>
      </c>
      <c r="F27" s="14">
        <v>99.338101953439093</v>
      </c>
      <c r="G27" s="14">
        <v>99.962893634108497</v>
      </c>
      <c r="H27" s="14">
        <v>0.114716977494739</v>
      </c>
      <c r="I27" s="15">
        <v>889</v>
      </c>
      <c r="J27" s="15">
        <v>891</v>
      </c>
      <c r="K27" s="14">
        <v>0.74473707698630198</v>
      </c>
      <c r="L27" s="15">
        <v>891</v>
      </c>
      <c r="M27" s="15">
        <v>142</v>
      </c>
      <c r="ZA27" s="9"/>
    </row>
    <row r="28" spans="2:677" x14ac:dyDescent="0.3">
      <c r="B28" s="19"/>
      <c r="C28" s="16" t="s">
        <v>271</v>
      </c>
      <c r="D28" s="14">
        <v>78.6965668608877</v>
      </c>
      <c r="E28" s="14">
        <v>3.6604248991013302</v>
      </c>
      <c r="F28" s="14">
        <v>70.496368017978597</v>
      </c>
      <c r="G28" s="14">
        <v>85.099352589964496</v>
      </c>
      <c r="H28" s="14">
        <v>4.6513145936491496</v>
      </c>
      <c r="I28" s="15">
        <v>305</v>
      </c>
      <c r="J28" s="15">
        <v>410</v>
      </c>
      <c r="K28" s="14">
        <v>3.2687441245533</v>
      </c>
      <c r="L28" s="15">
        <v>125.43043578121301</v>
      </c>
      <c r="M28" s="15">
        <v>66</v>
      </c>
      <c r="ZA28" s="9"/>
    </row>
    <row r="29" spans="2:677" x14ac:dyDescent="0.3">
      <c r="B29" s="19"/>
      <c r="C29" s="16" t="s">
        <v>272</v>
      </c>
      <c r="D29" s="14">
        <v>94.897363124160705</v>
      </c>
      <c r="E29" s="14">
        <v>1.32168412696746</v>
      </c>
      <c r="F29" s="14">
        <v>91.536240478886697</v>
      </c>
      <c r="G29" s="14">
        <v>96.967932072734499</v>
      </c>
      <c r="H29" s="14">
        <v>1.3927511613133099</v>
      </c>
      <c r="I29" s="15">
        <v>615</v>
      </c>
      <c r="J29" s="15">
        <v>657</v>
      </c>
      <c r="K29" s="14">
        <v>2.3665210980920999</v>
      </c>
      <c r="L29" s="15">
        <v>277.62270977836499</v>
      </c>
      <c r="M29" s="15">
        <v>92</v>
      </c>
      <c r="ZA29" s="9"/>
    </row>
    <row r="30" spans="2:677" x14ac:dyDescent="0.3">
      <c r="B30" s="19"/>
      <c r="C30" s="16" t="s">
        <v>273</v>
      </c>
      <c r="D30" s="14">
        <v>94.291870461403605</v>
      </c>
      <c r="E30" s="14">
        <v>1.3024523959146601</v>
      </c>
      <c r="F30" s="14">
        <v>91.069164929596596</v>
      </c>
      <c r="G30" s="14">
        <v>96.397658278815499</v>
      </c>
      <c r="H30" s="14">
        <v>1.3812987159352099</v>
      </c>
      <c r="I30" s="15">
        <v>484</v>
      </c>
      <c r="J30" s="15">
        <v>522</v>
      </c>
      <c r="K30" s="14">
        <v>1.6420764404480399</v>
      </c>
      <c r="L30" s="15">
        <v>317.89019508590798</v>
      </c>
      <c r="M30" s="15">
        <v>72</v>
      </c>
      <c r="ZA30" s="9"/>
    </row>
    <row r="31" spans="2:677" x14ac:dyDescent="0.3">
      <c r="B31" s="19"/>
      <c r="C31" s="16" t="s">
        <v>274</v>
      </c>
      <c r="D31" s="14">
        <v>50.253913800375898</v>
      </c>
      <c r="E31" s="14">
        <v>1.73113084657991</v>
      </c>
      <c r="F31" s="14">
        <v>46.8513483933326</v>
      </c>
      <c r="G31" s="14">
        <v>53.6541290314374</v>
      </c>
      <c r="H31" s="14">
        <v>3.4447682094105101</v>
      </c>
      <c r="I31" s="15">
        <v>1068</v>
      </c>
      <c r="J31" s="15">
        <v>2010</v>
      </c>
      <c r="K31" s="14">
        <v>2.40830184423774</v>
      </c>
      <c r="L31" s="15">
        <v>834.61298873696205</v>
      </c>
      <c r="M31" s="15">
        <v>286</v>
      </c>
      <c r="ZA31" s="9"/>
    </row>
    <row r="32" spans="2:677" x14ac:dyDescent="0.3">
      <c r="B32" s="19"/>
      <c r="C32" s="16" t="s">
        <v>275</v>
      </c>
      <c r="D32" s="14">
        <v>79.762093501852505</v>
      </c>
      <c r="E32" s="14">
        <v>2.0154541440430598</v>
      </c>
      <c r="F32" s="14">
        <v>75.491912337820693</v>
      </c>
      <c r="G32" s="14">
        <v>83.451353839561307</v>
      </c>
      <c r="H32" s="14">
        <v>2.52683205211539</v>
      </c>
      <c r="I32" s="15">
        <v>1031</v>
      </c>
      <c r="J32" s="15">
        <v>1298</v>
      </c>
      <c r="K32" s="14">
        <v>3.2638011388110999</v>
      </c>
      <c r="L32" s="15">
        <v>397.69579848630798</v>
      </c>
      <c r="M32" s="15">
        <v>170</v>
      </c>
      <c r="ZA32" s="9"/>
    </row>
    <row r="33" spans="2:677" x14ac:dyDescent="0.3">
      <c r="B33" s="19"/>
      <c r="C33" s="16" t="s">
        <v>276</v>
      </c>
      <c r="D33" s="14">
        <v>93.271635168364</v>
      </c>
      <c r="E33" s="14">
        <v>2.21344507560634</v>
      </c>
      <c r="F33" s="14">
        <v>87.320496285329099</v>
      </c>
      <c r="G33" s="14">
        <v>96.540269039163405</v>
      </c>
      <c r="H33" s="14">
        <v>2.3731170485119799</v>
      </c>
      <c r="I33" s="15">
        <v>627</v>
      </c>
      <c r="J33" s="15">
        <v>668</v>
      </c>
      <c r="K33" s="14">
        <v>5.2071994295927704</v>
      </c>
      <c r="L33" s="15">
        <v>128.28392863229399</v>
      </c>
      <c r="M33" s="15">
        <v>102</v>
      </c>
      <c r="ZA33" s="9"/>
    </row>
    <row r="34" spans="2:677" x14ac:dyDescent="0.3">
      <c r="B34" s="19"/>
      <c r="C34" s="16" t="s">
        <v>277</v>
      </c>
      <c r="D34" s="14">
        <v>91.837181365479395</v>
      </c>
      <c r="E34" s="14">
        <v>1.8552714385898399</v>
      </c>
      <c r="F34" s="14">
        <v>87.325161069044697</v>
      </c>
      <c r="G34" s="14">
        <v>94.837948877664104</v>
      </c>
      <c r="H34" s="14">
        <v>2.0201746297139902</v>
      </c>
      <c r="I34" s="15">
        <v>694</v>
      </c>
      <c r="J34" s="15">
        <v>756</v>
      </c>
      <c r="K34" s="14">
        <v>3.4665955557246702</v>
      </c>
      <c r="L34" s="15">
        <v>218.08139653082799</v>
      </c>
      <c r="M34" s="15">
        <v>101</v>
      </c>
      <c r="ZA34" s="9"/>
    </row>
    <row r="35" spans="2:677" x14ac:dyDescent="0.3">
      <c r="B35" s="19"/>
      <c r="C35" s="16" t="s">
        <v>278</v>
      </c>
      <c r="D35" s="14">
        <v>98.161724663814397</v>
      </c>
      <c r="E35" s="14">
        <v>0.62356072041114796</v>
      </c>
      <c r="F35" s="14">
        <v>96.399572059865406</v>
      </c>
      <c r="G35" s="14">
        <v>99.069751842999807</v>
      </c>
      <c r="H35" s="14">
        <v>0.63523814658587896</v>
      </c>
      <c r="I35" s="15">
        <v>427</v>
      </c>
      <c r="J35" s="15">
        <v>435</v>
      </c>
      <c r="K35" s="14">
        <v>0.93517846466950205</v>
      </c>
      <c r="L35" s="15">
        <v>435</v>
      </c>
      <c r="M35" s="15">
        <v>62</v>
      </c>
      <c r="ZA35" s="9"/>
    </row>
    <row r="36" spans="2:677" x14ac:dyDescent="0.3">
      <c r="B36" s="19"/>
      <c r="C36" s="16" t="s">
        <v>279</v>
      </c>
      <c r="D36" s="14">
        <v>94.5749426970131</v>
      </c>
      <c r="E36" s="14">
        <v>1.2914048770028199</v>
      </c>
      <c r="F36" s="14">
        <v>91.382872601333105</v>
      </c>
      <c r="G36" s="14">
        <v>96.628193537832203</v>
      </c>
      <c r="H36" s="14">
        <v>1.36548311865232</v>
      </c>
      <c r="I36" s="15">
        <v>852</v>
      </c>
      <c r="J36" s="15">
        <v>900</v>
      </c>
      <c r="K36" s="14">
        <v>2.9221608621002901</v>
      </c>
      <c r="L36" s="15">
        <v>307.991258001152</v>
      </c>
      <c r="M36" s="15">
        <v>152</v>
      </c>
      <c r="ZA36" s="9"/>
    </row>
    <row r="37" spans="2:677" x14ac:dyDescent="0.3">
      <c r="B37" s="19"/>
      <c r="C37" s="16" t="s">
        <v>280</v>
      </c>
      <c r="D37" s="14">
        <v>96.6426269930422</v>
      </c>
      <c r="E37" s="14">
        <v>0.79763785535074205</v>
      </c>
      <c r="F37" s="14">
        <v>94.637588323911402</v>
      </c>
      <c r="G37" s="14">
        <v>97.914490293719496</v>
      </c>
      <c r="H37" s="14">
        <v>0.82534786167202101</v>
      </c>
      <c r="I37" s="15">
        <v>578</v>
      </c>
      <c r="J37" s="15">
        <v>597</v>
      </c>
      <c r="K37" s="14">
        <v>1.1686634263609601</v>
      </c>
      <c r="L37" s="15">
        <v>510.83997884571897</v>
      </c>
      <c r="M37" s="15">
        <v>80</v>
      </c>
      <c r="ZA37" s="9"/>
    </row>
    <row r="38" spans="2:677" x14ac:dyDescent="0.3">
      <c r="B38" s="19" t="s">
        <v>296</v>
      </c>
      <c r="C38" s="16" t="s">
        <v>281</v>
      </c>
      <c r="D38" s="14">
        <v>93.487513276265304</v>
      </c>
      <c r="E38" s="14">
        <v>0.61490899534852195</v>
      </c>
      <c r="F38" s="14">
        <v>92.172132080497704</v>
      </c>
      <c r="G38" s="14">
        <v>94.594822066657599</v>
      </c>
      <c r="H38" s="14">
        <v>0.65774451988192495</v>
      </c>
      <c r="I38" s="15">
        <v>8134</v>
      </c>
      <c r="J38" s="15">
        <v>8814</v>
      </c>
      <c r="K38" s="14">
        <v>5.4732464469761402</v>
      </c>
      <c r="L38" s="15">
        <v>1610.37879170772</v>
      </c>
      <c r="M38" s="15">
        <v>1244</v>
      </c>
      <c r="ZA38" s="9"/>
    </row>
    <row r="39" spans="2:677" x14ac:dyDescent="0.3">
      <c r="B39" s="19"/>
      <c r="C39" s="16" t="s">
        <v>282</v>
      </c>
      <c r="D39" s="14">
        <v>73.525679379907501</v>
      </c>
      <c r="E39" s="14">
        <v>0.99697620731772996</v>
      </c>
      <c r="F39" s="14">
        <v>71.524189953133103</v>
      </c>
      <c r="G39" s="14">
        <v>75.434806159995603</v>
      </c>
      <c r="H39" s="14">
        <v>1.35595647089005</v>
      </c>
      <c r="I39" s="15">
        <v>7157</v>
      </c>
      <c r="J39" s="15">
        <v>9548</v>
      </c>
      <c r="K39" s="14">
        <v>4.8749777794008704</v>
      </c>
      <c r="L39" s="15">
        <v>1958.57302988024</v>
      </c>
      <c r="M39" s="15">
        <v>1280</v>
      </c>
      <c r="ZA39" s="9"/>
    </row>
    <row r="40" spans="2:677" x14ac:dyDescent="0.3">
      <c r="B40" s="19" t="s">
        <v>298</v>
      </c>
      <c r="C40" s="16" t="s">
        <v>283</v>
      </c>
      <c r="D40" s="14">
        <v>85.392576198275805</v>
      </c>
      <c r="E40" s="14">
        <v>1.11090362745052</v>
      </c>
      <c r="F40" s="14">
        <v>83.076222507963905</v>
      </c>
      <c r="G40" s="14">
        <v>87.439823719602302</v>
      </c>
      <c r="H40" s="14">
        <v>1.3009370098766799</v>
      </c>
      <c r="I40" s="15">
        <v>2583</v>
      </c>
      <c r="J40" s="15">
        <v>2988</v>
      </c>
      <c r="K40" s="14">
        <v>2.9552501421891901</v>
      </c>
      <c r="L40" s="15">
        <v>1011.08192411305</v>
      </c>
      <c r="M40" s="15">
        <v>1429</v>
      </c>
      <c r="ZA40" s="9"/>
    </row>
    <row r="41" spans="2:677" x14ac:dyDescent="0.3">
      <c r="B41" s="19"/>
      <c r="C41" s="16" t="s">
        <v>284</v>
      </c>
      <c r="D41" s="14">
        <v>84.287598955338098</v>
      </c>
      <c r="E41" s="14">
        <v>1.03732114563661</v>
      </c>
      <c r="F41" s="14">
        <v>82.144455814369607</v>
      </c>
      <c r="G41" s="14">
        <v>86.216669924313393</v>
      </c>
      <c r="H41" s="14">
        <v>1.2306924844142999</v>
      </c>
      <c r="I41" s="15">
        <v>2556</v>
      </c>
      <c r="J41" s="15">
        <v>3051</v>
      </c>
      <c r="K41" s="14">
        <v>2.47810705022252</v>
      </c>
      <c r="L41" s="15">
        <v>1231.1816794702399</v>
      </c>
      <c r="M41" s="15">
        <v>1678</v>
      </c>
      <c r="ZA41" s="9"/>
    </row>
    <row r="42" spans="2:677" x14ac:dyDescent="0.3">
      <c r="B42" s="19"/>
      <c r="C42" s="16" t="s">
        <v>285</v>
      </c>
      <c r="D42" s="14">
        <v>81.603011065086804</v>
      </c>
      <c r="E42" s="14">
        <v>1.23738071318458</v>
      </c>
      <c r="F42" s="14">
        <v>79.051456484721299</v>
      </c>
      <c r="G42" s="14">
        <v>83.9070512617226</v>
      </c>
      <c r="H42" s="14">
        <v>1.51634197933903</v>
      </c>
      <c r="I42" s="15">
        <v>2715</v>
      </c>
      <c r="J42" s="15">
        <v>3271</v>
      </c>
      <c r="K42" s="14">
        <v>3.3350435267783101</v>
      </c>
      <c r="L42" s="15">
        <v>980.79679432544594</v>
      </c>
      <c r="M42" s="15">
        <v>1787</v>
      </c>
      <c r="ZA42" s="9"/>
    </row>
    <row r="43" spans="2:677" x14ac:dyDescent="0.3">
      <c r="B43" s="19"/>
      <c r="C43" s="16" t="s">
        <v>286</v>
      </c>
      <c r="D43" s="14">
        <v>79.505069605026804</v>
      </c>
      <c r="E43" s="14">
        <v>1.0444808332570099</v>
      </c>
      <c r="F43" s="14">
        <v>77.380693517516605</v>
      </c>
      <c r="G43" s="14">
        <v>81.477685035024194</v>
      </c>
      <c r="H43" s="14">
        <v>1.3137285942215799</v>
      </c>
      <c r="I43" s="15">
        <v>3114</v>
      </c>
      <c r="J43" s="15">
        <v>3827</v>
      </c>
      <c r="K43" s="14">
        <v>2.5615606648248699</v>
      </c>
      <c r="L43" s="15">
        <v>1494.01107401126</v>
      </c>
      <c r="M43" s="15">
        <v>1918</v>
      </c>
      <c r="ZA43" s="9"/>
    </row>
    <row r="44" spans="2:677" x14ac:dyDescent="0.3">
      <c r="B44" s="19"/>
      <c r="C44" s="16" t="s">
        <v>287</v>
      </c>
      <c r="D44" s="14">
        <v>80.183451116292602</v>
      </c>
      <c r="E44" s="14">
        <v>0.91914662545409098</v>
      </c>
      <c r="F44" s="14">
        <v>78.319010853475206</v>
      </c>
      <c r="G44" s="14">
        <v>81.924563463550399</v>
      </c>
      <c r="H44" s="14">
        <v>1.1463046459811601</v>
      </c>
      <c r="I44" s="15">
        <v>4220</v>
      </c>
      <c r="J44" s="15">
        <v>5105</v>
      </c>
      <c r="K44" s="14">
        <v>2.7137353532823498</v>
      </c>
      <c r="L44" s="15">
        <v>1881.17090851374</v>
      </c>
      <c r="M44" s="15">
        <v>1895</v>
      </c>
      <c r="ZA44" s="9"/>
    </row>
    <row r="45" spans="2:677" x14ac:dyDescent="0.3">
      <c r="B45" s="19" t="s">
        <v>297</v>
      </c>
      <c r="C45" s="16" t="s">
        <v>288</v>
      </c>
      <c r="D45" s="14">
        <v>80.369497110050204</v>
      </c>
      <c r="E45" s="14">
        <v>0.71881513714431999</v>
      </c>
      <c r="F45" s="14">
        <v>78.921677943107099</v>
      </c>
      <c r="G45" s="14">
        <v>81.740876925368994</v>
      </c>
      <c r="H45" s="14">
        <v>0.89438799916844602</v>
      </c>
      <c r="I45" s="15">
        <v>10890</v>
      </c>
      <c r="J45" s="15">
        <v>13237</v>
      </c>
      <c r="K45" s="14">
        <v>4.3347944680443602</v>
      </c>
      <c r="L45" s="15">
        <v>3053.6626586523898</v>
      </c>
      <c r="M45" s="15">
        <v>2556</v>
      </c>
      <c r="ZA45" s="9"/>
    </row>
    <row r="46" spans="2:677" x14ac:dyDescent="0.3">
      <c r="B46" s="19"/>
      <c r="C46" s="16" t="s">
        <v>289</v>
      </c>
      <c r="D46" s="14">
        <v>85.8269065986984</v>
      </c>
      <c r="E46" s="14">
        <v>0.90136217786055906</v>
      </c>
      <c r="F46" s="14">
        <v>83.965605329556197</v>
      </c>
      <c r="G46" s="14">
        <v>87.504299048798103</v>
      </c>
      <c r="H46" s="14">
        <v>1.05020932663351</v>
      </c>
      <c r="I46" s="15">
        <v>4300</v>
      </c>
      <c r="J46" s="15">
        <v>5007</v>
      </c>
      <c r="K46" s="14">
        <v>3.34350053968044</v>
      </c>
      <c r="L46" s="15">
        <v>1497.5322840768999</v>
      </c>
      <c r="M46" s="15">
        <v>1961</v>
      </c>
      <c r="ZA46" s="9"/>
    </row>
    <row r="47" spans="2:677" x14ac:dyDescent="0.3">
      <c r="B47" s="19" t="s">
        <v>291</v>
      </c>
      <c r="C47" s="16" t="s">
        <v>290</v>
      </c>
      <c r="D47" s="14">
        <v>78.716846393855704</v>
      </c>
      <c r="E47" s="14">
        <v>0.72935197651096495</v>
      </c>
      <c r="F47" s="14">
        <v>77.251621795107596</v>
      </c>
      <c r="G47" s="14">
        <v>80.111992159600604</v>
      </c>
      <c r="H47" s="14">
        <v>0.92655131642557098</v>
      </c>
      <c r="I47" s="15">
        <v>10762</v>
      </c>
      <c r="J47" s="15">
        <v>13284</v>
      </c>
      <c r="K47" s="14">
        <v>4.2176140453794098</v>
      </c>
      <c r="L47" s="15">
        <v>3149.64808469216</v>
      </c>
      <c r="M47" s="15">
        <v>2473</v>
      </c>
      <c r="ZA47" s="9"/>
    </row>
    <row r="48" spans="2:677" x14ac:dyDescent="0.3">
      <c r="B48" s="19"/>
      <c r="C48" s="16" t="s">
        <v>291</v>
      </c>
      <c r="D48" s="14">
        <v>88.900897234784594</v>
      </c>
      <c r="E48" s="14">
        <v>0.86183524610151296</v>
      </c>
      <c r="F48" s="14">
        <v>87.094774534244806</v>
      </c>
      <c r="G48" s="14">
        <v>90.4818720826961</v>
      </c>
      <c r="H48" s="14">
        <v>0.96943368729500301</v>
      </c>
      <c r="I48" s="15">
        <v>4529</v>
      </c>
      <c r="J48" s="15">
        <v>5078</v>
      </c>
      <c r="K48" s="14">
        <v>3.82174450076266</v>
      </c>
      <c r="L48" s="15">
        <v>1328.7125811227399</v>
      </c>
      <c r="M48" s="15">
        <v>1907</v>
      </c>
      <c r="ZA48" s="9"/>
    </row>
    <row r="50" spans="2:9" x14ac:dyDescent="0.3">
      <c r="B50" s="7"/>
      <c r="C50" s="7"/>
      <c r="D50" s="7"/>
    </row>
    <row r="51" spans="2:9" x14ac:dyDescent="0.3">
      <c r="B51" s="7" t="s">
        <v>301</v>
      </c>
      <c r="C51" s="7"/>
      <c r="D51" s="7"/>
    </row>
    <row r="52" spans="2:9" x14ac:dyDescent="0.3">
      <c r="B52" s="7" t="s">
        <v>302</v>
      </c>
      <c r="C52" s="7"/>
      <c r="D52" s="7"/>
    </row>
    <row r="53" spans="2:9" x14ac:dyDescent="0.3">
      <c r="B53" s="7" t="s">
        <v>303</v>
      </c>
      <c r="C53" s="7"/>
      <c r="D53" s="7"/>
    </row>
    <row r="54" spans="2:9" x14ac:dyDescent="0.3">
      <c r="B54" s="7" t="s">
        <v>304</v>
      </c>
      <c r="C54" s="7"/>
      <c r="D54" s="7"/>
    </row>
    <row r="55" spans="2:9" x14ac:dyDescent="0.3">
      <c r="B55" s="7" t="s">
        <v>305</v>
      </c>
      <c r="C55" s="7"/>
      <c r="D55" s="7"/>
    </row>
    <row r="56" spans="2:9" x14ac:dyDescent="0.3">
      <c r="B56" s="7" t="s">
        <v>306</v>
      </c>
      <c r="C56" s="7"/>
      <c r="D56" s="7"/>
    </row>
    <row r="57" spans="2:9" x14ac:dyDescent="0.3">
      <c r="B57" s="7" t="s">
        <v>307</v>
      </c>
      <c r="C57" s="7"/>
      <c r="D57" s="7"/>
    </row>
    <row r="58" spans="2:9" x14ac:dyDescent="0.3">
      <c r="B58" s="7" t="s">
        <v>9</v>
      </c>
      <c r="C58" s="8" t="str">
        <f>HYPERLINK("https://www.cdc.gov/nchs/data/series/sr_02/sr02_175.pdf", "Link to Vital and Health Statistics")</f>
        <v>Link to Vital and Health Statistics</v>
      </c>
      <c r="D58" s="7"/>
    </row>
    <row r="59" spans="2:9" x14ac:dyDescent="0.3">
      <c r="B59" s="7" t="s">
        <v>308</v>
      </c>
      <c r="C59" s="7"/>
      <c r="D59" s="7"/>
    </row>
    <row r="60" spans="2:9" x14ac:dyDescent="0.3">
      <c r="B60" s="7" t="s">
        <v>309</v>
      </c>
      <c r="C60" s="7"/>
      <c r="D60" s="7"/>
    </row>
    <row r="61" spans="2:9" x14ac:dyDescent="0.3">
      <c r="B61" s="7"/>
      <c r="C61" s="7"/>
      <c r="D61" s="7"/>
    </row>
    <row r="62" spans="2:9" ht="90" customHeight="1" x14ac:dyDescent="0.3">
      <c r="B62" s="20" t="s">
        <v>367</v>
      </c>
      <c r="C62" s="21"/>
      <c r="D62" s="21"/>
      <c r="E62" s="22"/>
      <c r="F62" s="22"/>
      <c r="G62" s="22"/>
      <c r="H62" s="22"/>
      <c r="I62" s="22"/>
    </row>
    <row r="63" spans="2:9" x14ac:dyDescent="0.3">
      <c r="B63" s="7"/>
      <c r="C63" s="7"/>
      <c r="D63" s="7"/>
    </row>
    <row r="64" spans="2:9" x14ac:dyDescent="0.3">
      <c r="B64" s="7"/>
      <c r="C64" s="7"/>
      <c r="D64" s="7"/>
    </row>
    <row r="65" spans="2:4" x14ac:dyDescent="0.3">
      <c r="B65" s="7"/>
      <c r="C65" s="7"/>
      <c r="D65" s="7"/>
    </row>
    <row r="66" spans="2:4" x14ac:dyDescent="0.3">
      <c r="B66" s="7"/>
      <c r="C66" s="7"/>
      <c r="D66" s="7"/>
    </row>
    <row r="67" spans="2:4" x14ac:dyDescent="0.3">
      <c r="B67" s="7"/>
      <c r="C67" s="7"/>
      <c r="D67" s="7"/>
    </row>
    <row r="68" spans="2:4" x14ac:dyDescent="0.3">
      <c r="B68" s="7"/>
      <c r="C68" s="7"/>
      <c r="D68" s="7"/>
    </row>
    <row r="69" spans="2:4" x14ac:dyDescent="0.3">
      <c r="B69" s="7"/>
      <c r="C69" s="7"/>
      <c r="D69" s="7"/>
    </row>
    <row r="70" spans="2:4" x14ac:dyDescent="0.3">
      <c r="B70" s="7"/>
      <c r="C70" s="7"/>
      <c r="D70" s="7"/>
    </row>
  </sheetData>
  <mergeCells count="10">
    <mergeCell ref="B38:B39"/>
    <mergeCell ref="B45:B46"/>
    <mergeCell ref="B47:B48"/>
    <mergeCell ref="B40:B44"/>
    <mergeCell ref="B62:I62"/>
    <mergeCell ref="B8:C8"/>
    <mergeCell ref="B9:C9"/>
    <mergeCell ref="B10:B11"/>
    <mergeCell ref="B12:B14"/>
    <mergeCell ref="B15:B37"/>
  </mergeCells>
  <conditionalFormatting sqref="D9:D48">
    <cfRule type="expression" dxfId="99" priority="1">
      <formula>ZA9 = 3</formula>
    </cfRule>
    <cfRule type="expression" dxfId="98" priority="41">
      <formula>I9 = J9</formula>
    </cfRule>
    <cfRule type="expression" dxfId="97" priority="81">
      <formula>ZA9 = 2</formula>
    </cfRule>
    <cfRule type="expression" dxfId="96" priority="121">
      <formula>ZA9 = 1</formula>
    </cfRule>
  </conditionalFormatting>
  <pageMargins left="0.7" right="0.7" top="0.75" bottom="0.75" header="0.3" footer="0.3"/>
  <pageSetup paperSize="9" orientation="portrait" horizontalDpi="300" verticalDpi="300"/>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B1:ZA70"/>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193</v>
      </c>
      <c r="M2" s="12" t="str">
        <f>HYPERLINK("#'INDICE'!A1", "Índice")</f>
        <v>Índice</v>
      </c>
    </row>
    <row r="3" spans="2:677" x14ac:dyDescent="0.3">
      <c r="B3" s="10" t="s">
        <v>7</v>
      </c>
      <c r="C3" s="11" t="s">
        <v>192</v>
      </c>
    </row>
    <row r="4" spans="2:677" x14ac:dyDescent="0.3">
      <c r="B4" s="10" t="s">
        <v>8</v>
      </c>
      <c r="C4" s="11" t="s">
        <v>299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17.7714508281951</v>
      </c>
      <c r="E9" s="14">
        <v>0.65416017160658702</v>
      </c>
      <c r="F9" s="14">
        <v>16.52480783311</v>
      </c>
      <c r="G9" s="14">
        <v>19.090632910081801</v>
      </c>
      <c r="H9" s="14">
        <v>3.6809609858567902</v>
      </c>
      <c r="I9" s="15">
        <v>4310</v>
      </c>
      <c r="J9" s="15">
        <v>19155</v>
      </c>
      <c r="K9" s="14">
        <v>5.6089577477518899</v>
      </c>
      <c r="L9" s="15">
        <v>3415.07297103057</v>
      </c>
      <c r="M9" s="15">
        <v>2647</v>
      </c>
      <c r="ZA9" s="9"/>
    </row>
    <row r="10" spans="2:677" x14ac:dyDescent="0.3">
      <c r="B10" s="19" t="s">
        <v>293</v>
      </c>
      <c r="C10" s="16" t="s">
        <v>253</v>
      </c>
      <c r="D10" s="14">
        <v>7.8862770793429604</v>
      </c>
      <c r="E10" s="14">
        <v>0.67361440874909295</v>
      </c>
      <c r="F10" s="14">
        <v>6.6622017811204799</v>
      </c>
      <c r="G10" s="14">
        <v>9.3128170976413909</v>
      </c>
      <c r="H10" s="14">
        <v>8.5416021016245498</v>
      </c>
      <c r="I10" s="15">
        <v>1235</v>
      </c>
      <c r="J10" s="15">
        <v>11985</v>
      </c>
      <c r="K10" s="14">
        <v>7.4856267738595497</v>
      </c>
      <c r="L10" s="15">
        <v>1601.06833563392</v>
      </c>
      <c r="M10" s="15">
        <v>1684</v>
      </c>
      <c r="ZA10" s="9"/>
    </row>
    <row r="11" spans="2:677" x14ac:dyDescent="0.3">
      <c r="B11" s="19"/>
      <c r="C11" s="16" t="s">
        <v>254</v>
      </c>
      <c r="D11" s="14">
        <v>36.7857906668089</v>
      </c>
      <c r="E11" s="14">
        <v>1.4810038268949901</v>
      </c>
      <c r="F11" s="14">
        <v>33.930382500394899</v>
      </c>
      <c r="G11" s="14">
        <v>39.736971229032697</v>
      </c>
      <c r="H11" s="14">
        <v>4.0260214611379004</v>
      </c>
      <c r="I11" s="15">
        <v>3075</v>
      </c>
      <c r="J11" s="15">
        <v>7170</v>
      </c>
      <c r="K11" s="14">
        <v>6.7620151035566503</v>
      </c>
      <c r="L11" s="15">
        <v>1060.3348099930699</v>
      </c>
      <c r="M11" s="15">
        <v>963</v>
      </c>
      <c r="ZA11" s="9"/>
    </row>
    <row r="12" spans="2:677" x14ac:dyDescent="0.3">
      <c r="B12" s="19" t="s">
        <v>294</v>
      </c>
      <c r="C12" s="16" t="s">
        <v>255</v>
      </c>
      <c r="D12" s="14">
        <v>12.990852952546</v>
      </c>
      <c r="E12" s="14">
        <v>0.66591467887656297</v>
      </c>
      <c r="F12" s="14">
        <v>11.7394558808064</v>
      </c>
      <c r="G12" s="14">
        <v>14.353951492203899</v>
      </c>
      <c r="H12" s="14">
        <v>5.1260273771789198</v>
      </c>
      <c r="I12" s="15">
        <v>1590</v>
      </c>
      <c r="J12" s="15">
        <v>9834</v>
      </c>
      <c r="K12" s="14">
        <v>3.8576305950307499</v>
      </c>
      <c r="L12" s="15">
        <v>2549.2332035804002</v>
      </c>
      <c r="M12" s="15">
        <v>1362</v>
      </c>
      <c r="ZA12" s="9"/>
    </row>
    <row r="13" spans="2:677" x14ac:dyDescent="0.3">
      <c r="B13" s="19"/>
      <c r="C13" s="16" t="s">
        <v>256</v>
      </c>
      <c r="D13" s="14">
        <v>17.511251380491299</v>
      </c>
      <c r="E13" s="14">
        <v>1.10931317603684</v>
      </c>
      <c r="F13" s="14">
        <v>15.4391029489493</v>
      </c>
      <c r="G13" s="14">
        <v>19.796403465357098</v>
      </c>
      <c r="H13" s="14">
        <v>6.3348595250747497</v>
      </c>
      <c r="I13" s="15">
        <v>1200</v>
      </c>
      <c r="J13" s="15">
        <v>5564</v>
      </c>
      <c r="K13" s="14">
        <v>4.7392051085017197</v>
      </c>
      <c r="L13" s="15">
        <v>1174.03654676576</v>
      </c>
      <c r="M13" s="15">
        <v>786</v>
      </c>
      <c r="ZA13" s="9"/>
    </row>
    <row r="14" spans="2:677" x14ac:dyDescent="0.3">
      <c r="B14" s="19"/>
      <c r="C14" s="16" t="s">
        <v>257</v>
      </c>
      <c r="D14" s="14">
        <v>47.582754752767897</v>
      </c>
      <c r="E14" s="14">
        <v>1.51487478398923</v>
      </c>
      <c r="F14" s="14">
        <v>44.618643837887497</v>
      </c>
      <c r="G14" s="14">
        <v>50.5639941243723</v>
      </c>
      <c r="H14" s="14">
        <v>3.1836634761065499</v>
      </c>
      <c r="I14" s="15">
        <v>1520</v>
      </c>
      <c r="J14" s="15">
        <v>3757</v>
      </c>
      <c r="K14" s="14">
        <v>3.4558531693460899</v>
      </c>
      <c r="L14" s="15">
        <v>1087.1410953813399</v>
      </c>
      <c r="M14" s="15">
        <v>499</v>
      </c>
      <c r="ZA14" s="9"/>
    </row>
    <row r="15" spans="2:677" x14ac:dyDescent="0.3">
      <c r="B15" s="19" t="s">
        <v>295</v>
      </c>
      <c r="C15" s="16" t="s">
        <v>258</v>
      </c>
      <c r="D15" s="14">
        <v>15.841788400362301</v>
      </c>
      <c r="E15" s="14">
        <v>2.8246808367235001</v>
      </c>
      <c r="F15" s="14">
        <v>11.0161903669708</v>
      </c>
      <c r="G15" s="14">
        <v>22.2526038342188</v>
      </c>
      <c r="H15" s="14">
        <v>17.830567896354999</v>
      </c>
      <c r="I15" s="15">
        <v>122</v>
      </c>
      <c r="J15" s="15">
        <v>952</v>
      </c>
      <c r="K15" s="14">
        <v>5.6913930352756203</v>
      </c>
      <c r="L15" s="15">
        <v>167.27012070673101</v>
      </c>
      <c r="M15" s="15">
        <v>134</v>
      </c>
      <c r="ZA15" s="9"/>
    </row>
    <row r="16" spans="2:677" x14ac:dyDescent="0.3">
      <c r="B16" s="19"/>
      <c r="C16" s="16" t="s">
        <v>259</v>
      </c>
      <c r="D16" s="14">
        <v>45.900700643689198</v>
      </c>
      <c r="E16" s="14">
        <v>3.8231017130656602</v>
      </c>
      <c r="F16" s="14">
        <v>38.467447841655598</v>
      </c>
      <c r="G16" s="14">
        <v>53.520969050726201</v>
      </c>
      <c r="H16" s="14">
        <v>8.3290704922851404</v>
      </c>
      <c r="I16" s="15">
        <v>310</v>
      </c>
      <c r="J16" s="15">
        <v>746</v>
      </c>
      <c r="K16" s="14">
        <v>4.38507496666334</v>
      </c>
      <c r="L16" s="15">
        <v>170.12251915219599</v>
      </c>
      <c r="M16" s="15">
        <v>99</v>
      </c>
      <c r="ZA16" s="9"/>
    </row>
    <row r="17" spans="2:677" x14ac:dyDescent="0.3">
      <c r="B17" s="19"/>
      <c r="C17" s="16" t="s">
        <v>260</v>
      </c>
      <c r="D17" s="14">
        <v>35.2392974290483</v>
      </c>
      <c r="E17" s="14">
        <v>2.8751118046384398</v>
      </c>
      <c r="F17" s="14">
        <v>29.766828382164601</v>
      </c>
      <c r="G17" s="14">
        <v>41.128685505894701</v>
      </c>
      <c r="H17" s="14">
        <v>8.1588227189468299</v>
      </c>
      <c r="I17" s="15">
        <v>231</v>
      </c>
      <c r="J17" s="15">
        <v>696</v>
      </c>
      <c r="K17" s="14">
        <v>2.51741889341326</v>
      </c>
      <c r="L17" s="15">
        <v>276.47365395606602</v>
      </c>
      <c r="M17" s="15">
        <v>102</v>
      </c>
      <c r="ZA17" s="9"/>
    </row>
    <row r="18" spans="2:677" x14ac:dyDescent="0.3">
      <c r="B18" s="19"/>
      <c r="C18" s="16" t="s">
        <v>261</v>
      </c>
      <c r="D18" s="14">
        <v>16.186429402854301</v>
      </c>
      <c r="E18" s="14">
        <v>3.5321763209199801</v>
      </c>
      <c r="F18" s="14">
        <v>10.314467805544499</v>
      </c>
      <c r="G18" s="14">
        <v>24.4884960730678</v>
      </c>
      <c r="H18" s="14">
        <v>21.821837497385999</v>
      </c>
      <c r="I18" s="15">
        <v>79</v>
      </c>
      <c r="J18" s="15">
        <v>603</v>
      </c>
      <c r="K18" s="14">
        <v>5.53625187867849</v>
      </c>
      <c r="L18" s="15">
        <v>108.918454798328</v>
      </c>
      <c r="M18" s="15">
        <v>77</v>
      </c>
      <c r="ZA18" s="9"/>
    </row>
    <row r="19" spans="2:677" x14ac:dyDescent="0.3">
      <c r="B19" s="19"/>
      <c r="C19" s="16" t="s">
        <v>262</v>
      </c>
      <c r="D19" s="14">
        <v>28.614047736343402</v>
      </c>
      <c r="E19" s="14">
        <v>4.41802444083498</v>
      </c>
      <c r="F19" s="14">
        <v>20.651855950629098</v>
      </c>
      <c r="G19" s="14">
        <v>38.169339892936598</v>
      </c>
      <c r="H19" s="14">
        <v>15.4400540655545</v>
      </c>
      <c r="I19" s="15">
        <v>142</v>
      </c>
      <c r="J19" s="15">
        <v>491</v>
      </c>
      <c r="K19" s="14">
        <v>4.6823109719255003</v>
      </c>
      <c r="L19" s="15">
        <v>104.862748959642</v>
      </c>
      <c r="M19" s="15">
        <v>66</v>
      </c>
      <c r="ZA19" s="9"/>
    </row>
    <row r="20" spans="2:677" x14ac:dyDescent="0.3">
      <c r="B20" s="19"/>
      <c r="C20" s="16" t="s">
        <v>263</v>
      </c>
      <c r="D20" s="14">
        <v>16.143387400801998</v>
      </c>
      <c r="E20" s="14">
        <v>2.32605810364011</v>
      </c>
      <c r="F20" s="14">
        <v>12.0420501465037</v>
      </c>
      <c r="G20" s="14">
        <v>21.3032618820491</v>
      </c>
      <c r="H20" s="14">
        <v>14.4087361957538</v>
      </c>
      <c r="I20" s="15">
        <v>119</v>
      </c>
      <c r="J20" s="15">
        <v>673</v>
      </c>
      <c r="K20" s="14">
        <v>2.6858292993341801</v>
      </c>
      <c r="L20" s="15">
        <v>250.57437573074299</v>
      </c>
      <c r="M20" s="15">
        <v>97</v>
      </c>
      <c r="ZA20" s="9"/>
    </row>
    <row r="21" spans="2:677" x14ac:dyDescent="0.3">
      <c r="B21" s="19"/>
      <c r="C21" s="16" t="s">
        <v>264</v>
      </c>
      <c r="D21" s="14">
        <v>38.780419525716397</v>
      </c>
      <c r="E21" s="14">
        <v>2.3602955337396998</v>
      </c>
      <c r="F21" s="14">
        <v>34.237724380752297</v>
      </c>
      <c r="G21" s="14">
        <v>43.526907912052899</v>
      </c>
      <c r="H21" s="14">
        <v>6.0863073752322903</v>
      </c>
      <c r="I21" s="15">
        <v>473</v>
      </c>
      <c r="J21" s="15">
        <v>1226</v>
      </c>
      <c r="K21" s="14">
        <v>2.8745244420506499</v>
      </c>
      <c r="L21" s="15">
        <v>426.50533147854702</v>
      </c>
      <c r="M21" s="15">
        <v>180</v>
      </c>
      <c r="ZA21" s="9"/>
    </row>
    <row r="22" spans="2:677" x14ac:dyDescent="0.3">
      <c r="B22" s="19"/>
      <c r="C22" s="16" t="s">
        <v>265</v>
      </c>
      <c r="D22" s="14">
        <v>35.645227228814001</v>
      </c>
      <c r="E22" s="14">
        <v>3.1497171114673899</v>
      </c>
      <c r="F22" s="14">
        <v>29.684968573652899</v>
      </c>
      <c r="G22" s="14">
        <v>42.0859295873204</v>
      </c>
      <c r="H22" s="14">
        <v>8.8362941025700508</v>
      </c>
      <c r="I22" s="15">
        <v>327</v>
      </c>
      <c r="J22" s="15">
        <v>1034</v>
      </c>
      <c r="K22" s="14">
        <v>4.4674661693495601</v>
      </c>
      <c r="L22" s="15">
        <v>231.451109153121</v>
      </c>
      <c r="M22" s="15">
        <v>135</v>
      </c>
      <c r="ZA22" s="9"/>
    </row>
    <row r="23" spans="2:677" x14ac:dyDescent="0.3">
      <c r="B23" s="19"/>
      <c r="C23" s="16" t="s">
        <v>266</v>
      </c>
      <c r="D23" s="14">
        <v>9.6762099690188705</v>
      </c>
      <c r="E23" s="14">
        <v>1.9013420609679199</v>
      </c>
      <c r="F23" s="14">
        <v>6.51494289835603</v>
      </c>
      <c r="G23" s="14">
        <v>14.139421940017501</v>
      </c>
      <c r="H23" s="14">
        <v>19.649656911699999</v>
      </c>
      <c r="I23" s="15">
        <v>65</v>
      </c>
      <c r="J23" s="15">
        <v>1003</v>
      </c>
      <c r="K23" s="14">
        <v>4.1445825861462602</v>
      </c>
      <c r="L23" s="15">
        <v>242.00265748175499</v>
      </c>
      <c r="M23" s="15">
        <v>144</v>
      </c>
      <c r="ZA23" s="9"/>
    </row>
    <row r="24" spans="2:677" x14ac:dyDescent="0.3">
      <c r="B24" s="19"/>
      <c r="C24" s="16" t="s">
        <v>267</v>
      </c>
      <c r="D24" s="14">
        <v>14.5982911986197</v>
      </c>
      <c r="E24" s="14">
        <v>3.0288301810978</v>
      </c>
      <c r="F24" s="14">
        <v>9.5338583013407199</v>
      </c>
      <c r="G24" s="14">
        <v>21.7074471958279</v>
      </c>
      <c r="H24" s="14">
        <v>20.747840551256999</v>
      </c>
      <c r="I24" s="15">
        <v>71</v>
      </c>
      <c r="J24" s="15">
        <v>627</v>
      </c>
      <c r="K24" s="14">
        <v>4.60633584171633</v>
      </c>
      <c r="L24" s="15">
        <v>136.11686632175301</v>
      </c>
      <c r="M24" s="15">
        <v>78</v>
      </c>
      <c r="ZA24" s="9"/>
    </row>
    <row r="25" spans="2:677" x14ac:dyDescent="0.3">
      <c r="B25" s="19"/>
      <c r="C25" s="16" t="s">
        <v>268</v>
      </c>
      <c r="D25" s="14">
        <v>30.903577996727101</v>
      </c>
      <c r="E25" s="14">
        <v>3.2788286291700999</v>
      </c>
      <c r="F25" s="14">
        <v>24.7920338540942</v>
      </c>
      <c r="G25" s="14">
        <v>37.765178808086901</v>
      </c>
      <c r="H25" s="14">
        <v>10.609867341307099</v>
      </c>
      <c r="I25" s="15">
        <v>203</v>
      </c>
      <c r="J25" s="15">
        <v>640</v>
      </c>
      <c r="K25" s="14">
        <v>3.2171697122029501</v>
      </c>
      <c r="L25" s="15">
        <v>198.93262005185301</v>
      </c>
      <c r="M25" s="15">
        <v>89</v>
      </c>
      <c r="ZA25" s="9"/>
    </row>
    <row r="26" spans="2:677" x14ac:dyDescent="0.3">
      <c r="B26" s="19"/>
      <c r="C26" s="16" t="s">
        <v>269</v>
      </c>
      <c r="D26" s="14">
        <v>22.428841086421102</v>
      </c>
      <c r="E26" s="14">
        <v>2.9433237200258402</v>
      </c>
      <c r="F26" s="14">
        <v>17.129424759397399</v>
      </c>
      <c r="G26" s="14">
        <v>28.798025880748099</v>
      </c>
      <c r="H26" s="14">
        <v>13.1229416120291</v>
      </c>
      <c r="I26" s="15">
        <v>150</v>
      </c>
      <c r="J26" s="15">
        <v>719</v>
      </c>
      <c r="K26" s="14">
        <v>3.5751427838096999</v>
      </c>
      <c r="L26" s="15">
        <v>201.11084884666599</v>
      </c>
      <c r="M26" s="15">
        <v>100</v>
      </c>
      <c r="ZA26" s="9"/>
    </row>
    <row r="27" spans="2:677" x14ac:dyDescent="0.3">
      <c r="B27" s="19"/>
      <c r="C27" s="16" t="s">
        <v>270</v>
      </c>
      <c r="D27" s="14">
        <v>18.644456156164601</v>
      </c>
      <c r="E27" s="14">
        <v>2.69171570334901</v>
      </c>
      <c r="F27" s="14">
        <v>13.895747922891299</v>
      </c>
      <c r="G27" s="14">
        <v>24.553222565005498</v>
      </c>
      <c r="H27" s="14">
        <v>14.437083499799501</v>
      </c>
      <c r="I27" s="15">
        <v>154</v>
      </c>
      <c r="J27" s="15">
        <v>982</v>
      </c>
      <c r="K27" s="14">
        <v>4.6858729722545203</v>
      </c>
      <c r="L27" s="15">
        <v>209.566073560788</v>
      </c>
      <c r="M27" s="15">
        <v>147</v>
      </c>
      <c r="ZA27" s="9"/>
    </row>
    <row r="28" spans="2:677" x14ac:dyDescent="0.3">
      <c r="B28" s="19"/>
      <c r="C28" s="16" t="s">
        <v>271</v>
      </c>
      <c r="D28" s="14">
        <v>60.564093876521603</v>
      </c>
      <c r="E28" s="14">
        <v>3.8381050305804201</v>
      </c>
      <c r="F28" s="14">
        <v>52.706305199611002</v>
      </c>
      <c r="G28" s="14">
        <v>67.911177090833803</v>
      </c>
      <c r="H28" s="14">
        <v>6.3372615437879301</v>
      </c>
      <c r="I28" s="15">
        <v>212</v>
      </c>
      <c r="J28" s="15">
        <v>447</v>
      </c>
      <c r="K28" s="14">
        <v>2.7508158680423902</v>
      </c>
      <c r="L28" s="15">
        <v>162.49724497848899</v>
      </c>
      <c r="M28" s="15">
        <v>68</v>
      </c>
      <c r="ZA28" s="9"/>
    </row>
    <row r="29" spans="2:677" x14ac:dyDescent="0.3">
      <c r="B29" s="19"/>
      <c r="C29" s="16" t="s">
        <v>272</v>
      </c>
      <c r="D29" s="14">
        <v>53.029314909150699</v>
      </c>
      <c r="E29" s="14">
        <v>3.4067114903765301</v>
      </c>
      <c r="F29" s="14">
        <v>46.249138994161598</v>
      </c>
      <c r="G29" s="14">
        <v>59.699486570246698</v>
      </c>
      <c r="H29" s="14">
        <v>6.4242042278179001</v>
      </c>
      <c r="I29" s="15">
        <v>313</v>
      </c>
      <c r="J29" s="15">
        <v>669</v>
      </c>
      <c r="K29" s="14">
        <v>3.1124634635037798</v>
      </c>
      <c r="L29" s="15">
        <v>214.94228216478001</v>
      </c>
      <c r="M29" s="15">
        <v>87</v>
      </c>
      <c r="ZA29" s="9"/>
    </row>
    <row r="30" spans="2:677" x14ac:dyDescent="0.3">
      <c r="B30" s="19"/>
      <c r="C30" s="16" t="s">
        <v>273</v>
      </c>
      <c r="D30" s="14">
        <v>48.566994340682101</v>
      </c>
      <c r="E30" s="14">
        <v>4.15280245294307</v>
      </c>
      <c r="F30" s="14">
        <v>40.4019075945819</v>
      </c>
      <c r="G30" s="14">
        <v>56.809296518700499</v>
      </c>
      <c r="H30" s="14">
        <v>8.5506680191334805</v>
      </c>
      <c r="I30" s="15">
        <v>174</v>
      </c>
      <c r="J30" s="15">
        <v>535</v>
      </c>
      <c r="K30" s="14">
        <v>3.6867243734307902</v>
      </c>
      <c r="L30" s="15">
        <v>145.11526922261899</v>
      </c>
      <c r="M30" s="15">
        <v>69</v>
      </c>
      <c r="ZA30" s="9"/>
    </row>
    <row r="31" spans="2:677" x14ac:dyDescent="0.3">
      <c r="B31" s="19"/>
      <c r="C31" s="16" t="s">
        <v>274</v>
      </c>
      <c r="D31" s="14">
        <v>1.2454013386295599</v>
      </c>
      <c r="E31" s="14">
        <v>0.35492849616738997</v>
      </c>
      <c r="F31" s="14">
        <v>0.70961575134583299</v>
      </c>
      <c r="G31" s="14">
        <v>2.1768553117429401</v>
      </c>
      <c r="H31" s="14">
        <v>28.499125957095298</v>
      </c>
      <c r="I31" s="15">
        <v>23</v>
      </c>
      <c r="J31" s="15">
        <v>2124</v>
      </c>
      <c r="K31" s="14">
        <v>2.1745283574731999</v>
      </c>
      <c r="L31" s="15">
        <v>976.76353251520197</v>
      </c>
      <c r="M31" s="15">
        <v>298</v>
      </c>
      <c r="ZA31" s="9"/>
    </row>
    <row r="32" spans="2:677" x14ac:dyDescent="0.3">
      <c r="B32" s="19"/>
      <c r="C32" s="16" t="s">
        <v>275</v>
      </c>
      <c r="D32" s="14">
        <v>11.711556066773101</v>
      </c>
      <c r="E32" s="14">
        <v>1.7881343613084799</v>
      </c>
      <c r="F32" s="14">
        <v>8.6163202223866406</v>
      </c>
      <c r="G32" s="14">
        <v>15.727331340735599</v>
      </c>
      <c r="H32" s="14">
        <v>15.268119378103799</v>
      </c>
      <c r="I32" s="15">
        <v>145</v>
      </c>
      <c r="J32" s="15">
        <v>1264</v>
      </c>
      <c r="K32" s="14">
        <v>3.9055768135174098</v>
      </c>
      <c r="L32" s="15">
        <v>323.63977469991801</v>
      </c>
      <c r="M32" s="15">
        <v>168</v>
      </c>
      <c r="ZA32" s="9"/>
    </row>
    <row r="33" spans="2:677" x14ac:dyDescent="0.3">
      <c r="B33" s="19"/>
      <c r="C33" s="16" t="s">
        <v>276</v>
      </c>
      <c r="D33" s="14">
        <v>56.036418798489898</v>
      </c>
      <c r="E33" s="14">
        <v>3.2603483259064401</v>
      </c>
      <c r="F33" s="14">
        <v>49.5034852639821</v>
      </c>
      <c r="G33" s="14">
        <v>62.3666884434313</v>
      </c>
      <c r="H33" s="14">
        <v>5.8182667554663698</v>
      </c>
      <c r="I33" s="15">
        <v>391</v>
      </c>
      <c r="J33" s="15">
        <v>729</v>
      </c>
      <c r="K33" s="14">
        <v>3.1412025941058799</v>
      </c>
      <c r="L33" s="15">
        <v>232.07672162498801</v>
      </c>
      <c r="M33" s="15">
        <v>102</v>
      </c>
      <c r="ZA33" s="9"/>
    </row>
    <row r="34" spans="2:677" x14ac:dyDescent="0.3">
      <c r="B34" s="19"/>
      <c r="C34" s="16" t="s">
        <v>277</v>
      </c>
      <c r="D34" s="14">
        <v>27.218668494403499</v>
      </c>
      <c r="E34" s="14">
        <v>2.8122941187518098</v>
      </c>
      <c r="F34" s="14">
        <v>22.013759369632002</v>
      </c>
      <c r="G34" s="14">
        <v>33.131398603560498</v>
      </c>
      <c r="H34" s="14">
        <v>10.332225176004</v>
      </c>
      <c r="I34" s="15">
        <v>206</v>
      </c>
      <c r="J34" s="15">
        <v>886</v>
      </c>
      <c r="K34" s="14">
        <v>3.5332785364757799</v>
      </c>
      <c r="L34" s="15">
        <v>250.75860588215301</v>
      </c>
      <c r="M34" s="15">
        <v>111</v>
      </c>
      <c r="ZA34" s="9"/>
    </row>
    <row r="35" spans="2:677" x14ac:dyDescent="0.3">
      <c r="B35" s="19"/>
      <c r="C35" s="16" t="s">
        <v>278</v>
      </c>
      <c r="D35" s="14">
        <v>52.876034291477403</v>
      </c>
      <c r="E35" s="14">
        <v>3.8523481755197899</v>
      </c>
      <c r="F35" s="14">
        <v>45.172796914634802</v>
      </c>
      <c r="G35" s="14">
        <v>60.444681026307798</v>
      </c>
      <c r="H35" s="14">
        <v>7.2856223564041303</v>
      </c>
      <c r="I35" s="15">
        <v>224</v>
      </c>
      <c r="J35" s="15">
        <v>491</v>
      </c>
      <c r="K35" s="14">
        <v>2.9184108869909</v>
      </c>
      <c r="L35" s="15">
        <v>168.242245185104</v>
      </c>
      <c r="M35" s="15">
        <v>62</v>
      </c>
      <c r="ZA35" s="9"/>
    </row>
    <row r="36" spans="2:677" x14ac:dyDescent="0.3">
      <c r="B36" s="19"/>
      <c r="C36" s="16" t="s">
        <v>279</v>
      </c>
      <c r="D36" s="14">
        <v>15.8629068970715</v>
      </c>
      <c r="E36" s="14">
        <v>1.85760675636724</v>
      </c>
      <c r="F36" s="14">
        <v>12.528334737201501</v>
      </c>
      <c r="G36" s="14">
        <v>19.883269822906801</v>
      </c>
      <c r="H36" s="14">
        <v>11.710380502265901</v>
      </c>
      <c r="I36" s="15">
        <v>145</v>
      </c>
      <c r="J36" s="15">
        <v>1018</v>
      </c>
      <c r="K36" s="14">
        <v>2.6294095645266702</v>
      </c>
      <c r="L36" s="15">
        <v>387.15916064725099</v>
      </c>
      <c r="M36" s="15">
        <v>154</v>
      </c>
      <c r="ZA36" s="9"/>
    </row>
    <row r="37" spans="2:677" x14ac:dyDescent="0.3">
      <c r="B37" s="19"/>
      <c r="C37" s="16" t="s">
        <v>280</v>
      </c>
      <c r="D37" s="14">
        <v>5.9676023120509996</v>
      </c>
      <c r="E37" s="14">
        <v>1.3593804768898701</v>
      </c>
      <c r="F37" s="14">
        <v>3.77101337863771</v>
      </c>
      <c r="G37" s="14">
        <v>9.3197696945292208</v>
      </c>
      <c r="H37" s="14">
        <v>22.779340944766599</v>
      </c>
      <c r="I37" s="15">
        <v>31</v>
      </c>
      <c r="J37" s="15">
        <v>600</v>
      </c>
      <c r="K37" s="14">
        <v>1.9725657837192101</v>
      </c>
      <c r="L37" s="15">
        <v>304.17236522714097</v>
      </c>
      <c r="M37" s="15">
        <v>80</v>
      </c>
      <c r="ZA37" s="9"/>
    </row>
    <row r="38" spans="2:677" x14ac:dyDescent="0.3">
      <c r="B38" s="19" t="s">
        <v>296</v>
      </c>
      <c r="C38" s="16" t="s">
        <v>281</v>
      </c>
      <c r="D38" s="14">
        <v>29.282078175593998</v>
      </c>
      <c r="E38" s="14">
        <v>1.24174393722535</v>
      </c>
      <c r="F38" s="14">
        <v>26.9066347126167</v>
      </c>
      <c r="G38" s="14">
        <v>31.7760668385462</v>
      </c>
      <c r="H38" s="14">
        <v>4.2406277648022703</v>
      </c>
      <c r="I38" s="15">
        <v>3129</v>
      </c>
      <c r="J38" s="15">
        <v>9467</v>
      </c>
      <c r="K38" s="14">
        <v>7.0485406903317198</v>
      </c>
      <c r="L38" s="15">
        <v>1343.1148965325001</v>
      </c>
      <c r="M38" s="15">
        <v>1253</v>
      </c>
      <c r="ZA38" s="9"/>
    </row>
    <row r="39" spans="2:677" x14ac:dyDescent="0.3">
      <c r="B39" s="19"/>
      <c r="C39" s="16" t="s">
        <v>282</v>
      </c>
      <c r="D39" s="14">
        <v>8.4122183117909692</v>
      </c>
      <c r="E39" s="14">
        <v>0.64828321199776096</v>
      </c>
      <c r="F39" s="14">
        <v>7.2246422391906204</v>
      </c>
      <c r="G39" s="14">
        <v>9.7744396392727992</v>
      </c>
      <c r="H39" s="14">
        <v>7.7064477878456303</v>
      </c>
      <c r="I39" s="15">
        <v>1181</v>
      </c>
      <c r="J39" s="15">
        <v>9688</v>
      </c>
      <c r="K39" s="14">
        <v>5.2840969232998098</v>
      </c>
      <c r="L39" s="15">
        <v>1833.4258702336699</v>
      </c>
      <c r="M39" s="15">
        <v>1293</v>
      </c>
      <c r="ZA39" s="9"/>
    </row>
    <row r="40" spans="2:677" x14ac:dyDescent="0.3">
      <c r="B40" s="19" t="s">
        <v>298</v>
      </c>
      <c r="C40" s="16" t="s">
        <v>283</v>
      </c>
      <c r="D40" s="14">
        <v>29.157517553722101</v>
      </c>
      <c r="E40" s="14">
        <v>1.35687324560982</v>
      </c>
      <c r="F40" s="14">
        <v>26.569115754590801</v>
      </c>
      <c r="G40" s="14">
        <v>31.888578009465199</v>
      </c>
      <c r="H40" s="14">
        <v>4.6535966002929099</v>
      </c>
      <c r="I40" s="15">
        <v>1261</v>
      </c>
      <c r="J40" s="15">
        <v>3315</v>
      </c>
      <c r="K40" s="14">
        <v>2.9538384924924199</v>
      </c>
      <c r="L40" s="15">
        <v>1122.2685358138301</v>
      </c>
      <c r="M40" s="15">
        <v>1491</v>
      </c>
      <c r="ZA40" s="9"/>
    </row>
    <row r="41" spans="2:677" x14ac:dyDescent="0.3">
      <c r="B41" s="19"/>
      <c r="C41" s="16" t="s">
        <v>284</v>
      </c>
      <c r="D41" s="14">
        <v>23.0642855704663</v>
      </c>
      <c r="E41" s="14">
        <v>1.3252755064074</v>
      </c>
      <c r="F41" s="14">
        <v>20.5680092290619</v>
      </c>
      <c r="G41" s="14">
        <v>25.765254820689801</v>
      </c>
      <c r="H41" s="14">
        <v>5.7460071865586198</v>
      </c>
      <c r="I41" s="15">
        <v>924</v>
      </c>
      <c r="J41" s="15">
        <v>3222</v>
      </c>
      <c r="K41" s="14">
        <v>3.1881230121855202</v>
      </c>
      <c r="L41" s="15">
        <v>1010.62599770617</v>
      </c>
      <c r="M41" s="15">
        <v>1738</v>
      </c>
      <c r="ZA41" s="9"/>
    </row>
    <row r="42" spans="2:677" x14ac:dyDescent="0.3">
      <c r="B42" s="19"/>
      <c r="C42" s="16" t="s">
        <v>285</v>
      </c>
      <c r="D42" s="14">
        <v>17.731337406851299</v>
      </c>
      <c r="E42" s="14">
        <v>1.43892360131077</v>
      </c>
      <c r="F42" s="14">
        <v>15.0828972847643</v>
      </c>
      <c r="G42" s="14">
        <v>20.731288939378199</v>
      </c>
      <c r="H42" s="14">
        <v>8.1151442121606401</v>
      </c>
      <c r="I42" s="15">
        <v>781</v>
      </c>
      <c r="J42" s="15">
        <v>3402</v>
      </c>
      <c r="K42" s="14">
        <v>4.82732093116479</v>
      </c>
      <c r="L42" s="15">
        <v>704.73872537393697</v>
      </c>
      <c r="M42" s="15">
        <v>1845</v>
      </c>
      <c r="ZA42" s="9"/>
    </row>
    <row r="43" spans="2:677" x14ac:dyDescent="0.3">
      <c r="B43" s="19"/>
      <c r="C43" s="16" t="s">
        <v>286</v>
      </c>
      <c r="D43" s="14">
        <v>13.3178237403436</v>
      </c>
      <c r="E43" s="14">
        <v>0.85067006879957896</v>
      </c>
      <c r="F43" s="14">
        <v>11.7361345016995</v>
      </c>
      <c r="G43" s="14">
        <v>15.0762680120484</v>
      </c>
      <c r="H43" s="14">
        <v>6.3874555286585704</v>
      </c>
      <c r="I43" s="15">
        <v>716</v>
      </c>
      <c r="J43" s="15">
        <v>3929</v>
      </c>
      <c r="K43" s="14">
        <v>2.4622419055290798</v>
      </c>
      <c r="L43" s="15">
        <v>1595.70024016619</v>
      </c>
      <c r="M43" s="15">
        <v>1958</v>
      </c>
      <c r="ZA43" s="9"/>
    </row>
    <row r="44" spans="2:677" x14ac:dyDescent="0.3">
      <c r="B44" s="19"/>
      <c r="C44" s="16" t="s">
        <v>287</v>
      </c>
      <c r="D44" s="14">
        <v>8.7421091463572793</v>
      </c>
      <c r="E44" s="14">
        <v>0.68724785190246795</v>
      </c>
      <c r="F44" s="14">
        <v>7.4849208025619198</v>
      </c>
      <c r="G44" s="14">
        <v>10.187206606458</v>
      </c>
      <c r="H44" s="14">
        <v>7.8613506237088604</v>
      </c>
      <c r="I44" s="15">
        <v>613</v>
      </c>
      <c r="J44" s="15">
        <v>5161</v>
      </c>
      <c r="K44" s="14">
        <v>3.05484962637503</v>
      </c>
      <c r="L44" s="15">
        <v>1689.4448602120499</v>
      </c>
      <c r="M44" s="15">
        <v>1937</v>
      </c>
      <c r="ZA44" s="9"/>
    </row>
    <row r="45" spans="2:677" x14ac:dyDescent="0.3">
      <c r="B45" s="19" t="s">
        <v>297</v>
      </c>
      <c r="C45" s="16" t="s">
        <v>288</v>
      </c>
      <c r="D45" s="14">
        <v>13.7021864678195</v>
      </c>
      <c r="E45" s="14">
        <v>0.709594871784336</v>
      </c>
      <c r="F45" s="14">
        <v>12.3692367529913</v>
      </c>
      <c r="G45" s="14">
        <v>15.1539391232153</v>
      </c>
      <c r="H45" s="14">
        <v>5.1786981110705597</v>
      </c>
      <c r="I45" s="15">
        <v>2387</v>
      </c>
      <c r="J45" s="15">
        <v>13566</v>
      </c>
      <c r="K45" s="14">
        <v>5.7763176641224003</v>
      </c>
      <c r="L45" s="15">
        <v>2348.55504645469</v>
      </c>
      <c r="M45" s="15">
        <v>2596</v>
      </c>
      <c r="ZA45" s="9"/>
    </row>
    <row r="46" spans="2:677" x14ac:dyDescent="0.3">
      <c r="B46" s="19"/>
      <c r="C46" s="16" t="s">
        <v>289</v>
      </c>
      <c r="D46" s="14">
        <v>27.251657280916501</v>
      </c>
      <c r="E46" s="14">
        <v>1.1398325247519401</v>
      </c>
      <c r="F46" s="14">
        <v>25.074467978737399</v>
      </c>
      <c r="G46" s="14">
        <v>29.5433494076435</v>
      </c>
      <c r="H46" s="14">
        <v>4.18261727351946</v>
      </c>
      <c r="I46" s="15">
        <v>1908</v>
      </c>
      <c r="J46" s="15">
        <v>5465</v>
      </c>
      <c r="K46" s="14">
        <v>3.58077273916019</v>
      </c>
      <c r="L46" s="15">
        <v>1526.20688273049</v>
      </c>
      <c r="M46" s="15">
        <v>2003</v>
      </c>
      <c r="ZA46" s="9"/>
    </row>
    <row r="47" spans="2:677" x14ac:dyDescent="0.3">
      <c r="B47" s="19" t="s">
        <v>291</v>
      </c>
      <c r="C47" s="16" t="s">
        <v>290</v>
      </c>
      <c r="D47" s="14">
        <v>11.0541250180685</v>
      </c>
      <c r="E47" s="14">
        <v>0.655374793293516</v>
      </c>
      <c r="F47" s="14">
        <v>9.8328976052010706</v>
      </c>
      <c r="G47" s="14">
        <v>12.4061576242756</v>
      </c>
      <c r="H47" s="14">
        <v>5.9287803622835202</v>
      </c>
      <c r="I47" s="15">
        <v>2058</v>
      </c>
      <c r="J47" s="15">
        <v>13307</v>
      </c>
      <c r="K47" s="14">
        <v>5.8126851941508102</v>
      </c>
      <c r="L47" s="15">
        <v>2289.3034037677799</v>
      </c>
      <c r="M47" s="15">
        <v>2475</v>
      </c>
      <c r="ZA47" s="9"/>
    </row>
    <row r="48" spans="2:677" x14ac:dyDescent="0.3">
      <c r="B48" s="19"/>
      <c r="C48" s="16" t="s">
        <v>291</v>
      </c>
      <c r="D48" s="14">
        <v>29.920214945398001</v>
      </c>
      <c r="E48" s="14">
        <v>1.3124276765253799</v>
      </c>
      <c r="F48" s="14">
        <v>27.411339304706701</v>
      </c>
      <c r="G48" s="14">
        <v>32.555732245081202</v>
      </c>
      <c r="H48" s="14">
        <v>4.3864246260277904</v>
      </c>
      <c r="I48" s="15">
        <v>2252</v>
      </c>
      <c r="J48" s="15">
        <v>5848</v>
      </c>
      <c r="K48" s="14">
        <v>4.8031525920995701</v>
      </c>
      <c r="L48" s="15">
        <v>1217.53366936937</v>
      </c>
      <c r="M48" s="15">
        <v>1938</v>
      </c>
      <c r="ZA48" s="9"/>
    </row>
    <row r="50" spans="2:9" x14ac:dyDescent="0.3">
      <c r="B50" s="7"/>
      <c r="C50" s="7"/>
      <c r="D50" s="7"/>
    </row>
    <row r="51" spans="2:9" x14ac:dyDescent="0.3">
      <c r="B51" s="7" t="s">
        <v>301</v>
      </c>
      <c r="C51" s="7"/>
      <c r="D51" s="7"/>
    </row>
    <row r="52" spans="2:9" x14ac:dyDescent="0.3">
      <c r="B52" s="7" t="s">
        <v>302</v>
      </c>
      <c r="C52" s="7"/>
      <c r="D52" s="7"/>
    </row>
    <row r="53" spans="2:9" x14ac:dyDescent="0.3">
      <c r="B53" s="7" t="s">
        <v>303</v>
      </c>
      <c r="C53" s="7"/>
      <c r="D53" s="7"/>
    </row>
    <row r="54" spans="2:9" x14ac:dyDescent="0.3">
      <c r="B54" s="7" t="s">
        <v>304</v>
      </c>
      <c r="C54" s="7"/>
      <c r="D54" s="7"/>
    </row>
    <row r="55" spans="2:9" x14ac:dyDescent="0.3">
      <c r="B55" s="7" t="s">
        <v>305</v>
      </c>
      <c r="C55" s="7"/>
      <c r="D55" s="7"/>
    </row>
    <row r="56" spans="2:9" x14ac:dyDescent="0.3">
      <c r="B56" s="7" t="s">
        <v>306</v>
      </c>
      <c r="C56" s="7"/>
      <c r="D56" s="7"/>
    </row>
    <row r="57" spans="2:9" x14ac:dyDescent="0.3">
      <c r="B57" s="7" t="s">
        <v>307</v>
      </c>
      <c r="C57" s="7"/>
      <c r="D57" s="7"/>
    </row>
    <row r="58" spans="2:9" x14ac:dyDescent="0.3">
      <c r="B58" s="7" t="s">
        <v>9</v>
      </c>
      <c r="C58" s="8" t="str">
        <f>HYPERLINK("https://www.cdc.gov/nchs/data/series/sr_02/sr02_175.pdf", "Link to Vital and Health Statistics")</f>
        <v>Link to Vital and Health Statistics</v>
      </c>
      <c r="D58" s="7"/>
    </row>
    <row r="59" spans="2:9" x14ac:dyDescent="0.3">
      <c r="B59" s="7" t="s">
        <v>308</v>
      </c>
      <c r="C59" s="7"/>
      <c r="D59" s="7"/>
    </row>
    <row r="60" spans="2:9" x14ac:dyDescent="0.3">
      <c r="B60" s="7" t="s">
        <v>309</v>
      </c>
      <c r="C60" s="7"/>
      <c r="D60" s="7"/>
    </row>
    <row r="61" spans="2:9" x14ac:dyDescent="0.3">
      <c r="B61" s="7"/>
      <c r="C61" s="7"/>
      <c r="D61" s="7"/>
    </row>
    <row r="62" spans="2:9" ht="90" customHeight="1" x14ac:dyDescent="0.3">
      <c r="B62" s="20" t="s">
        <v>368</v>
      </c>
      <c r="C62" s="21"/>
      <c r="D62" s="21"/>
      <c r="E62" s="22"/>
      <c r="F62" s="22"/>
      <c r="G62" s="22"/>
      <c r="H62" s="22"/>
      <c r="I62" s="22"/>
    </row>
    <row r="63" spans="2:9" x14ac:dyDescent="0.3">
      <c r="B63" s="7"/>
      <c r="C63" s="7"/>
      <c r="D63" s="7"/>
    </row>
    <row r="64" spans="2:9" x14ac:dyDescent="0.3">
      <c r="B64" s="7"/>
      <c r="C64" s="7"/>
      <c r="D64" s="7"/>
    </row>
    <row r="65" spans="2:4" x14ac:dyDescent="0.3">
      <c r="B65" s="7"/>
      <c r="C65" s="7"/>
      <c r="D65" s="7"/>
    </row>
    <row r="66" spans="2:4" x14ac:dyDescent="0.3">
      <c r="B66" s="7"/>
      <c r="C66" s="7"/>
      <c r="D66" s="7"/>
    </row>
    <row r="67" spans="2:4" x14ac:dyDescent="0.3">
      <c r="B67" s="7"/>
      <c r="C67" s="7"/>
      <c r="D67" s="7"/>
    </row>
    <row r="68" spans="2:4" x14ac:dyDescent="0.3">
      <c r="B68" s="7"/>
      <c r="C68" s="7"/>
      <c r="D68" s="7"/>
    </row>
    <row r="69" spans="2:4" x14ac:dyDescent="0.3">
      <c r="B69" s="7"/>
      <c r="C69" s="7"/>
      <c r="D69" s="7"/>
    </row>
    <row r="70" spans="2:4" x14ac:dyDescent="0.3">
      <c r="B70" s="7"/>
      <c r="C70" s="7"/>
      <c r="D70" s="7"/>
    </row>
  </sheetData>
  <mergeCells count="10">
    <mergeCell ref="B38:B39"/>
    <mergeCell ref="B45:B46"/>
    <mergeCell ref="B47:B48"/>
    <mergeCell ref="B40:B44"/>
    <mergeCell ref="B62:I62"/>
    <mergeCell ref="B8:C8"/>
    <mergeCell ref="B9:C9"/>
    <mergeCell ref="B10:B11"/>
    <mergeCell ref="B12:B14"/>
    <mergeCell ref="B15:B37"/>
  </mergeCells>
  <conditionalFormatting sqref="D9:D48">
    <cfRule type="expression" dxfId="95" priority="1">
      <formula>ZA9 = 3</formula>
    </cfRule>
    <cfRule type="expression" dxfId="94" priority="41">
      <formula>I9 = J9</formula>
    </cfRule>
    <cfRule type="expression" dxfId="93" priority="81">
      <formula>ZA9 = 2</formula>
    </cfRule>
    <cfRule type="expression" dxfId="92" priority="121">
      <formula>ZA9 = 1</formula>
    </cfRule>
  </conditionalFormatting>
  <pageMargins left="0.7" right="0.7" top="0.75" bottom="0.75" header="0.3" footer="0.3"/>
  <pageSetup paperSize="9" orientation="portrait" horizontalDpi="300" verticalDpi="300"/>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B1:ZA70"/>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195</v>
      </c>
      <c r="M2" s="12" t="str">
        <f>HYPERLINK("#'INDICE'!A1", "Índice")</f>
        <v>Índice</v>
      </c>
    </row>
    <row r="3" spans="2:677" x14ac:dyDescent="0.3">
      <c r="B3" s="10" t="s">
        <v>7</v>
      </c>
      <c r="C3" s="11" t="s">
        <v>194</v>
      </c>
    </row>
    <row r="4" spans="2:677" x14ac:dyDescent="0.3">
      <c r="B4" s="10" t="s">
        <v>8</v>
      </c>
      <c r="C4" s="11" t="s">
        <v>299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30.510800065534301</v>
      </c>
      <c r="E9" s="14">
        <v>0.95295295971881799</v>
      </c>
      <c r="F9" s="14">
        <v>28.674924496264001</v>
      </c>
      <c r="G9" s="14">
        <v>32.410804102882601</v>
      </c>
      <c r="H9" s="14">
        <v>3.12332996077444</v>
      </c>
      <c r="I9" s="15">
        <v>6603</v>
      </c>
      <c r="J9" s="15">
        <v>19302</v>
      </c>
      <c r="K9" s="14">
        <v>8.2670740886079503</v>
      </c>
      <c r="L9" s="15">
        <v>2334.80428421444</v>
      </c>
      <c r="M9" s="15">
        <v>2648</v>
      </c>
      <c r="ZA9" s="9"/>
    </row>
    <row r="10" spans="2:677" x14ac:dyDescent="0.3">
      <c r="B10" s="19" t="s">
        <v>293</v>
      </c>
      <c r="C10" s="16" t="s">
        <v>253</v>
      </c>
      <c r="D10" s="14">
        <v>20.741569750913801</v>
      </c>
      <c r="E10" s="14">
        <v>1.27411713747578</v>
      </c>
      <c r="F10" s="14">
        <v>18.353374460634299</v>
      </c>
      <c r="G10" s="14">
        <v>23.3516442847131</v>
      </c>
      <c r="H10" s="14">
        <v>6.1428192406683397</v>
      </c>
      <c r="I10" s="15">
        <v>2647</v>
      </c>
      <c r="J10" s="15">
        <v>12079</v>
      </c>
      <c r="K10" s="14">
        <v>11.9268745764474</v>
      </c>
      <c r="L10" s="15">
        <v>1012.75484390965</v>
      </c>
      <c r="M10" s="15">
        <v>1685</v>
      </c>
      <c r="ZA10" s="9"/>
    </row>
    <row r="11" spans="2:677" x14ac:dyDescent="0.3">
      <c r="B11" s="19"/>
      <c r="C11" s="16" t="s">
        <v>254</v>
      </c>
      <c r="D11" s="14">
        <v>48.861354444910901</v>
      </c>
      <c r="E11" s="14">
        <v>1.61137491213619</v>
      </c>
      <c r="F11" s="14">
        <v>45.707987257529801</v>
      </c>
      <c r="G11" s="14">
        <v>52.023810354961803</v>
      </c>
      <c r="H11" s="14">
        <v>3.29785150338585</v>
      </c>
      <c r="I11" s="15">
        <v>3956</v>
      </c>
      <c r="J11" s="15">
        <v>7223</v>
      </c>
      <c r="K11" s="14">
        <v>7.5047452876685599</v>
      </c>
      <c r="L11" s="15">
        <v>962.45771483656995</v>
      </c>
      <c r="M11" s="15">
        <v>963</v>
      </c>
      <c r="ZA11" s="9"/>
    </row>
    <row r="12" spans="2:677" x14ac:dyDescent="0.3">
      <c r="B12" s="19" t="s">
        <v>294</v>
      </c>
      <c r="C12" s="16" t="s">
        <v>255</v>
      </c>
      <c r="D12" s="14">
        <v>21.362213714101198</v>
      </c>
      <c r="E12" s="14">
        <v>0.77959772650599801</v>
      </c>
      <c r="F12" s="14">
        <v>19.872750593698701</v>
      </c>
      <c r="G12" s="14">
        <v>22.931363578640799</v>
      </c>
      <c r="H12" s="14">
        <v>3.64942387029572</v>
      </c>
      <c r="I12" s="15">
        <v>2546</v>
      </c>
      <c r="J12" s="15">
        <v>9844</v>
      </c>
      <c r="K12" s="14">
        <v>3.5611566506852901</v>
      </c>
      <c r="L12" s="15">
        <v>2764.27042267452</v>
      </c>
      <c r="M12" s="15">
        <v>1363</v>
      </c>
      <c r="ZA12" s="9"/>
    </row>
    <row r="13" spans="2:677" x14ac:dyDescent="0.3">
      <c r="B13" s="19"/>
      <c r="C13" s="16" t="s">
        <v>256</v>
      </c>
      <c r="D13" s="14">
        <v>33.582215798007702</v>
      </c>
      <c r="E13" s="14">
        <v>1.63599466592445</v>
      </c>
      <c r="F13" s="14">
        <v>30.4502363333769</v>
      </c>
      <c r="G13" s="14">
        <v>36.865582441326701</v>
      </c>
      <c r="H13" s="14">
        <v>4.8716102468185198</v>
      </c>
      <c r="I13" s="15">
        <v>2112</v>
      </c>
      <c r="J13" s="15">
        <v>5765</v>
      </c>
      <c r="K13" s="14">
        <v>6.91662146280449</v>
      </c>
      <c r="L13" s="15">
        <v>833.49942323754999</v>
      </c>
      <c r="M13" s="15">
        <v>786</v>
      </c>
      <c r="ZA13" s="9"/>
    </row>
    <row r="14" spans="2:677" x14ac:dyDescent="0.3">
      <c r="B14" s="19"/>
      <c r="C14" s="16" t="s">
        <v>257</v>
      </c>
      <c r="D14" s="14">
        <v>59.9072256488598</v>
      </c>
      <c r="E14" s="14">
        <v>1.37468098441866</v>
      </c>
      <c r="F14" s="14">
        <v>57.178959277721297</v>
      </c>
      <c r="G14" s="14">
        <v>62.575437755370302</v>
      </c>
      <c r="H14" s="14">
        <v>2.2946831029635999</v>
      </c>
      <c r="I14" s="15">
        <v>1945</v>
      </c>
      <c r="J14" s="15">
        <v>3693</v>
      </c>
      <c r="K14" s="14">
        <v>2.9048266853988798</v>
      </c>
      <c r="L14" s="15">
        <v>1271.3323030812401</v>
      </c>
      <c r="M14" s="15">
        <v>499</v>
      </c>
      <c r="ZA14" s="9"/>
    </row>
    <row r="15" spans="2:677" x14ac:dyDescent="0.3">
      <c r="B15" s="19" t="s">
        <v>295</v>
      </c>
      <c r="C15" s="16" t="s">
        <v>258</v>
      </c>
      <c r="D15" s="14">
        <v>19.2492596589953</v>
      </c>
      <c r="E15" s="14">
        <v>2.2754280207765101</v>
      </c>
      <c r="F15" s="14">
        <v>15.143084387215501</v>
      </c>
      <c r="G15" s="14">
        <v>24.1519565222696</v>
      </c>
      <c r="H15" s="14">
        <v>11.8208599244137</v>
      </c>
      <c r="I15" s="15">
        <v>162</v>
      </c>
      <c r="J15" s="15">
        <v>933</v>
      </c>
      <c r="K15" s="14">
        <v>3.1044278621613302</v>
      </c>
      <c r="L15" s="15">
        <v>300.53847002598297</v>
      </c>
      <c r="M15" s="15">
        <v>134</v>
      </c>
      <c r="ZA15" s="9"/>
    </row>
    <row r="16" spans="2:677" x14ac:dyDescent="0.3">
      <c r="B16" s="19"/>
      <c r="C16" s="16" t="s">
        <v>259</v>
      </c>
      <c r="D16" s="14">
        <v>57.678681438274502</v>
      </c>
      <c r="E16" s="14">
        <v>2.87507893940426</v>
      </c>
      <c r="F16" s="14">
        <v>51.897859151200798</v>
      </c>
      <c r="G16" s="14">
        <v>63.256638810922603</v>
      </c>
      <c r="H16" s="14">
        <v>4.9846474775624996</v>
      </c>
      <c r="I16" s="15">
        <v>408</v>
      </c>
      <c r="J16" s="15">
        <v>751</v>
      </c>
      <c r="K16" s="14">
        <v>2.5397226763176999</v>
      </c>
      <c r="L16" s="15">
        <v>295.70157679139197</v>
      </c>
      <c r="M16" s="15">
        <v>99</v>
      </c>
      <c r="ZA16" s="9"/>
    </row>
    <row r="17" spans="2:677" x14ac:dyDescent="0.3">
      <c r="B17" s="19"/>
      <c r="C17" s="16" t="s">
        <v>260</v>
      </c>
      <c r="D17" s="14">
        <v>47.828017226424599</v>
      </c>
      <c r="E17" s="14">
        <v>2.7309180454872699</v>
      </c>
      <c r="F17" s="14">
        <v>42.457648020750902</v>
      </c>
      <c r="G17" s="14">
        <v>53.2490684982738</v>
      </c>
      <c r="H17" s="14">
        <v>5.7098709163683603</v>
      </c>
      <c r="I17" s="15">
        <v>306</v>
      </c>
      <c r="J17" s="15">
        <v>652</v>
      </c>
      <c r="K17" s="14">
        <v>1.94571220792501</v>
      </c>
      <c r="L17" s="15">
        <v>335.09580571287103</v>
      </c>
      <c r="M17" s="15">
        <v>102</v>
      </c>
      <c r="ZA17" s="9"/>
    </row>
    <row r="18" spans="2:677" x14ac:dyDescent="0.3">
      <c r="B18" s="19"/>
      <c r="C18" s="16" t="s">
        <v>261</v>
      </c>
      <c r="D18" s="14">
        <v>20.187454700690701</v>
      </c>
      <c r="E18" s="14">
        <v>3.1932004789861099</v>
      </c>
      <c r="F18" s="14">
        <v>14.5644606828472</v>
      </c>
      <c r="G18" s="14">
        <v>27.287970299621101</v>
      </c>
      <c r="H18" s="14">
        <v>15.8177468449099</v>
      </c>
      <c r="I18" s="15">
        <v>102</v>
      </c>
      <c r="J18" s="15">
        <v>604</v>
      </c>
      <c r="K18" s="14">
        <v>3.81607549011833</v>
      </c>
      <c r="L18" s="15">
        <v>158.27779129738099</v>
      </c>
      <c r="M18" s="15">
        <v>77</v>
      </c>
      <c r="ZA18" s="9"/>
    </row>
    <row r="19" spans="2:677" x14ac:dyDescent="0.3">
      <c r="B19" s="19"/>
      <c r="C19" s="16" t="s">
        <v>262</v>
      </c>
      <c r="D19" s="14">
        <v>50.031210154792099</v>
      </c>
      <c r="E19" s="14">
        <v>5.0276794544794496</v>
      </c>
      <c r="F19" s="14">
        <v>40.1246225184167</v>
      </c>
      <c r="G19" s="14">
        <v>59.935348012540302</v>
      </c>
      <c r="H19" s="14">
        <v>10.049086238218599</v>
      </c>
      <c r="I19" s="15">
        <v>248</v>
      </c>
      <c r="J19" s="15">
        <v>503</v>
      </c>
      <c r="K19" s="14">
        <v>5.0757361656131303</v>
      </c>
      <c r="L19" s="15">
        <v>99.098925473649004</v>
      </c>
      <c r="M19" s="15">
        <v>66</v>
      </c>
      <c r="ZA19" s="9"/>
    </row>
    <row r="20" spans="2:677" x14ac:dyDescent="0.3">
      <c r="B20" s="19"/>
      <c r="C20" s="16" t="s">
        <v>263</v>
      </c>
      <c r="D20" s="14">
        <v>29.301729679748401</v>
      </c>
      <c r="E20" s="14">
        <v>3.00872222433981</v>
      </c>
      <c r="F20" s="14">
        <v>23.7056125031779</v>
      </c>
      <c r="G20" s="14">
        <v>35.602439824523898</v>
      </c>
      <c r="H20" s="14">
        <v>10.268070374081899</v>
      </c>
      <c r="I20" s="15">
        <v>213</v>
      </c>
      <c r="J20" s="15">
        <v>681</v>
      </c>
      <c r="K20" s="14">
        <v>2.9714679792076302</v>
      </c>
      <c r="L20" s="15">
        <v>229.17965287365999</v>
      </c>
      <c r="M20" s="15">
        <v>97</v>
      </c>
      <c r="ZA20" s="9"/>
    </row>
    <row r="21" spans="2:677" x14ac:dyDescent="0.3">
      <c r="B21" s="19"/>
      <c r="C21" s="16" t="s">
        <v>264</v>
      </c>
      <c r="D21" s="14">
        <v>55.624551852006</v>
      </c>
      <c r="E21" s="14">
        <v>1.8520710961346001</v>
      </c>
      <c r="F21" s="14">
        <v>51.946210851048299</v>
      </c>
      <c r="G21" s="14">
        <v>59.242248168712997</v>
      </c>
      <c r="H21" s="14">
        <v>3.3295928406977402</v>
      </c>
      <c r="I21" s="15">
        <v>692</v>
      </c>
      <c r="J21" s="15">
        <v>1249</v>
      </c>
      <c r="K21" s="14">
        <v>1.73428559339852</v>
      </c>
      <c r="L21" s="15">
        <v>720.18126931011795</v>
      </c>
      <c r="M21" s="15">
        <v>180</v>
      </c>
      <c r="ZA21" s="9"/>
    </row>
    <row r="22" spans="2:677" x14ac:dyDescent="0.3">
      <c r="B22" s="19"/>
      <c r="C22" s="16" t="s">
        <v>265</v>
      </c>
      <c r="D22" s="14">
        <v>50.641074032541702</v>
      </c>
      <c r="E22" s="14">
        <v>3.0368214518410599</v>
      </c>
      <c r="F22" s="14">
        <v>44.654727451278099</v>
      </c>
      <c r="G22" s="14">
        <v>56.609094863725403</v>
      </c>
      <c r="H22" s="14">
        <v>5.9967556175637498</v>
      </c>
      <c r="I22" s="15">
        <v>495</v>
      </c>
      <c r="J22" s="15">
        <v>1070</v>
      </c>
      <c r="K22" s="14">
        <v>3.94409723677142</v>
      </c>
      <c r="L22" s="15">
        <v>271.29148592591099</v>
      </c>
      <c r="M22" s="15">
        <v>135</v>
      </c>
      <c r="ZA22" s="9"/>
    </row>
    <row r="23" spans="2:677" x14ac:dyDescent="0.3">
      <c r="B23" s="19"/>
      <c r="C23" s="16" t="s">
        <v>266</v>
      </c>
      <c r="D23" s="14">
        <v>26.944708607469</v>
      </c>
      <c r="E23" s="14">
        <v>3.2996077072581498</v>
      </c>
      <c r="F23" s="14">
        <v>20.936911690211701</v>
      </c>
      <c r="G23" s="14">
        <v>33.936464373078998</v>
      </c>
      <c r="H23" s="14">
        <v>12.245846690446299</v>
      </c>
      <c r="I23" s="15">
        <v>216</v>
      </c>
      <c r="J23" s="15">
        <v>1042</v>
      </c>
      <c r="K23" s="14">
        <v>5.7577152079778404</v>
      </c>
      <c r="L23" s="15">
        <v>180.97456410421501</v>
      </c>
      <c r="M23" s="15">
        <v>144</v>
      </c>
      <c r="ZA23" s="9"/>
    </row>
    <row r="24" spans="2:677" x14ac:dyDescent="0.3">
      <c r="B24" s="19"/>
      <c r="C24" s="16" t="s">
        <v>267</v>
      </c>
      <c r="D24" s="14">
        <v>21.089190650369002</v>
      </c>
      <c r="E24" s="14">
        <v>3.2379472271612002</v>
      </c>
      <c r="F24" s="14">
        <v>15.356435227317</v>
      </c>
      <c r="G24" s="14">
        <v>28.2478445894067</v>
      </c>
      <c r="H24" s="14">
        <v>15.3535869670966</v>
      </c>
      <c r="I24" s="15">
        <v>113</v>
      </c>
      <c r="J24" s="15">
        <v>630</v>
      </c>
      <c r="K24" s="14">
        <v>3.9627234714450599</v>
      </c>
      <c r="L24" s="15">
        <v>158.98157026088501</v>
      </c>
      <c r="M24" s="15">
        <v>78</v>
      </c>
      <c r="ZA24" s="9"/>
    </row>
    <row r="25" spans="2:677" x14ac:dyDescent="0.3">
      <c r="B25" s="19"/>
      <c r="C25" s="16" t="s">
        <v>268</v>
      </c>
      <c r="D25" s="14">
        <v>45.690536457185402</v>
      </c>
      <c r="E25" s="14">
        <v>2.93324837219782</v>
      </c>
      <c r="F25" s="14">
        <v>39.946754035690198</v>
      </c>
      <c r="G25" s="14">
        <v>51.551241702774</v>
      </c>
      <c r="H25" s="14">
        <v>6.4198160048885304</v>
      </c>
      <c r="I25" s="15">
        <v>285</v>
      </c>
      <c r="J25" s="15">
        <v>629</v>
      </c>
      <c r="K25" s="14">
        <v>2.17748689676537</v>
      </c>
      <c r="L25" s="15">
        <v>288.865113693392</v>
      </c>
      <c r="M25" s="15">
        <v>89</v>
      </c>
      <c r="ZA25" s="9"/>
    </row>
    <row r="26" spans="2:677" x14ac:dyDescent="0.3">
      <c r="B26" s="19"/>
      <c r="C26" s="16" t="s">
        <v>269</v>
      </c>
      <c r="D26" s="14">
        <v>37.853504926317299</v>
      </c>
      <c r="E26" s="14">
        <v>3.0358078767384802</v>
      </c>
      <c r="F26" s="14">
        <v>32.042953003980898</v>
      </c>
      <c r="G26" s="14">
        <v>44.034965284187699</v>
      </c>
      <c r="H26" s="14">
        <v>8.0198858273434492</v>
      </c>
      <c r="I26" s="15">
        <v>259</v>
      </c>
      <c r="J26" s="15">
        <v>741</v>
      </c>
      <c r="K26" s="14">
        <v>2.8990623005982101</v>
      </c>
      <c r="L26" s="15">
        <v>255.59988822837599</v>
      </c>
      <c r="M26" s="15">
        <v>100</v>
      </c>
      <c r="ZA26" s="9"/>
    </row>
    <row r="27" spans="2:677" x14ac:dyDescent="0.3">
      <c r="B27" s="19"/>
      <c r="C27" s="16" t="s">
        <v>270</v>
      </c>
      <c r="D27" s="14">
        <v>33.861297944121901</v>
      </c>
      <c r="E27" s="14">
        <v>2.8552572045143201</v>
      </c>
      <c r="F27" s="14">
        <v>28.4665171655958</v>
      </c>
      <c r="G27" s="14">
        <v>39.710898502118901</v>
      </c>
      <c r="H27" s="14">
        <v>8.4322142914488403</v>
      </c>
      <c r="I27" s="15">
        <v>341</v>
      </c>
      <c r="J27" s="15">
        <v>1054</v>
      </c>
      <c r="K27" s="14">
        <v>3.8331831846882398</v>
      </c>
      <c r="L27" s="15">
        <v>274.96729199121899</v>
      </c>
      <c r="M27" s="15">
        <v>147</v>
      </c>
      <c r="ZA27" s="9"/>
    </row>
    <row r="28" spans="2:677" x14ac:dyDescent="0.3">
      <c r="B28" s="19"/>
      <c r="C28" s="16" t="s">
        <v>271</v>
      </c>
      <c r="D28" s="14">
        <v>67.2879244003651</v>
      </c>
      <c r="E28" s="14">
        <v>3.8778648125078701</v>
      </c>
      <c r="F28" s="14">
        <v>59.1382186193023</v>
      </c>
      <c r="G28" s="14">
        <v>74.512728397904894</v>
      </c>
      <c r="H28" s="14">
        <v>5.7630917390681597</v>
      </c>
      <c r="I28" s="15">
        <v>237</v>
      </c>
      <c r="J28" s="15">
        <v>434</v>
      </c>
      <c r="K28" s="14">
        <v>2.9582031347980502</v>
      </c>
      <c r="L28" s="15">
        <v>146.71068220256899</v>
      </c>
      <c r="M28" s="15">
        <v>68</v>
      </c>
      <c r="ZA28" s="9"/>
    </row>
    <row r="29" spans="2:677" x14ac:dyDescent="0.3">
      <c r="B29" s="19"/>
      <c r="C29" s="16" t="s">
        <v>272</v>
      </c>
      <c r="D29" s="14">
        <v>65.292688670183693</v>
      </c>
      <c r="E29" s="14">
        <v>2.6738374978944401</v>
      </c>
      <c r="F29" s="14">
        <v>59.810826892473202</v>
      </c>
      <c r="G29" s="14">
        <v>70.396904013797098</v>
      </c>
      <c r="H29" s="14">
        <v>4.0951560616548202</v>
      </c>
      <c r="I29" s="15">
        <v>391</v>
      </c>
      <c r="J29" s="15">
        <v>674</v>
      </c>
      <c r="K29" s="14">
        <v>2.12324230665129</v>
      </c>
      <c r="L29" s="15">
        <v>317.439040230415</v>
      </c>
      <c r="M29" s="15">
        <v>87</v>
      </c>
      <c r="ZA29" s="9"/>
    </row>
    <row r="30" spans="2:677" x14ac:dyDescent="0.3">
      <c r="B30" s="19"/>
      <c r="C30" s="16" t="s">
        <v>273</v>
      </c>
      <c r="D30" s="14">
        <v>62.581803223633798</v>
      </c>
      <c r="E30" s="14">
        <v>3.8289857732146899</v>
      </c>
      <c r="F30" s="14">
        <v>54.695121735637002</v>
      </c>
      <c r="G30" s="14">
        <v>69.852313829847802</v>
      </c>
      <c r="H30" s="14">
        <v>6.1183691999604903</v>
      </c>
      <c r="I30" s="15">
        <v>249</v>
      </c>
      <c r="J30" s="15">
        <v>537</v>
      </c>
      <c r="K30" s="14">
        <v>3.35584094260189</v>
      </c>
      <c r="L30" s="15">
        <v>160.01950306489999</v>
      </c>
      <c r="M30" s="15">
        <v>69</v>
      </c>
      <c r="ZA30" s="9"/>
    </row>
    <row r="31" spans="2:677" x14ac:dyDescent="0.3">
      <c r="B31" s="19"/>
      <c r="C31" s="16" t="s">
        <v>274</v>
      </c>
      <c r="D31" s="14">
        <v>4.85034349257913</v>
      </c>
      <c r="E31" s="14">
        <v>0.757060183471992</v>
      </c>
      <c r="F31" s="14">
        <v>3.55982112065157</v>
      </c>
      <c r="G31" s="14">
        <v>6.5768067521759104</v>
      </c>
      <c r="H31" s="14">
        <v>15.6083828831972</v>
      </c>
      <c r="I31" s="15">
        <v>94</v>
      </c>
      <c r="J31" s="15">
        <v>2138</v>
      </c>
      <c r="K31" s="14">
        <v>2.6539064753553001</v>
      </c>
      <c r="L31" s="15">
        <v>805.60487713259295</v>
      </c>
      <c r="M31" s="15">
        <v>299</v>
      </c>
      <c r="ZA31" s="9"/>
    </row>
    <row r="32" spans="2:677" x14ac:dyDescent="0.3">
      <c r="B32" s="19"/>
      <c r="C32" s="16" t="s">
        <v>275</v>
      </c>
      <c r="D32" s="14">
        <v>25.724933704249501</v>
      </c>
      <c r="E32" s="14">
        <v>1.85718237948585</v>
      </c>
      <c r="F32" s="14">
        <v>22.2322125920657</v>
      </c>
      <c r="G32" s="14">
        <v>29.557814062681299</v>
      </c>
      <c r="H32" s="14">
        <v>7.2193864553247096</v>
      </c>
      <c r="I32" s="15">
        <v>328</v>
      </c>
      <c r="J32" s="15">
        <v>1279</v>
      </c>
      <c r="K32" s="14">
        <v>2.3069737374704999</v>
      </c>
      <c r="L32" s="15">
        <v>554.40596450064902</v>
      </c>
      <c r="M32" s="15">
        <v>168</v>
      </c>
      <c r="ZA32" s="9"/>
    </row>
    <row r="33" spans="2:677" x14ac:dyDescent="0.3">
      <c r="B33" s="19"/>
      <c r="C33" s="16" t="s">
        <v>276</v>
      </c>
      <c r="D33" s="14">
        <v>65.490534586320706</v>
      </c>
      <c r="E33" s="14">
        <v>2.9063205803077299</v>
      </c>
      <c r="F33" s="14">
        <v>59.522372507711097</v>
      </c>
      <c r="G33" s="14">
        <v>71.007351480835496</v>
      </c>
      <c r="H33" s="14">
        <v>4.4377719599723502</v>
      </c>
      <c r="I33" s="15">
        <v>419</v>
      </c>
      <c r="J33" s="15">
        <v>665</v>
      </c>
      <c r="K33" s="14">
        <v>2.48163752023369</v>
      </c>
      <c r="L33" s="15">
        <v>267.96822443971502</v>
      </c>
      <c r="M33" s="15">
        <v>102</v>
      </c>
      <c r="ZA33" s="9"/>
    </row>
    <row r="34" spans="2:677" x14ac:dyDescent="0.3">
      <c r="B34" s="19"/>
      <c r="C34" s="16" t="s">
        <v>277</v>
      </c>
      <c r="D34" s="14">
        <v>41.907258585107002</v>
      </c>
      <c r="E34" s="14">
        <v>2.83851566184503</v>
      </c>
      <c r="F34" s="14">
        <v>36.409772665542199</v>
      </c>
      <c r="G34" s="14">
        <v>47.613295984395798</v>
      </c>
      <c r="H34" s="14">
        <v>6.77332700272067</v>
      </c>
      <c r="I34" s="15">
        <v>338</v>
      </c>
      <c r="J34" s="15">
        <v>891</v>
      </c>
      <c r="K34" s="14">
        <v>2.9455165890710502</v>
      </c>
      <c r="L34" s="15">
        <v>302.493628216503</v>
      </c>
      <c r="M34" s="15">
        <v>111</v>
      </c>
      <c r="ZA34" s="9"/>
    </row>
    <row r="35" spans="2:677" x14ac:dyDescent="0.3">
      <c r="B35" s="19"/>
      <c r="C35" s="16" t="s">
        <v>278</v>
      </c>
      <c r="D35" s="14">
        <v>68.613037774063599</v>
      </c>
      <c r="E35" s="14">
        <v>2.9227943989099501</v>
      </c>
      <c r="F35" s="14">
        <v>62.5031273387848</v>
      </c>
      <c r="G35" s="14">
        <v>74.139292102396794</v>
      </c>
      <c r="H35" s="14">
        <v>4.2598236337158601</v>
      </c>
      <c r="I35" s="15">
        <v>311</v>
      </c>
      <c r="J35" s="15">
        <v>492</v>
      </c>
      <c r="K35" s="14">
        <v>1.94770012674898</v>
      </c>
      <c r="L35" s="15">
        <v>252.60562097987199</v>
      </c>
      <c r="M35" s="15">
        <v>62</v>
      </c>
      <c r="ZA35" s="9"/>
    </row>
    <row r="36" spans="2:677" x14ac:dyDescent="0.3">
      <c r="B36" s="19"/>
      <c r="C36" s="16" t="s">
        <v>279</v>
      </c>
      <c r="D36" s="14">
        <v>28.659910038890001</v>
      </c>
      <c r="E36" s="14">
        <v>2.09138075618494</v>
      </c>
      <c r="F36" s="14">
        <v>24.713367542532598</v>
      </c>
      <c r="G36" s="14">
        <v>32.960767592162199</v>
      </c>
      <c r="H36" s="14">
        <v>7.2972341969917203</v>
      </c>
      <c r="I36" s="15">
        <v>287</v>
      </c>
      <c r="J36" s="15">
        <v>1044</v>
      </c>
      <c r="K36" s="14">
        <v>2.2312182216384402</v>
      </c>
      <c r="L36" s="15">
        <v>467.90582376714502</v>
      </c>
      <c r="M36" s="15">
        <v>154</v>
      </c>
      <c r="ZA36" s="9"/>
    </row>
    <row r="37" spans="2:677" x14ac:dyDescent="0.3">
      <c r="B37" s="19"/>
      <c r="C37" s="16" t="s">
        <v>280</v>
      </c>
      <c r="D37" s="14">
        <v>19.485273037018398</v>
      </c>
      <c r="E37" s="14">
        <v>2.4719960729383801</v>
      </c>
      <c r="F37" s="14">
        <v>15.0287238146101</v>
      </c>
      <c r="G37" s="14">
        <v>24.876453363372299</v>
      </c>
      <c r="H37" s="14">
        <v>12.686484137235601</v>
      </c>
      <c r="I37" s="15">
        <v>109</v>
      </c>
      <c r="J37" s="15">
        <v>609</v>
      </c>
      <c r="K37" s="14">
        <v>2.3681941939036202</v>
      </c>
      <c r="L37" s="15">
        <v>257.15796515662902</v>
      </c>
      <c r="M37" s="15">
        <v>80</v>
      </c>
      <c r="ZA37" s="9"/>
    </row>
    <row r="38" spans="2:677" x14ac:dyDescent="0.3">
      <c r="B38" s="19" t="s">
        <v>296</v>
      </c>
      <c r="C38" s="16" t="s">
        <v>281</v>
      </c>
      <c r="D38" s="14">
        <v>45.145542659672401</v>
      </c>
      <c r="E38" s="14">
        <v>1.59448332251459</v>
      </c>
      <c r="F38" s="14">
        <v>42.040618827809197</v>
      </c>
      <c r="G38" s="14">
        <v>48.288728244085</v>
      </c>
      <c r="H38" s="14">
        <v>3.53187320071559</v>
      </c>
      <c r="I38" s="15">
        <v>4474</v>
      </c>
      <c r="J38" s="15">
        <v>9555</v>
      </c>
      <c r="K38" s="14">
        <v>9.8084051888757298</v>
      </c>
      <c r="L38" s="15">
        <v>974.16448607127995</v>
      </c>
      <c r="M38" s="15">
        <v>1253</v>
      </c>
      <c r="ZA38" s="9"/>
    </row>
    <row r="39" spans="2:677" x14ac:dyDescent="0.3">
      <c r="B39" s="19"/>
      <c r="C39" s="16" t="s">
        <v>282</v>
      </c>
      <c r="D39" s="14">
        <v>18.614010934122799</v>
      </c>
      <c r="E39" s="14">
        <v>1.1119793243209499</v>
      </c>
      <c r="F39" s="14">
        <v>16.5303107849623</v>
      </c>
      <c r="G39" s="14">
        <v>20.894618456994699</v>
      </c>
      <c r="H39" s="14">
        <v>5.9738834808703203</v>
      </c>
      <c r="I39" s="15">
        <v>2129</v>
      </c>
      <c r="J39" s="15">
        <v>9747</v>
      </c>
      <c r="K39" s="14">
        <v>7.9548175116925197</v>
      </c>
      <c r="L39" s="15">
        <v>1225.2952359589899</v>
      </c>
      <c r="M39" s="15">
        <v>1294</v>
      </c>
      <c r="ZA39" s="9"/>
    </row>
    <row r="40" spans="2:677" x14ac:dyDescent="0.3">
      <c r="B40" s="19" t="s">
        <v>298</v>
      </c>
      <c r="C40" s="16" t="s">
        <v>283</v>
      </c>
      <c r="D40" s="14">
        <v>43.920155319606202</v>
      </c>
      <c r="E40" s="14">
        <v>1.6572392779860099</v>
      </c>
      <c r="F40" s="14">
        <v>40.700007174781497</v>
      </c>
      <c r="G40" s="14">
        <v>47.1923226036118</v>
      </c>
      <c r="H40" s="14">
        <v>3.7733001304897602</v>
      </c>
      <c r="I40" s="15">
        <v>1693</v>
      </c>
      <c r="J40" s="15">
        <v>3372</v>
      </c>
      <c r="K40" s="14">
        <v>3.7588804981516999</v>
      </c>
      <c r="L40" s="15">
        <v>897.07560579754204</v>
      </c>
      <c r="M40" s="15">
        <v>1495</v>
      </c>
      <c r="ZA40" s="9"/>
    </row>
    <row r="41" spans="2:677" x14ac:dyDescent="0.3">
      <c r="B41" s="19"/>
      <c r="C41" s="16" t="s">
        <v>284</v>
      </c>
      <c r="D41" s="14">
        <v>36.165945986980397</v>
      </c>
      <c r="E41" s="14">
        <v>1.49549300589451</v>
      </c>
      <c r="F41" s="14">
        <v>33.2873387091268</v>
      </c>
      <c r="G41" s="14">
        <v>39.147411585199599</v>
      </c>
      <c r="H41" s="14">
        <v>4.1350861012536004</v>
      </c>
      <c r="I41" s="15">
        <v>1354</v>
      </c>
      <c r="J41" s="15">
        <v>3275</v>
      </c>
      <c r="K41" s="14">
        <v>3.1717225616745899</v>
      </c>
      <c r="L41" s="15">
        <v>1032.56193955088</v>
      </c>
      <c r="M41" s="15">
        <v>1749</v>
      </c>
      <c r="ZA41" s="9"/>
    </row>
    <row r="42" spans="2:677" x14ac:dyDescent="0.3">
      <c r="B42" s="19"/>
      <c r="C42" s="16" t="s">
        <v>285</v>
      </c>
      <c r="D42" s="14">
        <v>31.655806565778601</v>
      </c>
      <c r="E42" s="14">
        <v>2.1408258416778998</v>
      </c>
      <c r="F42" s="14">
        <v>27.613777906112698</v>
      </c>
      <c r="G42" s="14">
        <v>35.995282713005501</v>
      </c>
      <c r="H42" s="14">
        <v>6.7628219714743496</v>
      </c>
      <c r="I42" s="15">
        <v>1240</v>
      </c>
      <c r="J42" s="15">
        <v>3429</v>
      </c>
      <c r="K42" s="14">
        <v>7.2618702355001199</v>
      </c>
      <c r="L42" s="15">
        <v>472.19240895232599</v>
      </c>
      <c r="M42" s="15">
        <v>1847</v>
      </c>
      <c r="ZA42" s="9"/>
    </row>
    <row r="43" spans="2:677" x14ac:dyDescent="0.3">
      <c r="B43" s="19"/>
      <c r="C43" s="16" t="s">
        <v>286</v>
      </c>
      <c r="D43" s="14">
        <v>26.2534958813218</v>
      </c>
      <c r="E43" s="14">
        <v>1.3000583943700299</v>
      </c>
      <c r="F43" s="14">
        <v>23.7846629297315</v>
      </c>
      <c r="G43" s="14">
        <v>28.8814822287057</v>
      </c>
      <c r="H43" s="14">
        <v>4.9519439249039703</v>
      </c>
      <c r="I43" s="15">
        <v>1170</v>
      </c>
      <c r="J43" s="15">
        <v>3942</v>
      </c>
      <c r="K43" s="14">
        <v>3.4403575080765898</v>
      </c>
      <c r="L43" s="15">
        <v>1145.81115211014</v>
      </c>
      <c r="M43" s="15">
        <v>1961</v>
      </c>
      <c r="ZA43" s="9"/>
    </row>
    <row r="44" spans="2:677" x14ac:dyDescent="0.3">
      <c r="B44" s="19"/>
      <c r="C44" s="16" t="s">
        <v>287</v>
      </c>
      <c r="D44" s="14">
        <v>17.286511874505301</v>
      </c>
      <c r="E44" s="14">
        <v>0.89724492008175105</v>
      </c>
      <c r="F44" s="14">
        <v>15.5970168717779</v>
      </c>
      <c r="G44" s="14">
        <v>19.117563659933701</v>
      </c>
      <c r="H44" s="14">
        <v>5.1904335969886404</v>
      </c>
      <c r="I44" s="15">
        <v>1114</v>
      </c>
      <c r="J44" s="15">
        <v>5157</v>
      </c>
      <c r="K44" s="14">
        <v>2.9030279706000801</v>
      </c>
      <c r="L44" s="15">
        <v>1776.4210514768199</v>
      </c>
      <c r="M44" s="15">
        <v>1933</v>
      </c>
      <c r="ZA44" s="9"/>
    </row>
    <row r="45" spans="2:677" x14ac:dyDescent="0.3">
      <c r="B45" s="19" t="s">
        <v>297</v>
      </c>
      <c r="C45" s="16" t="s">
        <v>288</v>
      </c>
      <c r="D45" s="14">
        <v>25.506721058744201</v>
      </c>
      <c r="E45" s="14">
        <v>1.06535899822338</v>
      </c>
      <c r="F45" s="14">
        <v>23.474468211620401</v>
      </c>
      <c r="G45" s="14">
        <v>27.6513393975643</v>
      </c>
      <c r="H45" s="14">
        <v>4.1767775472580997</v>
      </c>
      <c r="I45" s="15">
        <v>3934</v>
      </c>
      <c r="J45" s="15">
        <v>13622</v>
      </c>
      <c r="K45" s="14">
        <v>8.1363425771992102</v>
      </c>
      <c r="L45" s="15">
        <v>1674.2166238395</v>
      </c>
      <c r="M45" s="15">
        <v>2597</v>
      </c>
      <c r="ZA45" s="9"/>
    </row>
    <row r="46" spans="2:677" x14ac:dyDescent="0.3">
      <c r="B46" s="19"/>
      <c r="C46" s="16" t="s">
        <v>289</v>
      </c>
      <c r="D46" s="14">
        <v>41.474066611938198</v>
      </c>
      <c r="E46" s="14">
        <v>1.37544834461119</v>
      </c>
      <c r="F46" s="14">
        <v>38.804696547055102</v>
      </c>
      <c r="G46" s="14">
        <v>44.194450268809199</v>
      </c>
      <c r="H46" s="14">
        <v>3.3164057855259199</v>
      </c>
      <c r="I46" s="15">
        <v>2637</v>
      </c>
      <c r="J46" s="15">
        <v>5555</v>
      </c>
      <c r="K46" s="14">
        <v>4.3288194858975002</v>
      </c>
      <c r="L46" s="15">
        <v>1283.25979359896</v>
      </c>
      <c r="M46" s="15">
        <v>2009</v>
      </c>
      <c r="ZA46" s="9"/>
    </row>
    <row r="47" spans="2:677" x14ac:dyDescent="0.3">
      <c r="B47" s="19" t="s">
        <v>291</v>
      </c>
      <c r="C47" s="16" t="s">
        <v>290</v>
      </c>
      <c r="D47" s="14">
        <v>22.773747491115898</v>
      </c>
      <c r="E47" s="14">
        <v>1.0503259136843299</v>
      </c>
      <c r="F47" s="14">
        <v>20.779997765427101</v>
      </c>
      <c r="G47" s="14">
        <v>24.898666267907998</v>
      </c>
      <c r="H47" s="14">
        <v>4.6120029832335003</v>
      </c>
      <c r="I47" s="15">
        <v>3568</v>
      </c>
      <c r="J47" s="15">
        <v>13302</v>
      </c>
      <c r="K47" s="14">
        <v>8.3432065014427401</v>
      </c>
      <c r="L47" s="15">
        <v>1594.35104449348</v>
      </c>
      <c r="M47" s="15">
        <v>2479</v>
      </c>
      <c r="ZA47" s="9"/>
    </row>
    <row r="48" spans="2:677" x14ac:dyDescent="0.3">
      <c r="B48" s="19"/>
      <c r="C48" s="16" t="s">
        <v>291</v>
      </c>
      <c r="D48" s="14">
        <v>43.586360943657702</v>
      </c>
      <c r="E48" s="14">
        <v>1.50081878342411</v>
      </c>
      <c r="F48" s="14">
        <v>40.668914275568802</v>
      </c>
      <c r="G48" s="14">
        <v>46.548896157841298</v>
      </c>
      <c r="H48" s="14">
        <v>3.4433220643589899</v>
      </c>
      <c r="I48" s="15">
        <v>3035</v>
      </c>
      <c r="J48" s="15">
        <v>6000</v>
      </c>
      <c r="K48" s="14">
        <v>5.4954169427038799</v>
      </c>
      <c r="L48" s="15">
        <v>1091.8188851832299</v>
      </c>
      <c r="M48" s="15">
        <v>1947</v>
      </c>
      <c r="ZA48" s="9"/>
    </row>
    <row r="50" spans="2:9" x14ac:dyDescent="0.3">
      <c r="B50" s="7"/>
      <c r="C50" s="7"/>
      <c r="D50" s="7"/>
    </row>
    <row r="51" spans="2:9" x14ac:dyDescent="0.3">
      <c r="B51" s="7" t="s">
        <v>301</v>
      </c>
      <c r="C51" s="7"/>
      <c r="D51" s="7"/>
    </row>
    <row r="52" spans="2:9" x14ac:dyDescent="0.3">
      <c r="B52" s="7" t="s">
        <v>302</v>
      </c>
      <c r="C52" s="7"/>
      <c r="D52" s="7"/>
    </row>
    <row r="53" spans="2:9" x14ac:dyDescent="0.3">
      <c r="B53" s="7" t="s">
        <v>303</v>
      </c>
      <c r="C53" s="7"/>
      <c r="D53" s="7"/>
    </row>
    <row r="54" spans="2:9" x14ac:dyDescent="0.3">
      <c r="B54" s="7" t="s">
        <v>304</v>
      </c>
      <c r="C54" s="7"/>
      <c r="D54" s="7"/>
    </row>
    <row r="55" spans="2:9" x14ac:dyDescent="0.3">
      <c r="B55" s="7" t="s">
        <v>305</v>
      </c>
      <c r="C55" s="7"/>
      <c r="D55" s="7"/>
    </row>
    <row r="56" spans="2:9" x14ac:dyDescent="0.3">
      <c r="B56" s="7" t="s">
        <v>306</v>
      </c>
      <c r="C56" s="7"/>
      <c r="D56" s="7"/>
    </row>
    <row r="57" spans="2:9" x14ac:dyDescent="0.3">
      <c r="B57" s="7" t="s">
        <v>307</v>
      </c>
      <c r="C57" s="7"/>
      <c r="D57" s="7"/>
    </row>
    <row r="58" spans="2:9" x14ac:dyDescent="0.3">
      <c r="B58" s="7" t="s">
        <v>9</v>
      </c>
      <c r="C58" s="8" t="str">
        <f>HYPERLINK("https://www.cdc.gov/nchs/data/series/sr_02/sr02_175.pdf", "Link to Vital and Health Statistics")</f>
        <v>Link to Vital and Health Statistics</v>
      </c>
      <c r="D58" s="7"/>
    </row>
    <row r="59" spans="2:9" x14ac:dyDescent="0.3">
      <c r="B59" s="7" t="s">
        <v>308</v>
      </c>
      <c r="C59" s="7"/>
      <c r="D59" s="7"/>
    </row>
    <row r="60" spans="2:9" x14ac:dyDescent="0.3">
      <c r="B60" s="7" t="s">
        <v>309</v>
      </c>
      <c r="C60" s="7"/>
      <c r="D60" s="7"/>
    </row>
    <row r="61" spans="2:9" x14ac:dyDescent="0.3">
      <c r="B61" s="7"/>
      <c r="C61" s="7"/>
      <c r="D61" s="7"/>
    </row>
    <row r="62" spans="2:9" ht="90" customHeight="1" x14ac:dyDescent="0.3">
      <c r="B62" s="20" t="s">
        <v>369</v>
      </c>
      <c r="C62" s="21"/>
      <c r="D62" s="21"/>
      <c r="E62" s="22"/>
      <c r="F62" s="22"/>
      <c r="G62" s="22"/>
      <c r="H62" s="22"/>
      <c r="I62" s="22"/>
    </row>
    <row r="63" spans="2:9" x14ac:dyDescent="0.3">
      <c r="B63" s="7"/>
      <c r="C63" s="7"/>
      <c r="D63" s="7"/>
    </row>
    <row r="64" spans="2:9" x14ac:dyDescent="0.3">
      <c r="B64" s="7"/>
      <c r="C64" s="7"/>
      <c r="D64" s="7"/>
    </row>
    <row r="65" spans="2:4" x14ac:dyDescent="0.3">
      <c r="B65" s="7"/>
      <c r="C65" s="7"/>
      <c r="D65" s="7"/>
    </row>
    <row r="66" spans="2:4" x14ac:dyDescent="0.3">
      <c r="B66" s="7"/>
      <c r="C66" s="7"/>
      <c r="D66" s="7"/>
    </row>
    <row r="67" spans="2:4" x14ac:dyDescent="0.3">
      <c r="B67" s="7"/>
      <c r="C67" s="7"/>
      <c r="D67" s="7"/>
    </row>
    <row r="68" spans="2:4" x14ac:dyDescent="0.3">
      <c r="B68" s="7"/>
      <c r="C68" s="7"/>
      <c r="D68" s="7"/>
    </row>
    <row r="69" spans="2:4" x14ac:dyDescent="0.3">
      <c r="B69" s="7"/>
      <c r="C69" s="7"/>
      <c r="D69" s="7"/>
    </row>
    <row r="70" spans="2:4" x14ac:dyDescent="0.3">
      <c r="B70" s="7"/>
      <c r="C70" s="7"/>
      <c r="D70" s="7"/>
    </row>
  </sheetData>
  <mergeCells count="10">
    <mergeCell ref="B38:B39"/>
    <mergeCell ref="B45:B46"/>
    <mergeCell ref="B47:B48"/>
    <mergeCell ref="B40:B44"/>
    <mergeCell ref="B62:I62"/>
    <mergeCell ref="B8:C8"/>
    <mergeCell ref="B9:C9"/>
    <mergeCell ref="B10:B11"/>
    <mergeCell ref="B12:B14"/>
    <mergeCell ref="B15:B37"/>
  </mergeCells>
  <conditionalFormatting sqref="D9:D48">
    <cfRule type="expression" dxfId="91" priority="1">
      <formula>ZA9 = 3</formula>
    </cfRule>
    <cfRule type="expression" dxfId="90" priority="41">
      <formula>I9 = J9</formula>
    </cfRule>
    <cfRule type="expression" dxfId="89" priority="81">
      <formula>ZA9 = 2</formula>
    </cfRule>
    <cfRule type="expression" dxfId="88" priority="121">
      <formula>ZA9 = 1</formula>
    </cfRule>
  </conditionalFormatting>
  <pageMargins left="0.7" right="0.7" top="0.75" bottom="0.75" header="0.3" footer="0.3"/>
  <pageSetup paperSize="9" orientation="portrait" horizontalDpi="300" verticalDpi="300"/>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B1:ZB42"/>
  <sheetViews>
    <sheetView showGridLines="0" workbookViewId="0"/>
  </sheetViews>
  <sheetFormatPr baseColWidth="10" defaultRowHeight="15.6" x14ac:dyDescent="0.3"/>
  <cols>
    <col min="1" max="1" width="2.19921875" customWidth="1"/>
    <col min="2" max="2" width="8.796875" customWidth="1"/>
    <col min="3" max="3" width="13.09765625" customWidth="1"/>
    <col min="4" max="4" width="23.8984375" customWidth="1"/>
    <col min="5" max="8" width="12.19921875" customWidth="1"/>
    <col min="9" max="9" width="15.69921875" customWidth="1"/>
    <col min="10" max="10" width="15.19921875" customWidth="1"/>
    <col min="11" max="11" width="15.69921875" customWidth="1"/>
    <col min="12" max="14" width="12.19921875" customWidth="1"/>
  </cols>
  <sheetData>
    <row r="1" spans="2:678" ht="70.05" customHeight="1" x14ac:dyDescent="0.3"/>
    <row r="2" spans="2:678" x14ac:dyDescent="0.3">
      <c r="B2" s="10" t="s">
        <v>5</v>
      </c>
      <c r="C2" s="11" t="s">
        <v>197</v>
      </c>
      <c r="D2" s="11"/>
      <c r="N2" s="12" t="str">
        <f>HYPERLINK("#'INDICE'!A1", "Índice")</f>
        <v>Índice</v>
      </c>
    </row>
    <row r="3" spans="2:678" x14ac:dyDescent="0.3">
      <c r="B3" s="10" t="s">
        <v>7</v>
      </c>
      <c r="C3" s="11" t="s">
        <v>196</v>
      </c>
      <c r="D3" s="11"/>
    </row>
    <row r="4" spans="2:678" x14ac:dyDescent="0.3">
      <c r="B4" s="10" t="s">
        <v>8</v>
      </c>
      <c r="C4" s="11" t="s">
        <v>337</v>
      </c>
      <c r="D4" s="11"/>
    </row>
    <row r="5" spans="2:678" x14ac:dyDescent="0.3">
      <c r="B5" s="10" t="s">
        <v>10</v>
      </c>
      <c r="C5" s="11" t="s">
        <v>11</v>
      </c>
      <c r="D5" s="11"/>
    </row>
    <row r="6" spans="2:678" x14ac:dyDescent="0.3">
      <c r="B6" s="10" t="s">
        <v>12</v>
      </c>
      <c r="C6" s="11" t="s">
        <v>13</v>
      </c>
      <c r="D6" s="11"/>
    </row>
    <row r="8" spans="2:678" ht="27.6" x14ac:dyDescent="0.3">
      <c r="B8" s="24" t="s">
        <v>241</v>
      </c>
      <c r="C8" s="25"/>
      <c r="D8" s="26"/>
      <c r="E8" s="13" t="s">
        <v>242</v>
      </c>
      <c r="F8" s="13" t="s">
        <v>243</v>
      </c>
      <c r="G8" s="13" t="s">
        <v>244</v>
      </c>
      <c r="H8" s="13" t="s">
        <v>245</v>
      </c>
      <c r="I8" s="13" t="s">
        <v>246</v>
      </c>
      <c r="J8" s="13" t="s">
        <v>247</v>
      </c>
      <c r="K8" s="13" t="s">
        <v>248</v>
      </c>
      <c r="L8" s="13" t="s">
        <v>249</v>
      </c>
      <c r="M8" s="13" t="s">
        <v>250</v>
      </c>
      <c r="N8" s="13" t="s">
        <v>251</v>
      </c>
      <c r="ZB8" s="9" t="s">
        <v>300</v>
      </c>
    </row>
    <row r="9" spans="2:678" ht="15.6" customHeight="1" x14ac:dyDescent="0.3">
      <c r="B9" s="27" t="s">
        <v>403</v>
      </c>
      <c r="C9" s="28"/>
      <c r="D9" s="16" t="s">
        <v>370</v>
      </c>
      <c r="E9" s="14">
        <v>65.779851913857996</v>
      </c>
      <c r="F9" s="14">
        <v>0.83027913390048103</v>
      </c>
      <c r="G9" s="14">
        <v>64.133712988638393</v>
      </c>
      <c r="H9" s="14">
        <v>67.388855980931694</v>
      </c>
      <c r="I9" s="14">
        <v>1.2622088827256299</v>
      </c>
      <c r="J9" s="15">
        <v>12723</v>
      </c>
      <c r="K9" s="15">
        <v>18280</v>
      </c>
      <c r="L9" s="14">
        <v>5.5979098993533096</v>
      </c>
      <c r="M9" s="15">
        <v>3265.5045059070699</v>
      </c>
      <c r="N9" s="15">
        <v>2430</v>
      </c>
      <c r="ZB9" s="9"/>
    </row>
    <row r="10" spans="2:678" ht="15.6" customHeight="1" x14ac:dyDescent="0.3">
      <c r="B10" s="29"/>
      <c r="C10" s="30"/>
      <c r="D10" s="16" t="s">
        <v>371</v>
      </c>
      <c r="E10" s="14">
        <v>4.5031517539989103</v>
      </c>
      <c r="F10" s="14">
        <v>0.35812959945838502</v>
      </c>
      <c r="G10" s="14">
        <v>3.8508208066710199</v>
      </c>
      <c r="H10" s="14">
        <v>5.2599425830593196</v>
      </c>
      <c r="I10" s="14">
        <v>7.9528654378648804</v>
      </c>
      <c r="J10" s="15">
        <v>901</v>
      </c>
      <c r="K10" s="15">
        <v>18280</v>
      </c>
      <c r="L10" s="14">
        <v>5.4516409705514599</v>
      </c>
      <c r="M10" s="15">
        <v>3353.1188313288499</v>
      </c>
      <c r="N10" s="15">
        <v>474</v>
      </c>
      <c r="ZB10" s="9"/>
    </row>
    <row r="11" spans="2:678" ht="15.6" customHeight="1" x14ac:dyDescent="0.3">
      <c r="B11" s="29"/>
      <c r="C11" s="30"/>
      <c r="D11" s="16" t="s">
        <v>372</v>
      </c>
      <c r="E11" s="14">
        <v>29.113074419433701</v>
      </c>
      <c r="F11" s="14">
        <v>0.85112832279079098</v>
      </c>
      <c r="G11" s="14">
        <v>27.472724454089398</v>
      </c>
      <c r="H11" s="14">
        <v>30.809760690282001</v>
      </c>
      <c r="I11" s="14">
        <v>2.92352607810682</v>
      </c>
      <c r="J11" s="15">
        <v>4546</v>
      </c>
      <c r="K11" s="15">
        <v>18280</v>
      </c>
      <c r="L11" s="14">
        <v>6.4163538517198404</v>
      </c>
      <c r="M11" s="15">
        <v>2848.97005720784</v>
      </c>
      <c r="N11" s="15">
        <v>1131</v>
      </c>
      <c r="ZB11" s="9"/>
    </row>
    <row r="12" spans="2:678" ht="15.6" customHeight="1" x14ac:dyDescent="0.3">
      <c r="B12" s="31"/>
      <c r="C12" s="32"/>
      <c r="D12" s="16" t="s">
        <v>373</v>
      </c>
      <c r="E12" s="14">
        <v>0.60392194415834699</v>
      </c>
      <c r="F12" s="14">
        <v>0.118224141203971</v>
      </c>
      <c r="G12" s="14">
        <v>0.41124461353000502</v>
      </c>
      <c r="H12" s="14">
        <v>0.88606973766581199</v>
      </c>
      <c r="I12" s="14">
        <v>19.576063156428798</v>
      </c>
      <c r="J12" s="15">
        <v>110</v>
      </c>
      <c r="K12" s="15">
        <v>18280</v>
      </c>
      <c r="L12" s="14">
        <v>4.2561284080432102</v>
      </c>
      <c r="M12" s="15">
        <v>4294.9831977471704</v>
      </c>
      <c r="N12" s="15">
        <v>18</v>
      </c>
      <c r="ZB12" s="9"/>
    </row>
    <row r="13" spans="2:678" ht="15.6" customHeight="1" x14ac:dyDescent="0.3">
      <c r="B13" s="19" t="s">
        <v>293</v>
      </c>
      <c r="C13" s="33" t="s">
        <v>253</v>
      </c>
      <c r="D13" s="16" t="s">
        <v>370</v>
      </c>
      <c r="E13" s="14">
        <v>58.8996422152441</v>
      </c>
      <c r="F13" s="14">
        <v>1.0672161685478401</v>
      </c>
      <c r="G13" s="14">
        <v>56.792068586084099</v>
      </c>
      <c r="H13" s="14">
        <v>60.975054702139602</v>
      </c>
      <c r="I13" s="14">
        <v>1.8119230073550801</v>
      </c>
      <c r="J13" s="15">
        <v>7302</v>
      </c>
      <c r="K13" s="15">
        <v>11773</v>
      </c>
      <c r="L13" s="14">
        <v>5.53855900472215</v>
      </c>
      <c r="M13" s="15">
        <v>2125.64314832836</v>
      </c>
      <c r="N13" s="15">
        <v>1508</v>
      </c>
      <c r="ZB13" s="9"/>
    </row>
    <row r="14" spans="2:678" ht="15.6" customHeight="1" x14ac:dyDescent="0.3">
      <c r="B14" s="19"/>
      <c r="C14" s="34"/>
      <c r="D14" s="16" t="s">
        <v>371</v>
      </c>
      <c r="E14" s="14">
        <v>4.7529084301275102</v>
      </c>
      <c r="F14" s="14">
        <v>0.46803599473416002</v>
      </c>
      <c r="G14" s="14">
        <v>3.9148898632236899</v>
      </c>
      <c r="H14" s="14">
        <v>5.75955987684641</v>
      </c>
      <c r="I14" s="14">
        <v>9.8473598137804608</v>
      </c>
      <c r="J14" s="15">
        <v>625</v>
      </c>
      <c r="K14" s="15">
        <v>11773</v>
      </c>
      <c r="L14" s="14">
        <v>5.6963621446769697</v>
      </c>
      <c r="M14" s="15">
        <v>2066.75764303388</v>
      </c>
      <c r="N14" s="15">
        <v>352</v>
      </c>
      <c r="ZB14" s="9"/>
    </row>
    <row r="15" spans="2:678" ht="15.6" customHeight="1" x14ac:dyDescent="0.3">
      <c r="B15" s="19"/>
      <c r="C15" s="34"/>
      <c r="D15" s="16" t="s">
        <v>372</v>
      </c>
      <c r="E15" s="14">
        <v>35.641860705246899</v>
      </c>
      <c r="F15" s="14">
        <v>1.1188901161446201</v>
      </c>
      <c r="G15" s="14">
        <v>33.479211686287798</v>
      </c>
      <c r="H15" s="14">
        <v>37.864690326241899</v>
      </c>
      <c r="I15" s="14">
        <v>3.1392584281659</v>
      </c>
      <c r="J15" s="15">
        <v>3775</v>
      </c>
      <c r="K15" s="15">
        <v>11773</v>
      </c>
      <c r="L15" s="14">
        <v>6.4248246684699204</v>
      </c>
      <c r="M15" s="15">
        <v>1832.4235457780601</v>
      </c>
      <c r="N15" s="15">
        <v>947</v>
      </c>
      <c r="ZB15" s="9"/>
    </row>
    <row r="16" spans="2:678" ht="15.6" customHeight="1" x14ac:dyDescent="0.3">
      <c r="B16" s="19"/>
      <c r="C16" s="35"/>
      <c r="D16" s="16" t="s">
        <v>373</v>
      </c>
      <c r="E16" s="14">
        <v>0.70558865336999499</v>
      </c>
      <c r="F16" s="14">
        <v>0.164113054218093</v>
      </c>
      <c r="G16" s="14">
        <v>0.44689082449356499</v>
      </c>
      <c r="H16" s="14">
        <v>1.1123691302069301</v>
      </c>
      <c r="I16" s="14">
        <v>23.259026833023</v>
      </c>
      <c r="J16" s="15">
        <v>71</v>
      </c>
      <c r="K16" s="15">
        <v>11773</v>
      </c>
      <c r="L16" s="14">
        <v>4.5254327612921301</v>
      </c>
      <c r="M16" s="15">
        <v>2601.5191520906601</v>
      </c>
      <c r="N16" s="15">
        <v>12</v>
      </c>
      <c r="ZB16" s="9"/>
    </row>
    <row r="17" spans="2:678" ht="15.6" customHeight="1" x14ac:dyDescent="0.3">
      <c r="B17" s="19"/>
      <c r="C17" s="33" t="s">
        <v>254</v>
      </c>
      <c r="D17" s="16" t="s">
        <v>370</v>
      </c>
      <c r="E17" s="14">
        <v>81.130474848816306</v>
      </c>
      <c r="F17" s="14">
        <v>1.15784037140201</v>
      </c>
      <c r="G17" s="14">
        <v>78.754772993585306</v>
      </c>
      <c r="H17" s="14">
        <v>83.2968624299222</v>
      </c>
      <c r="I17" s="14">
        <v>1.4271337294149999</v>
      </c>
      <c r="J17" s="15">
        <v>5421</v>
      </c>
      <c r="K17" s="15">
        <v>6507</v>
      </c>
      <c r="L17" s="14">
        <v>5.6972653416850401</v>
      </c>
      <c r="M17" s="15">
        <v>1142.12689944251</v>
      </c>
      <c r="N17" s="15">
        <v>922</v>
      </c>
      <c r="ZB17" s="9"/>
    </row>
    <row r="18" spans="2:678" ht="15.6" customHeight="1" x14ac:dyDescent="0.3">
      <c r="B18" s="19"/>
      <c r="C18" s="34"/>
      <c r="D18" s="16" t="s">
        <v>371</v>
      </c>
      <c r="E18" s="14">
        <v>3.94591281027376</v>
      </c>
      <c r="F18" s="14">
        <v>0.50150736342978397</v>
      </c>
      <c r="G18" s="14">
        <v>3.07186039992142</v>
      </c>
      <c r="H18" s="14">
        <v>5.0556919789249504</v>
      </c>
      <c r="I18" s="14">
        <v>12.709539909854</v>
      </c>
      <c r="J18" s="15">
        <v>276</v>
      </c>
      <c r="K18" s="15">
        <v>6507</v>
      </c>
      <c r="L18" s="14">
        <v>4.3172316565843003</v>
      </c>
      <c r="M18" s="15">
        <v>1507.2158544182</v>
      </c>
      <c r="N18" s="15">
        <v>122</v>
      </c>
      <c r="ZB18" s="9"/>
    </row>
    <row r="19" spans="2:678" ht="15.6" customHeight="1" x14ac:dyDescent="0.3">
      <c r="B19" s="19"/>
      <c r="C19" s="34"/>
      <c r="D19" s="16" t="s">
        <v>372</v>
      </c>
      <c r="E19" s="14">
        <v>14.546521810201099</v>
      </c>
      <c r="F19" s="14">
        <v>1.0416920697616601</v>
      </c>
      <c r="G19" s="14">
        <v>12.6204418704859</v>
      </c>
      <c r="H19" s="14">
        <v>16.7103375098954</v>
      </c>
      <c r="I19" s="14">
        <v>7.1611075372749697</v>
      </c>
      <c r="J19" s="15">
        <v>771</v>
      </c>
      <c r="K19" s="15">
        <v>6507</v>
      </c>
      <c r="L19" s="14">
        <v>5.6794184514632304</v>
      </c>
      <c r="M19" s="15">
        <v>1145.71589602163</v>
      </c>
      <c r="N19" s="15">
        <v>184</v>
      </c>
      <c r="ZB19" s="9"/>
    </row>
    <row r="20" spans="2:678" ht="15.6" customHeight="1" x14ac:dyDescent="0.3">
      <c r="B20" s="19"/>
      <c r="C20" s="35"/>
      <c r="D20" s="16" t="s">
        <v>373</v>
      </c>
      <c r="E20" s="14">
        <v>0.37709053206331999</v>
      </c>
      <c r="F20" s="14">
        <v>0.10827795586715799</v>
      </c>
      <c r="G20" s="14">
        <v>0.214634899354187</v>
      </c>
      <c r="H20" s="14">
        <v>0.66169230374463195</v>
      </c>
      <c r="I20" s="14">
        <v>28.714047863969299</v>
      </c>
      <c r="J20" s="15">
        <v>39</v>
      </c>
      <c r="K20" s="15">
        <v>6507</v>
      </c>
      <c r="L20" s="14">
        <v>2.0304360058539901</v>
      </c>
      <c r="M20" s="15">
        <v>3204.7304033417199</v>
      </c>
      <c r="N20" s="15">
        <v>6</v>
      </c>
      <c r="ZB20" s="9">
        <v>3</v>
      </c>
    </row>
    <row r="22" spans="2:678" x14ac:dyDescent="0.3">
      <c r="B22" s="7"/>
      <c r="C22" s="7"/>
      <c r="D22" s="7"/>
      <c r="E22" s="7"/>
    </row>
    <row r="23" spans="2:678" x14ac:dyDescent="0.3">
      <c r="B23" s="7" t="s">
        <v>301</v>
      </c>
      <c r="C23" s="7"/>
      <c r="D23" s="7"/>
      <c r="E23" s="7"/>
    </row>
    <row r="24" spans="2:678" x14ac:dyDescent="0.3">
      <c r="B24" s="7" t="s">
        <v>302</v>
      </c>
      <c r="C24" s="7"/>
      <c r="D24" s="7"/>
      <c r="E24" s="7"/>
    </row>
    <row r="25" spans="2:678" x14ac:dyDescent="0.3">
      <c r="B25" s="7" t="s">
        <v>303</v>
      </c>
      <c r="C25" s="7"/>
      <c r="D25" s="7"/>
      <c r="E25" s="7"/>
    </row>
    <row r="26" spans="2:678" x14ac:dyDescent="0.3">
      <c r="B26" s="7" t="s">
        <v>304</v>
      </c>
      <c r="C26" s="7"/>
      <c r="D26" s="7"/>
      <c r="E26" s="7"/>
    </row>
    <row r="27" spans="2:678" x14ac:dyDescent="0.3">
      <c r="B27" s="7" t="s">
        <v>305</v>
      </c>
      <c r="C27" s="7"/>
      <c r="D27" s="7"/>
      <c r="E27" s="7"/>
    </row>
    <row r="28" spans="2:678" x14ac:dyDescent="0.3">
      <c r="B28" s="7" t="s">
        <v>306</v>
      </c>
      <c r="C28" s="7"/>
      <c r="D28" s="7"/>
      <c r="E28" s="7"/>
    </row>
    <row r="29" spans="2:678" x14ac:dyDescent="0.3">
      <c r="B29" s="7" t="s">
        <v>307</v>
      </c>
      <c r="C29" s="7"/>
      <c r="D29" s="7"/>
      <c r="E29" s="7"/>
    </row>
    <row r="30" spans="2:678" x14ac:dyDescent="0.3">
      <c r="B30" s="7" t="s">
        <v>9</v>
      </c>
      <c r="C30" s="8" t="str">
        <f>HYPERLINK("https://www.cdc.gov/nchs/data/series/sr_02/sr02_175.pdf", "Link to Vital and Health Statistics")</f>
        <v>Link to Vital and Health Statistics</v>
      </c>
      <c r="D30" s="8"/>
      <c r="E30" s="7"/>
    </row>
    <row r="31" spans="2:678" x14ac:dyDescent="0.3">
      <c r="B31" s="7" t="s">
        <v>308</v>
      </c>
      <c r="C31" s="7"/>
      <c r="D31" s="7"/>
      <c r="E31" s="7"/>
    </row>
    <row r="32" spans="2:678" x14ac:dyDescent="0.3">
      <c r="B32" s="7" t="s">
        <v>309</v>
      </c>
      <c r="C32" s="7"/>
      <c r="D32" s="7"/>
      <c r="E32" s="7"/>
    </row>
    <row r="33" spans="2:10" x14ac:dyDescent="0.3">
      <c r="B33" s="7"/>
      <c r="C33" s="7"/>
      <c r="D33" s="7"/>
      <c r="E33" s="7"/>
    </row>
    <row r="34" spans="2:10" ht="90" customHeight="1" x14ac:dyDescent="0.3">
      <c r="B34" s="20" t="s">
        <v>374</v>
      </c>
      <c r="C34" s="21"/>
      <c r="D34" s="21"/>
      <c r="E34" s="21"/>
      <c r="F34" s="22"/>
      <c r="G34" s="22"/>
      <c r="H34" s="22"/>
      <c r="I34" s="22"/>
      <c r="J34" s="22"/>
    </row>
    <row r="35" spans="2:10" x14ac:dyDescent="0.3">
      <c r="B35" s="7"/>
      <c r="C35" s="7"/>
      <c r="D35" s="7"/>
      <c r="E35" s="7"/>
    </row>
    <row r="36" spans="2:10" x14ac:dyDescent="0.3">
      <c r="B36" s="7"/>
      <c r="C36" s="7"/>
      <c r="D36" s="7"/>
      <c r="E36" s="7"/>
    </row>
    <row r="37" spans="2:10" x14ac:dyDescent="0.3">
      <c r="B37" s="7"/>
      <c r="C37" s="7"/>
      <c r="D37" s="7"/>
      <c r="E37" s="7"/>
    </row>
    <row r="38" spans="2:10" x14ac:dyDescent="0.3">
      <c r="B38" s="7"/>
      <c r="C38" s="7"/>
      <c r="D38" s="7"/>
      <c r="E38" s="7"/>
    </row>
    <row r="39" spans="2:10" x14ac:dyDescent="0.3">
      <c r="B39" s="7"/>
      <c r="C39" s="7"/>
      <c r="D39" s="7"/>
      <c r="E39" s="7"/>
    </row>
    <row r="40" spans="2:10" x14ac:dyDescent="0.3">
      <c r="B40" s="7"/>
      <c r="C40" s="7"/>
      <c r="D40" s="7"/>
      <c r="E40" s="7"/>
    </row>
    <row r="41" spans="2:10" x14ac:dyDescent="0.3">
      <c r="B41" s="7"/>
      <c r="C41" s="7"/>
      <c r="D41" s="7"/>
      <c r="E41" s="7"/>
    </row>
    <row r="42" spans="2:10" x14ac:dyDescent="0.3">
      <c r="B42" s="7"/>
      <c r="C42" s="7"/>
      <c r="D42" s="7"/>
      <c r="E42" s="7"/>
    </row>
  </sheetData>
  <mergeCells count="6">
    <mergeCell ref="B13:B20"/>
    <mergeCell ref="B34:J34"/>
    <mergeCell ref="B8:D8"/>
    <mergeCell ref="B9:C12"/>
    <mergeCell ref="C13:C16"/>
    <mergeCell ref="C17:C20"/>
  </mergeCells>
  <conditionalFormatting sqref="E9:E20">
    <cfRule type="expression" dxfId="87" priority="1">
      <formula>ZB9 = 3</formula>
    </cfRule>
    <cfRule type="expression" dxfId="86" priority="13">
      <formula>J9 = K9</formula>
    </cfRule>
    <cfRule type="expression" dxfId="85" priority="25">
      <formula>ZB9 = 2</formula>
    </cfRule>
    <cfRule type="expression" dxfId="84" priority="37">
      <formula>ZB9 = 1</formula>
    </cfRule>
  </conditionalFormatting>
  <pageMargins left="0.7" right="0.7" top="0.75" bottom="0.75" header="0.3" footer="0.3"/>
  <pageSetup paperSize="9" orientation="portrait" horizontalDpi="300" verticalDpi="300"/>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B1:ZB42"/>
  <sheetViews>
    <sheetView showGridLines="0" workbookViewId="0"/>
  </sheetViews>
  <sheetFormatPr baseColWidth="10" defaultRowHeight="15.6" x14ac:dyDescent="0.3"/>
  <cols>
    <col min="1" max="1" width="2.19921875" customWidth="1"/>
    <col min="2" max="2" width="8.796875" customWidth="1"/>
    <col min="3" max="3" width="13.09765625" customWidth="1"/>
    <col min="4" max="4" width="23.8984375" customWidth="1"/>
    <col min="5" max="8" width="12.19921875" customWidth="1"/>
    <col min="9" max="9" width="15.69921875" customWidth="1"/>
    <col min="10" max="10" width="15.19921875" customWidth="1"/>
    <col min="11" max="11" width="15.69921875" customWidth="1"/>
    <col min="12" max="14" width="12.19921875" customWidth="1"/>
  </cols>
  <sheetData>
    <row r="1" spans="2:678" ht="70.05" customHeight="1" x14ac:dyDescent="0.3"/>
    <row r="2" spans="2:678" x14ac:dyDescent="0.3">
      <c r="B2" s="10" t="s">
        <v>5</v>
      </c>
      <c r="C2" s="11" t="s">
        <v>199</v>
      </c>
      <c r="D2" s="11"/>
      <c r="N2" s="12" t="str">
        <f>HYPERLINK("#'INDICE'!A1", "Índice")</f>
        <v>Índice</v>
      </c>
    </row>
    <row r="3" spans="2:678" x14ac:dyDescent="0.3">
      <c r="B3" s="10" t="s">
        <v>7</v>
      </c>
      <c r="C3" s="11" t="s">
        <v>198</v>
      </c>
      <c r="D3" s="11"/>
    </row>
    <row r="4" spans="2:678" x14ac:dyDescent="0.3">
      <c r="B4" s="10" t="s">
        <v>8</v>
      </c>
      <c r="C4" s="11" t="s">
        <v>337</v>
      </c>
      <c r="D4" s="11"/>
    </row>
    <row r="5" spans="2:678" x14ac:dyDescent="0.3">
      <c r="B5" s="10" t="s">
        <v>10</v>
      </c>
      <c r="C5" s="11" t="s">
        <v>11</v>
      </c>
      <c r="D5" s="11"/>
    </row>
    <row r="6" spans="2:678" x14ac:dyDescent="0.3">
      <c r="B6" s="10" t="s">
        <v>12</v>
      </c>
      <c r="C6" s="11" t="s">
        <v>13</v>
      </c>
      <c r="D6" s="11"/>
    </row>
    <row r="8" spans="2:678" ht="27.6" x14ac:dyDescent="0.3">
      <c r="B8" s="24" t="s">
        <v>241</v>
      </c>
      <c r="C8" s="25"/>
      <c r="D8" s="26"/>
      <c r="E8" s="13" t="s">
        <v>242</v>
      </c>
      <c r="F8" s="13" t="s">
        <v>243</v>
      </c>
      <c r="G8" s="13" t="s">
        <v>244</v>
      </c>
      <c r="H8" s="13" t="s">
        <v>245</v>
      </c>
      <c r="I8" s="13" t="s">
        <v>246</v>
      </c>
      <c r="J8" s="13" t="s">
        <v>247</v>
      </c>
      <c r="K8" s="13" t="s">
        <v>248</v>
      </c>
      <c r="L8" s="13" t="s">
        <v>249</v>
      </c>
      <c r="M8" s="13" t="s">
        <v>250</v>
      </c>
      <c r="N8" s="13" t="s">
        <v>251</v>
      </c>
      <c r="ZB8" s="9" t="s">
        <v>300</v>
      </c>
    </row>
    <row r="9" spans="2:678" ht="15.6" customHeight="1" x14ac:dyDescent="0.3">
      <c r="B9" s="27" t="s">
        <v>403</v>
      </c>
      <c r="C9" s="28"/>
      <c r="D9" s="16" t="s">
        <v>370</v>
      </c>
      <c r="E9" s="14">
        <v>78.409815524619106</v>
      </c>
      <c r="F9" s="14">
        <v>0.68412051874968005</v>
      </c>
      <c r="G9" s="14">
        <v>77.038183809026094</v>
      </c>
      <c r="H9" s="14">
        <v>79.721080250301597</v>
      </c>
      <c r="I9" s="14">
        <v>0.87249346803383299</v>
      </c>
      <c r="J9" s="15">
        <v>14624</v>
      </c>
      <c r="K9" s="15">
        <v>18362</v>
      </c>
      <c r="L9" s="14">
        <v>5.0761538703188496</v>
      </c>
      <c r="M9" s="15">
        <v>3617.3056351514101</v>
      </c>
      <c r="N9" s="15">
        <v>2556</v>
      </c>
      <c r="ZB9" s="9"/>
    </row>
    <row r="10" spans="2:678" ht="15.6" customHeight="1" x14ac:dyDescent="0.3">
      <c r="B10" s="29"/>
      <c r="C10" s="30"/>
      <c r="D10" s="16" t="s">
        <v>371</v>
      </c>
      <c r="E10" s="14">
        <v>3.6293417945135298</v>
      </c>
      <c r="F10" s="14">
        <v>0.240866923226393</v>
      </c>
      <c r="G10" s="14">
        <v>3.1854999123510201</v>
      </c>
      <c r="H10" s="14">
        <v>4.1323854194544998</v>
      </c>
      <c r="I10" s="14">
        <v>6.6366558142997603</v>
      </c>
      <c r="J10" s="15">
        <v>667</v>
      </c>
      <c r="K10" s="15">
        <v>18362</v>
      </c>
      <c r="L10" s="14">
        <v>3.0456357781926999</v>
      </c>
      <c r="M10" s="15">
        <v>6028.9546542220396</v>
      </c>
      <c r="N10" s="15">
        <v>372</v>
      </c>
      <c r="ZB10" s="9"/>
    </row>
    <row r="11" spans="2:678" ht="15.6" customHeight="1" x14ac:dyDescent="0.3">
      <c r="B11" s="29"/>
      <c r="C11" s="30"/>
      <c r="D11" s="16" t="s">
        <v>372</v>
      </c>
      <c r="E11" s="14">
        <v>17.597806348524099</v>
      </c>
      <c r="F11" s="14">
        <v>0.617345134034886</v>
      </c>
      <c r="G11" s="14">
        <v>16.4198210537728</v>
      </c>
      <c r="H11" s="14">
        <v>18.841251269803202</v>
      </c>
      <c r="I11" s="14">
        <v>3.50808005161768</v>
      </c>
      <c r="J11" s="15">
        <v>3003</v>
      </c>
      <c r="K11" s="15">
        <v>18362</v>
      </c>
      <c r="L11" s="14">
        <v>4.8256417993584098</v>
      </c>
      <c r="M11" s="15">
        <v>3805.0897193491001</v>
      </c>
      <c r="N11" s="15">
        <v>899</v>
      </c>
      <c r="ZB11" s="9"/>
    </row>
    <row r="12" spans="2:678" ht="15.6" customHeight="1" x14ac:dyDescent="0.3">
      <c r="B12" s="31"/>
      <c r="C12" s="32"/>
      <c r="D12" s="16" t="s">
        <v>373</v>
      </c>
      <c r="E12" s="14">
        <v>0.36303633132358898</v>
      </c>
      <c r="F12" s="14">
        <v>0.10897005353127499</v>
      </c>
      <c r="G12" s="14">
        <v>0.201421342108908</v>
      </c>
      <c r="H12" s="14">
        <v>0.65347766784287098</v>
      </c>
      <c r="I12" s="14">
        <v>30.0162942739044</v>
      </c>
      <c r="J12" s="15">
        <v>68</v>
      </c>
      <c r="K12" s="15">
        <v>18362</v>
      </c>
      <c r="L12" s="14">
        <v>6.0275397750095099</v>
      </c>
      <c r="M12" s="15">
        <v>3046.35069786346</v>
      </c>
      <c r="N12" s="15">
        <v>9</v>
      </c>
      <c r="ZB12" s="9"/>
    </row>
    <row r="13" spans="2:678" ht="15.6" customHeight="1" x14ac:dyDescent="0.3">
      <c r="B13" s="19" t="s">
        <v>293</v>
      </c>
      <c r="C13" s="33" t="s">
        <v>253</v>
      </c>
      <c r="D13" s="16" t="s">
        <v>370</v>
      </c>
      <c r="E13" s="14">
        <v>75.146875958178896</v>
      </c>
      <c r="F13" s="14">
        <v>0.90090519488811405</v>
      </c>
      <c r="G13" s="14">
        <v>73.338656888356994</v>
      </c>
      <c r="H13" s="14">
        <v>76.871134428586998</v>
      </c>
      <c r="I13" s="14">
        <v>1.1988591453748401</v>
      </c>
      <c r="J13" s="15">
        <v>8955</v>
      </c>
      <c r="K13" s="15">
        <v>11862</v>
      </c>
      <c r="L13" s="14">
        <v>5.1545121816139696</v>
      </c>
      <c r="M13" s="15">
        <v>2301.28469621461</v>
      </c>
      <c r="N13" s="15">
        <v>1614</v>
      </c>
      <c r="ZB13" s="9"/>
    </row>
    <row r="14" spans="2:678" ht="15.6" customHeight="1" x14ac:dyDescent="0.3">
      <c r="B14" s="19"/>
      <c r="C14" s="34"/>
      <c r="D14" s="16" t="s">
        <v>371</v>
      </c>
      <c r="E14" s="14">
        <v>3.6458108085814702</v>
      </c>
      <c r="F14" s="14">
        <v>0.30946591240922799</v>
      </c>
      <c r="G14" s="14">
        <v>3.08526635679261</v>
      </c>
      <c r="H14" s="14">
        <v>4.3036749008440802</v>
      </c>
      <c r="I14" s="14">
        <v>8.4882603255443296</v>
      </c>
      <c r="J14" s="15">
        <v>444</v>
      </c>
      <c r="K14" s="15">
        <v>11862</v>
      </c>
      <c r="L14" s="14">
        <v>3.23356960334868</v>
      </c>
      <c r="M14" s="15">
        <v>3668.3917326893902</v>
      </c>
      <c r="N14" s="15">
        <v>265</v>
      </c>
      <c r="ZB14" s="9"/>
    </row>
    <row r="15" spans="2:678" ht="15.6" customHeight="1" x14ac:dyDescent="0.3">
      <c r="B15" s="19"/>
      <c r="C15" s="34"/>
      <c r="D15" s="16" t="s">
        <v>372</v>
      </c>
      <c r="E15" s="14">
        <v>20.827393983398899</v>
      </c>
      <c r="F15" s="14">
        <v>0.81015067420247699</v>
      </c>
      <c r="G15" s="14">
        <v>19.283382859019198</v>
      </c>
      <c r="H15" s="14">
        <v>22.460631888813499</v>
      </c>
      <c r="I15" s="14">
        <v>3.8898321837491099</v>
      </c>
      <c r="J15" s="15">
        <v>2427</v>
      </c>
      <c r="K15" s="15">
        <v>11862</v>
      </c>
      <c r="L15" s="14">
        <v>4.7210981428264098</v>
      </c>
      <c r="M15" s="15">
        <v>2512.55102968449</v>
      </c>
      <c r="N15" s="15">
        <v>743</v>
      </c>
      <c r="ZB15" s="9"/>
    </row>
    <row r="16" spans="2:678" ht="15.6" customHeight="1" x14ac:dyDescent="0.3">
      <c r="B16" s="19"/>
      <c r="C16" s="35"/>
      <c r="D16" s="16" t="s">
        <v>373</v>
      </c>
      <c r="E16" s="14">
        <v>0.37991924970764701</v>
      </c>
      <c r="F16" s="14">
        <v>0.15254701266453399</v>
      </c>
      <c r="G16" s="14">
        <v>0.17272422548149399</v>
      </c>
      <c r="H16" s="14">
        <v>0.83358406116178796</v>
      </c>
      <c r="I16" s="14">
        <v>40.152483134750497</v>
      </c>
      <c r="J16" s="15">
        <v>36</v>
      </c>
      <c r="K16" s="15">
        <v>11862</v>
      </c>
      <c r="L16" s="14">
        <v>7.2927366695926201</v>
      </c>
      <c r="M16" s="15">
        <v>1626.5498861982901</v>
      </c>
      <c r="N16" s="15">
        <v>4</v>
      </c>
      <c r="ZB16" s="9">
        <v>3</v>
      </c>
    </row>
    <row r="17" spans="2:678" ht="15.6" customHeight="1" x14ac:dyDescent="0.3">
      <c r="B17" s="19"/>
      <c r="C17" s="33" t="s">
        <v>254</v>
      </c>
      <c r="D17" s="16" t="s">
        <v>370</v>
      </c>
      <c r="E17" s="14">
        <v>85.646529280482298</v>
      </c>
      <c r="F17" s="14">
        <v>0.92494406526934003</v>
      </c>
      <c r="G17" s="14">
        <v>83.735812686065003</v>
      </c>
      <c r="H17" s="14">
        <v>87.366641206604001</v>
      </c>
      <c r="I17" s="14">
        <v>1.0799551050577401</v>
      </c>
      <c r="J17" s="15">
        <v>5669</v>
      </c>
      <c r="K17" s="15">
        <v>6500</v>
      </c>
      <c r="L17" s="14">
        <v>4.5228353852528196</v>
      </c>
      <c r="M17" s="15">
        <v>1437.1515755788801</v>
      </c>
      <c r="N17" s="15">
        <v>942</v>
      </c>
      <c r="ZB17" s="9"/>
    </row>
    <row r="18" spans="2:678" ht="15.6" customHeight="1" x14ac:dyDescent="0.3">
      <c r="B18" s="19"/>
      <c r="C18" s="34"/>
      <c r="D18" s="16" t="s">
        <v>371</v>
      </c>
      <c r="E18" s="14">
        <v>3.5928159753014999</v>
      </c>
      <c r="F18" s="14">
        <v>0.36028964309999401</v>
      </c>
      <c r="G18" s="14">
        <v>2.94946057144023</v>
      </c>
      <c r="H18" s="14">
        <v>4.3701850315745796</v>
      </c>
      <c r="I18" s="14">
        <v>10.0280572558342</v>
      </c>
      <c r="J18" s="15">
        <v>223</v>
      </c>
      <c r="K18" s="15">
        <v>6500</v>
      </c>
      <c r="L18" s="14">
        <v>2.43559863669554</v>
      </c>
      <c r="M18" s="15">
        <v>2668.7484144837499</v>
      </c>
      <c r="N18" s="15">
        <v>107</v>
      </c>
      <c r="ZB18" s="9"/>
    </row>
    <row r="19" spans="2:678" ht="15.6" customHeight="1" x14ac:dyDescent="0.3">
      <c r="B19" s="19"/>
      <c r="C19" s="34"/>
      <c r="D19" s="16" t="s">
        <v>372</v>
      </c>
      <c r="E19" s="14">
        <v>10.435062213079201</v>
      </c>
      <c r="F19" s="14">
        <v>0.83553012198597099</v>
      </c>
      <c r="G19" s="14">
        <v>8.9066171052853207</v>
      </c>
      <c r="H19" s="14">
        <v>12.190698704833</v>
      </c>
      <c r="I19" s="14">
        <v>8.0069491194669293</v>
      </c>
      <c r="J19" s="15">
        <v>576</v>
      </c>
      <c r="K19" s="15">
        <v>6500</v>
      </c>
      <c r="L19" s="14">
        <v>4.8544238054604296</v>
      </c>
      <c r="M19" s="15">
        <v>1338.9848642157201</v>
      </c>
      <c r="N19" s="15">
        <v>156</v>
      </c>
      <c r="ZB19" s="9"/>
    </row>
    <row r="20" spans="2:678" ht="15.6" customHeight="1" x14ac:dyDescent="0.3">
      <c r="B20" s="19"/>
      <c r="C20" s="35"/>
      <c r="D20" s="16" t="s">
        <v>373</v>
      </c>
      <c r="E20" s="14">
        <v>0.32559253411510303</v>
      </c>
      <c r="F20" s="14">
        <v>9.1943876362760801E-2</v>
      </c>
      <c r="G20" s="14">
        <v>0.187072853400611</v>
      </c>
      <c r="H20" s="14">
        <v>0.56609856245688195</v>
      </c>
      <c r="I20" s="14">
        <v>28.238938774393699</v>
      </c>
      <c r="J20" s="15">
        <v>32</v>
      </c>
      <c r="K20" s="15">
        <v>6500</v>
      </c>
      <c r="L20" s="14">
        <v>1.6929107237521901</v>
      </c>
      <c r="M20" s="15">
        <v>3839.54092132709</v>
      </c>
      <c r="N20" s="15">
        <v>5</v>
      </c>
      <c r="ZB20" s="9">
        <v>3</v>
      </c>
    </row>
    <row r="22" spans="2:678" x14ac:dyDescent="0.3">
      <c r="B22" s="7"/>
      <c r="C22" s="7"/>
      <c r="D22" s="7"/>
      <c r="E22" s="7"/>
    </row>
    <row r="23" spans="2:678" x14ac:dyDescent="0.3">
      <c r="B23" s="7" t="s">
        <v>301</v>
      </c>
      <c r="C23" s="7"/>
      <c r="D23" s="7"/>
      <c r="E23" s="7"/>
    </row>
    <row r="24" spans="2:678" x14ac:dyDescent="0.3">
      <c r="B24" s="7" t="s">
        <v>302</v>
      </c>
      <c r="C24" s="7"/>
      <c r="D24" s="7"/>
      <c r="E24" s="7"/>
    </row>
    <row r="25" spans="2:678" x14ac:dyDescent="0.3">
      <c r="B25" s="7" t="s">
        <v>303</v>
      </c>
      <c r="C25" s="7"/>
      <c r="D25" s="7"/>
      <c r="E25" s="7"/>
    </row>
    <row r="26" spans="2:678" x14ac:dyDescent="0.3">
      <c r="B26" s="7" t="s">
        <v>304</v>
      </c>
      <c r="C26" s="7"/>
      <c r="D26" s="7"/>
      <c r="E26" s="7"/>
    </row>
    <row r="27" spans="2:678" x14ac:dyDescent="0.3">
      <c r="B27" s="7" t="s">
        <v>305</v>
      </c>
      <c r="C27" s="7"/>
      <c r="D27" s="7"/>
      <c r="E27" s="7"/>
    </row>
    <row r="28" spans="2:678" x14ac:dyDescent="0.3">
      <c r="B28" s="7" t="s">
        <v>306</v>
      </c>
      <c r="C28" s="7"/>
      <c r="D28" s="7"/>
      <c r="E28" s="7"/>
    </row>
    <row r="29" spans="2:678" x14ac:dyDescent="0.3">
      <c r="B29" s="7" t="s">
        <v>307</v>
      </c>
      <c r="C29" s="7"/>
      <c r="D29" s="7"/>
      <c r="E29" s="7"/>
    </row>
    <row r="30" spans="2:678" x14ac:dyDescent="0.3">
      <c r="B30" s="7" t="s">
        <v>9</v>
      </c>
      <c r="C30" s="8" t="str">
        <f>HYPERLINK("https://www.cdc.gov/nchs/data/series/sr_02/sr02_175.pdf", "Link to Vital and Health Statistics")</f>
        <v>Link to Vital and Health Statistics</v>
      </c>
      <c r="D30" s="8"/>
      <c r="E30" s="7"/>
    </row>
    <row r="31" spans="2:678" x14ac:dyDescent="0.3">
      <c r="B31" s="7" t="s">
        <v>308</v>
      </c>
      <c r="C31" s="7"/>
      <c r="D31" s="7"/>
      <c r="E31" s="7"/>
    </row>
    <row r="32" spans="2:678" x14ac:dyDescent="0.3">
      <c r="B32" s="7" t="s">
        <v>309</v>
      </c>
      <c r="C32" s="7"/>
      <c r="D32" s="7"/>
      <c r="E32" s="7"/>
    </row>
    <row r="33" spans="2:10" x14ac:dyDescent="0.3">
      <c r="B33" s="7"/>
      <c r="C33" s="7"/>
      <c r="D33" s="7"/>
      <c r="E33" s="7"/>
    </row>
    <row r="34" spans="2:10" ht="90" customHeight="1" x14ac:dyDescent="0.3">
      <c r="B34" s="20" t="s">
        <v>375</v>
      </c>
      <c r="C34" s="21"/>
      <c r="D34" s="21"/>
      <c r="E34" s="21"/>
      <c r="F34" s="22"/>
      <c r="G34" s="22"/>
      <c r="H34" s="22"/>
      <c r="I34" s="22"/>
      <c r="J34" s="22"/>
    </row>
    <row r="35" spans="2:10" x14ac:dyDescent="0.3">
      <c r="B35" s="7"/>
      <c r="C35" s="7"/>
      <c r="D35" s="7"/>
      <c r="E35" s="7"/>
    </row>
    <row r="36" spans="2:10" x14ac:dyDescent="0.3">
      <c r="B36" s="7"/>
      <c r="C36" s="7"/>
      <c r="D36" s="7"/>
      <c r="E36" s="7"/>
    </row>
    <row r="37" spans="2:10" x14ac:dyDescent="0.3">
      <c r="B37" s="7"/>
      <c r="C37" s="7"/>
      <c r="D37" s="7"/>
      <c r="E37" s="7"/>
    </row>
    <row r="38" spans="2:10" x14ac:dyDescent="0.3">
      <c r="B38" s="7"/>
      <c r="C38" s="7"/>
      <c r="D38" s="7"/>
      <c r="E38" s="7"/>
    </row>
    <row r="39" spans="2:10" x14ac:dyDescent="0.3">
      <c r="B39" s="7"/>
      <c r="C39" s="7"/>
      <c r="D39" s="7"/>
      <c r="E39" s="7"/>
    </row>
    <row r="40" spans="2:10" x14ac:dyDescent="0.3">
      <c r="B40" s="7"/>
      <c r="C40" s="7"/>
      <c r="D40" s="7"/>
      <c r="E40" s="7"/>
    </row>
    <row r="41" spans="2:10" x14ac:dyDescent="0.3">
      <c r="B41" s="7"/>
      <c r="C41" s="7"/>
      <c r="D41" s="7"/>
      <c r="E41" s="7"/>
    </row>
    <row r="42" spans="2:10" x14ac:dyDescent="0.3">
      <c r="B42" s="7"/>
      <c r="C42" s="7"/>
      <c r="D42" s="7"/>
      <c r="E42" s="7"/>
    </row>
  </sheetData>
  <mergeCells count="6">
    <mergeCell ref="B13:B20"/>
    <mergeCell ref="B34:J34"/>
    <mergeCell ref="B8:D8"/>
    <mergeCell ref="B9:C12"/>
    <mergeCell ref="C13:C16"/>
    <mergeCell ref="C17:C20"/>
  </mergeCells>
  <conditionalFormatting sqref="E9:E20">
    <cfRule type="expression" dxfId="83" priority="1">
      <formula>ZB9 = 3</formula>
    </cfRule>
    <cfRule type="expression" dxfId="82" priority="13">
      <formula>J9 = K9</formula>
    </cfRule>
    <cfRule type="expression" dxfId="81" priority="25">
      <formula>ZB9 = 2</formula>
    </cfRule>
    <cfRule type="expression" dxfId="80" priority="37">
      <formula>ZB9 = 1</formula>
    </cfRule>
  </conditionalFormatting>
  <pageMargins left="0.7" right="0.7" top="0.75" bottom="0.75" header="0.3" footer="0.3"/>
  <pageSetup paperSize="9" orientation="portrait" horizontalDpi="300" verticalDpi="300"/>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B1:ZB42"/>
  <sheetViews>
    <sheetView showGridLines="0" workbookViewId="0"/>
  </sheetViews>
  <sheetFormatPr baseColWidth="10" defaultRowHeight="15.6" x14ac:dyDescent="0.3"/>
  <cols>
    <col min="1" max="1" width="2.19921875" customWidth="1"/>
    <col min="2" max="2" width="8.796875" customWidth="1"/>
    <col min="3" max="3" width="13.09765625" customWidth="1"/>
    <col min="4" max="4" width="23.8984375" customWidth="1"/>
    <col min="5" max="8" width="12.19921875" customWidth="1"/>
    <col min="9" max="9" width="15.69921875" customWidth="1"/>
    <col min="10" max="10" width="15.19921875" customWidth="1"/>
    <col min="11" max="11" width="15.69921875" customWidth="1"/>
    <col min="12" max="14" width="12.19921875" customWidth="1"/>
  </cols>
  <sheetData>
    <row r="1" spans="2:678" ht="70.05" customHeight="1" x14ac:dyDescent="0.3"/>
    <row r="2" spans="2:678" x14ac:dyDescent="0.3">
      <c r="B2" s="10" t="s">
        <v>5</v>
      </c>
      <c r="C2" s="11" t="s">
        <v>201</v>
      </c>
      <c r="D2" s="11"/>
      <c r="N2" s="12" t="str">
        <f>HYPERLINK("#'INDICE'!A1", "Índice")</f>
        <v>Índice</v>
      </c>
    </row>
    <row r="3" spans="2:678" x14ac:dyDescent="0.3">
      <c r="B3" s="10" t="s">
        <v>7</v>
      </c>
      <c r="C3" s="11" t="s">
        <v>200</v>
      </c>
      <c r="D3" s="11"/>
    </row>
    <row r="4" spans="2:678" x14ac:dyDescent="0.3">
      <c r="B4" s="10" t="s">
        <v>8</v>
      </c>
      <c r="C4" s="11" t="s">
        <v>337</v>
      </c>
      <c r="D4" s="11"/>
    </row>
    <row r="5" spans="2:678" x14ac:dyDescent="0.3">
      <c r="B5" s="10" t="s">
        <v>10</v>
      </c>
      <c r="C5" s="11" t="s">
        <v>11</v>
      </c>
      <c r="D5" s="11"/>
    </row>
    <row r="6" spans="2:678" x14ac:dyDescent="0.3">
      <c r="B6" s="10" t="s">
        <v>12</v>
      </c>
      <c r="C6" s="11" t="s">
        <v>13</v>
      </c>
      <c r="D6" s="11"/>
    </row>
    <row r="8" spans="2:678" ht="27.6" x14ac:dyDescent="0.3">
      <c r="B8" s="24" t="s">
        <v>241</v>
      </c>
      <c r="C8" s="25"/>
      <c r="D8" s="26"/>
      <c r="E8" s="13" t="s">
        <v>242</v>
      </c>
      <c r="F8" s="13" t="s">
        <v>243</v>
      </c>
      <c r="G8" s="13" t="s">
        <v>244</v>
      </c>
      <c r="H8" s="13" t="s">
        <v>245</v>
      </c>
      <c r="I8" s="13" t="s">
        <v>246</v>
      </c>
      <c r="J8" s="13" t="s">
        <v>247</v>
      </c>
      <c r="K8" s="13" t="s">
        <v>248</v>
      </c>
      <c r="L8" s="13" t="s">
        <v>249</v>
      </c>
      <c r="M8" s="13" t="s">
        <v>250</v>
      </c>
      <c r="N8" s="13" t="s">
        <v>251</v>
      </c>
      <c r="ZB8" s="9" t="s">
        <v>300</v>
      </c>
    </row>
    <row r="9" spans="2:678" ht="15.6" customHeight="1" x14ac:dyDescent="0.3">
      <c r="B9" s="27" t="s">
        <v>403</v>
      </c>
      <c r="C9" s="28"/>
      <c r="D9" s="16" t="s">
        <v>376</v>
      </c>
      <c r="E9" s="14">
        <v>5.4306800500545602</v>
      </c>
      <c r="F9" s="14">
        <v>0.35726671697304202</v>
      </c>
      <c r="G9" s="14">
        <v>4.7712427624553397</v>
      </c>
      <c r="H9" s="14">
        <v>6.1753484032853398</v>
      </c>
      <c r="I9" s="14">
        <v>6.5786736408721502</v>
      </c>
      <c r="J9" s="15">
        <v>1182</v>
      </c>
      <c r="K9" s="15">
        <v>19155</v>
      </c>
      <c r="L9" s="14">
        <v>4.7603635198623397</v>
      </c>
      <c r="M9" s="15">
        <v>4023.8523633913401</v>
      </c>
      <c r="N9" s="15">
        <v>434</v>
      </c>
      <c r="ZB9" s="9"/>
    </row>
    <row r="10" spans="2:678" x14ac:dyDescent="0.3">
      <c r="B10" s="29"/>
      <c r="C10" s="30"/>
      <c r="D10" s="16" t="s">
        <v>377</v>
      </c>
      <c r="E10" s="14">
        <v>5.7615694266935398</v>
      </c>
      <c r="F10" s="14">
        <v>0.30495329227055401</v>
      </c>
      <c r="G10" s="14">
        <v>5.1919273705088704</v>
      </c>
      <c r="H10" s="14">
        <v>6.3894987469107303</v>
      </c>
      <c r="I10" s="14">
        <v>5.29288583866916</v>
      </c>
      <c r="J10" s="15">
        <v>1435</v>
      </c>
      <c r="K10" s="15">
        <v>19155</v>
      </c>
      <c r="L10" s="14">
        <v>3.2806302979518498</v>
      </c>
      <c r="M10" s="15">
        <v>5838.8170139008898</v>
      </c>
      <c r="N10" s="15">
        <v>620</v>
      </c>
      <c r="ZB10" s="9"/>
    </row>
    <row r="11" spans="2:678" x14ac:dyDescent="0.3">
      <c r="B11" s="29"/>
      <c r="C11" s="30"/>
      <c r="D11" s="16" t="s">
        <v>378</v>
      </c>
      <c r="E11" s="14">
        <v>6.5792013520456196</v>
      </c>
      <c r="F11" s="14">
        <v>0.37360002805405401</v>
      </c>
      <c r="G11" s="14">
        <v>5.8834541677852599</v>
      </c>
      <c r="H11" s="14">
        <v>7.3507980628696501</v>
      </c>
      <c r="I11" s="14">
        <v>5.6785012049812602</v>
      </c>
      <c r="J11" s="15">
        <v>1693</v>
      </c>
      <c r="K11" s="15">
        <v>19155</v>
      </c>
      <c r="L11" s="14">
        <v>4.3496722092543401</v>
      </c>
      <c r="M11" s="15">
        <v>4403.7801191652798</v>
      </c>
      <c r="N11" s="15">
        <v>758</v>
      </c>
      <c r="ZB11" s="9"/>
    </row>
    <row r="12" spans="2:678" x14ac:dyDescent="0.3">
      <c r="B12" s="31"/>
      <c r="C12" s="32"/>
      <c r="D12" s="16" t="s">
        <v>379</v>
      </c>
      <c r="E12" s="14">
        <v>82.228549171801902</v>
      </c>
      <c r="F12" s="14">
        <v>0.65416017160658702</v>
      </c>
      <c r="G12" s="14">
        <v>80.909359910195604</v>
      </c>
      <c r="H12" s="14">
        <v>83.475198578718107</v>
      </c>
      <c r="I12" s="14">
        <v>0.79553899247308302</v>
      </c>
      <c r="J12" s="15">
        <v>14845</v>
      </c>
      <c r="K12" s="15">
        <v>19155</v>
      </c>
      <c r="L12" s="14">
        <v>5.6089577477518899</v>
      </c>
      <c r="M12" s="15">
        <v>3415.07297103057</v>
      </c>
      <c r="N12" s="15">
        <v>2497</v>
      </c>
      <c r="ZB12" s="9"/>
    </row>
    <row r="13" spans="2:678" ht="15.6" customHeight="1" x14ac:dyDescent="0.3">
      <c r="B13" s="19" t="s">
        <v>293</v>
      </c>
      <c r="C13" s="33" t="s">
        <v>253</v>
      </c>
      <c r="D13" s="16" t="s">
        <v>376</v>
      </c>
      <c r="E13" s="14">
        <v>1.64027631063747</v>
      </c>
      <c r="F13" s="14">
        <v>0.23980742144016701</v>
      </c>
      <c r="G13" s="14">
        <v>1.2306752715071601</v>
      </c>
      <c r="H13" s="14">
        <v>2.1831899892464701</v>
      </c>
      <c r="I13" s="14">
        <v>14.6199405481245</v>
      </c>
      <c r="J13" s="15">
        <v>215</v>
      </c>
      <c r="K13" s="15">
        <v>11985</v>
      </c>
      <c r="L13" s="14">
        <v>4.2716211834988398</v>
      </c>
      <c r="M13" s="15">
        <v>2805.7263238364199</v>
      </c>
      <c r="N13" s="15">
        <v>102</v>
      </c>
      <c r="ZB13" s="9"/>
    </row>
    <row r="14" spans="2:678" ht="15.6" customHeight="1" x14ac:dyDescent="0.3">
      <c r="B14" s="19"/>
      <c r="C14" s="34"/>
      <c r="D14" s="16" t="s">
        <v>377</v>
      </c>
      <c r="E14" s="14">
        <v>2.4620907598656698</v>
      </c>
      <c r="F14" s="14">
        <v>0.24932268749429401</v>
      </c>
      <c r="G14" s="14">
        <v>2.0177401235720298</v>
      </c>
      <c r="H14" s="14">
        <v>3.00129972870864</v>
      </c>
      <c r="I14" s="14">
        <v>10.126462093050501</v>
      </c>
      <c r="J14" s="15">
        <v>409</v>
      </c>
      <c r="K14" s="15">
        <v>11985</v>
      </c>
      <c r="L14" s="14">
        <v>3.1020436109823102</v>
      </c>
      <c r="M14" s="15">
        <v>3863.5820455808398</v>
      </c>
      <c r="N14" s="15">
        <v>209</v>
      </c>
      <c r="ZB14" s="9"/>
    </row>
    <row r="15" spans="2:678" ht="15.6" customHeight="1" x14ac:dyDescent="0.3">
      <c r="B15" s="19"/>
      <c r="C15" s="34"/>
      <c r="D15" s="16" t="s">
        <v>378</v>
      </c>
      <c r="E15" s="14">
        <v>3.7839101481365498</v>
      </c>
      <c r="F15" s="14">
        <v>0.411168427472964</v>
      </c>
      <c r="G15" s="14">
        <v>3.0552202450904602</v>
      </c>
      <c r="H15" s="14">
        <v>4.6780108520904102</v>
      </c>
      <c r="I15" s="14">
        <v>10.8662312627971</v>
      </c>
      <c r="J15" s="15">
        <v>611</v>
      </c>
      <c r="K15" s="15">
        <v>11985</v>
      </c>
      <c r="L15" s="14">
        <v>5.5648416730383499</v>
      </c>
      <c r="M15" s="15">
        <v>2153.7000878331</v>
      </c>
      <c r="N15" s="15">
        <v>291</v>
      </c>
      <c r="ZB15" s="9"/>
    </row>
    <row r="16" spans="2:678" ht="15.6" customHeight="1" x14ac:dyDescent="0.3">
      <c r="B16" s="19"/>
      <c r="C16" s="35"/>
      <c r="D16" s="16" t="s">
        <v>379</v>
      </c>
      <c r="E16" s="14">
        <v>92.113722920656699</v>
      </c>
      <c r="F16" s="14">
        <v>0.67361440874909295</v>
      </c>
      <c r="G16" s="14">
        <v>90.687579497825098</v>
      </c>
      <c r="H16" s="14">
        <v>93.337506198452203</v>
      </c>
      <c r="I16" s="14">
        <v>0.73128561889667498</v>
      </c>
      <c r="J16" s="15">
        <v>10750</v>
      </c>
      <c r="K16" s="15">
        <v>11985</v>
      </c>
      <c r="L16" s="14">
        <v>7.4856267738595497</v>
      </c>
      <c r="M16" s="15">
        <v>1601.06833563392</v>
      </c>
      <c r="N16" s="15">
        <v>1672</v>
      </c>
      <c r="ZB16" s="9"/>
    </row>
    <row r="17" spans="2:678" ht="15.6" customHeight="1" x14ac:dyDescent="0.3">
      <c r="B17" s="19"/>
      <c r="C17" s="33" t="s">
        <v>254</v>
      </c>
      <c r="D17" s="16" t="s">
        <v>376</v>
      </c>
      <c r="E17" s="14">
        <v>12.7216014884114</v>
      </c>
      <c r="F17" s="14">
        <v>0.93349763828365795</v>
      </c>
      <c r="G17" s="14">
        <v>11.0007934159425</v>
      </c>
      <c r="H17" s="14">
        <v>14.667227220753199</v>
      </c>
      <c r="I17" s="14">
        <v>7.3378940468621003</v>
      </c>
      <c r="J17" s="15">
        <v>967</v>
      </c>
      <c r="K17" s="15">
        <v>7170</v>
      </c>
      <c r="L17" s="14">
        <v>5.6264760146155899</v>
      </c>
      <c r="M17" s="15">
        <v>1274.3322785656401</v>
      </c>
      <c r="N17" s="15">
        <v>332</v>
      </c>
      <c r="ZB17" s="9"/>
    </row>
    <row r="18" spans="2:678" ht="15.6" customHeight="1" x14ac:dyDescent="0.3">
      <c r="B18" s="19"/>
      <c r="C18" s="34"/>
      <c r="D18" s="16" t="s">
        <v>377</v>
      </c>
      <c r="E18" s="14">
        <v>12.108186112673801</v>
      </c>
      <c r="F18" s="14">
        <v>0.77418463828827999</v>
      </c>
      <c r="G18" s="14">
        <v>10.670276786476499</v>
      </c>
      <c r="H18" s="14">
        <v>13.710126345512201</v>
      </c>
      <c r="I18" s="14">
        <v>6.3938944370695596</v>
      </c>
      <c r="J18" s="15">
        <v>1026</v>
      </c>
      <c r="K18" s="15">
        <v>7170</v>
      </c>
      <c r="L18" s="14">
        <v>4.0375709255033998</v>
      </c>
      <c r="M18" s="15">
        <v>1775.82019790923</v>
      </c>
      <c r="N18" s="15">
        <v>411</v>
      </c>
      <c r="ZB18" s="9"/>
    </row>
    <row r="19" spans="2:678" ht="15.6" customHeight="1" x14ac:dyDescent="0.3">
      <c r="B19" s="19"/>
      <c r="C19" s="34"/>
      <c r="D19" s="16" t="s">
        <v>378</v>
      </c>
      <c r="E19" s="14">
        <v>11.9560030657982</v>
      </c>
      <c r="F19" s="14">
        <v>0.77711764289020102</v>
      </c>
      <c r="G19" s="14">
        <v>10.5141092964564</v>
      </c>
      <c r="H19" s="14">
        <v>13.565660148952301</v>
      </c>
      <c r="I19" s="14">
        <v>6.4998113383999598</v>
      </c>
      <c r="J19" s="15">
        <v>1082</v>
      </c>
      <c r="K19" s="15">
        <v>7170</v>
      </c>
      <c r="L19" s="14">
        <v>4.11288295398254</v>
      </c>
      <c r="M19" s="15">
        <v>1743.30271009955</v>
      </c>
      <c r="N19" s="15">
        <v>467</v>
      </c>
      <c r="ZB19" s="9"/>
    </row>
    <row r="20" spans="2:678" ht="15.6" customHeight="1" x14ac:dyDescent="0.3">
      <c r="B20" s="19"/>
      <c r="C20" s="35"/>
      <c r="D20" s="16" t="s">
        <v>379</v>
      </c>
      <c r="E20" s="14">
        <v>63.214209333191199</v>
      </c>
      <c r="F20" s="14">
        <v>1.4810038268949901</v>
      </c>
      <c r="G20" s="14">
        <v>60.265335121491603</v>
      </c>
      <c r="H20" s="14">
        <v>66.067458357838802</v>
      </c>
      <c r="I20" s="14">
        <v>2.34283374342131</v>
      </c>
      <c r="J20" s="15">
        <v>4095</v>
      </c>
      <c r="K20" s="15">
        <v>7170</v>
      </c>
      <c r="L20" s="14">
        <v>6.7620151035566503</v>
      </c>
      <c r="M20" s="15">
        <v>1060.3348099930699</v>
      </c>
      <c r="N20" s="15">
        <v>825</v>
      </c>
      <c r="ZB20" s="9"/>
    </row>
    <row r="22" spans="2:678" x14ac:dyDescent="0.3">
      <c r="B22" s="7"/>
      <c r="C22" s="7"/>
      <c r="D22" s="7"/>
      <c r="E22" s="7"/>
    </row>
    <row r="23" spans="2:678" x14ac:dyDescent="0.3">
      <c r="B23" s="7" t="s">
        <v>301</v>
      </c>
      <c r="C23" s="7"/>
      <c r="D23" s="7"/>
      <c r="E23" s="7"/>
    </row>
    <row r="24" spans="2:678" x14ac:dyDescent="0.3">
      <c r="B24" s="7" t="s">
        <v>302</v>
      </c>
      <c r="C24" s="7"/>
      <c r="D24" s="7"/>
      <c r="E24" s="7"/>
    </row>
    <row r="25" spans="2:678" x14ac:dyDescent="0.3">
      <c r="B25" s="7" t="s">
        <v>303</v>
      </c>
      <c r="C25" s="7"/>
      <c r="D25" s="7"/>
      <c r="E25" s="7"/>
    </row>
    <row r="26" spans="2:678" x14ac:dyDescent="0.3">
      <c r="B26" s="7" t="s">
        <v>304</v>
      </c>
      <c r="C26" s="7"/>
      <c r="D26" s="7"/>
      <c r="E26" s="7"/>
    </row>
    <row r="27" spans="2:678" x14ac:dyDescent="0.3">
      <c r="B27" s="7" t="s">
        <v>305</v>
      </c>
      <c r="C27" s="7"/>
      <c r="D27" s="7"/>
      <c r="E27" s="7"/>
    </row>
    <row r="28" spans="2:678" x14ac:dyDescent="0.3">
      <c r="B28" s="7" t="s">
        <v>306</v>
      </c>
      <c r="C28" s="7"/>
      <c r="D28" s="7"/>
      <c r="E28" s="7"/>
    </row>
    <row r="29" spans="2:678" x14ac:dyDescent="0.3">
      <c r="B29" s="7" t="s">
        <v>307</v>
      </c>
      <c r="C29" s="7"/>
      <c r="D29" s="7"/>
      <c r="E29" s="7"/>
    </row>
    <row r="30" spans="2:678" x14ac:dyDescent="0.3">
      <c r="B30" s="7" t="s">
        <v>9</v>
      </c>
      <c r="C30" s="8" t="str">
        <f>HYPERLINK("https://www.cdc.gov/nchs/data/series/sr_02/sr02_175.pdf", "Link to Vital and Health Statistics")</f>
        <v>Link to Vital and Health Statistics</v>
      </c>
      <c r="D30" s="8"/>
      <c r="E30" s="7"/>
    </row>
    <row r="31" spans="2:678" x14ac:dyDescent="0.3">
      <c r="B31" s="7" t="s">
        <v>308</v>
      </c>
      <c r="C31" s="7"/>
      <c r="D31" s="7"/>
      <c r="E31" s="7"/>
    </row>
    <row r="32" spans="2:678" x14ac:dyDescent="0.3">
      <c r="B32" s="7" t="s">
        <v>309</v>
      </c>
      <c r="C32" s="7"/>
      <c r="D32" s="7"/>
      <c r="E32" s="7"/>
    </row>
    <row r="33" spans="2:10" x14ac:dyDescent="0.3">
      <c r="B33" s="7"/>
      <c r="C33" s="7"/>
      <c r="D33" s="7"/>
      <c r="E33" s="7"/>
    </row>
    <row r="34" spans="2:10" ht="90" customHeight="1" x14ac:dyDescent="0.3">
      <c r="B34" s="20" t="s">
        <v>380</v>
      </c>
      <c r="C34" s="21"/>
      <c r="D34" s="21"/>
      <c r="E34" s="21"/>
      <c r="F34" s="22"/>
      <c r="G34" s="22"/>
      <c r="H34" s="22"/>
      <c r="I34" s="22"/>
      <c r="J34" s="22"/>
    </row>
    <row r="35" spans="2:10" x14ac:dyDescent="0.3">
      <c r="B35" s="7"/>
      <c r="C35" s="7"/>
      <c r="D35" s="7"/>
      <c r="E35" s="7"/>
    </row>
    <row r="36" spans="2:10" x14ac:dyDescent="0.3">
      <c r="B36" s="7"/>
      <c r="C36" s="7"/>
      <c r="D36" s="7"/>
      <c r="E36" s="7"/>
    </row>
    <row r="37" spans="2:10" x14ac:dyDescent="0.3">
      <c r="B37" s="7"/>
      <c r="C37" s="7"/>
      <c r="D37" s="7"/>
      <c r="E37" s="7"/>
    </row>
    <row r="38" spans="2:10" x14ac:dyDescent="0.3">
      <c r="B38" s="7"/>
      <c r="C38" s="7"/>
      <c r="D38" s="7"/>
      <c r="E38" s="7"/>
    </row>
    <row r="39" spans="2:10" x14ac:dyDescent="0.3">
      <c r="B39" s="7"/>
      <c r="C39" s="7"/>
      <c r="D39" s="7"/>
      <c r="E39" s="7"/>
    </row>
    <row r="40" spans="2:10" x14ac:dyDescent="0.3">
      <c r="B40" s="7"/>
      <c r="C40" s="7"/>
      <c r="D40" s="7"/>
      <c r="E40" s="7"/>
    </row>
    <row r="41" spans="2:10" x14ac:dyDescent="0.3">
      <c r="B41" s="7"/>
      <c r="C41" s="7"/>
      <c r="D41" s="7"/>
      <c r="E41" s="7"/>
    </row>
    <row r="42" spans="2:10" x14ac:dyDescent="0.3">
      <c r="B42" s="7"/>
      <c r="C42" s="7"/>
      <c r="D42" s="7"/>
      <c r="E42" s="7"/>
    </row>
  </sheetData>
  <mergeCells count="6">
    <mergeCell ref="B13:B20"/>
    <mergeCell ref="B34:J34"/>
    <mergeCell ref="B8:D8"/>
    <mergeCell ref="B9:C12"/>
    <mergeCell ref="C13:C16"/>
    <mergeCell ref="C17:C20"/>
  </mergeCells>
  <conditionalFormatting sqref="E9:E20">
    <cfRule type="expression" dxfId="79" priority="1">
      <formula>ZB9 = 3</formula>
    </cfRule>
    <cfRule type="expression" dxfId="78" priority="13">
      <formula>J9 = K9</formula>
    </cfRule>
    <cfRule type="expression" dxfId="77" priority="25">
      <formula>ZB9 = 2</formula>
    </cfRule>
    <cfRule type="expression" dxfId="76" priority="37">
      <formula>ZB9 = 1</formula>
    </cfRule>
  </conditionalFormatting>
  <pageMargins left="0.7" right="0.7" top="0.75" bottom="0.75" header="0.3" footer="0.3"/>
  <pageSetup paperSize="9" orientation="portrait" horizontalDpi="300" verticalDpi="300"/>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B1:ZB42"/>
  <sheetViews>
    <sheetView showGridLines="0" workbookViewId="0"/>
  </sheetViews>
  <sheetFormatPr baseColWidth="10" defaultRowHeight="15.6" x14ac:dyDescent="0.3"/>
  <cols>
    <col min="1" max="1" width="2.19921875" customWidth="1"/>
    <col min="2" max="2" width="8.796875" customWidth="1"/>
    <col min="3" max="3" width="13.09765625" customWidth="1"/>
    <col min="4" max="4" width="23.8984375" customWidth="1"/>
    <col min="5" max="8" width="12.19921875" customWidth="1"/>
    <col min="9" max="9" width="15.69921875" customWidth="1"/>
    <col min="10" max="10" width="15.19921875" customWidth="1"/>
    <col min="11" max="11" width="15.69921875" customWidth="1"/>
    <col min="12" max="14" width="12.19921875" customWidth="1"/>
  </cols>
  <sheetData>
    <row r="1" spans="2:678" ht="70.05" customHeight="1" x14ac:dyDescent="0.3"/>
    <row r="2" spans="2:678" x14ac:dyDescent="0.3">
      <c r="B2" s="10" t="s">
        <v>5</v>
      </c>
      <c r="C2" s="11" t="s">
        <v>203</v>
      </c>
      <c r="D2" s="11"/>
      <c r="N2" s="12" t="str">
        <f>HYPERLINK("#'INDICE'!A1", "Índice")</f>
        <v>Índice</v>
      </c>
    </row>
    <row r="3" spans="2:678" x14ac:dyDescent="0.3">
      <c r="B3" s="10" t="s">
        <v>7</v>
      </c>
      <c r="C3" s="11" t="s">
        <v>202</v>
      </c>
      <c r="D3" s="11"/>
    </row>
    <row r="4" spans="2:678" x14ac:dyDescent="0.3">
      <c r="B4" s="10" t="s">
        <v>8</v>
      </c>
      <c r="C4" s="11" t="s">
        <v>337</v>
      </c>
      <c r="D4" s="11"/>
    </row>
    <row r="5" spans="2:678" x14ac:dyDescent="0.3">
      <c r="B5" s="10" t="s">
        <v>10</v>
      </c>
      <c r="C5" s="11" t="s">
        <v>11</v>
      </c>
      <c r="D5" s="11"/>
    </row>
    <row r="6" spans="2:678" x14ac:dyDescent="0.3">
      <c r="B6" s="10" t="s">
        <v>12</v>
      </c>
      <c r="C6" s="11" t="s">
        <v>13</v>
      </c>
      <c r="D6" s="11"/>
    </row>
    <row r="8" spans="2:678" ht="27.6" x14ac:dyDescent="0.3">
      <c r="B8" s="24" t="s">
        <v>241</v>
      </c>
      <c r="C8" s="25"/>
      <c r="D8" s="26"/>
      <c r="E8" s="13" t="s">
        <v>242</v>
      </c>
      <c r="F8" s="13" t="s">
        <v>243</v>
      </c>
      <c r="G8" s="13" t="s">
        <v>244</v>
      </c>
      <c r="H8" s="13" t="s">
        <v>245</v>
      </c>
      <c r="I8" s="13" t="s">
        <v>246</v>
      </c>
      <c r="J8" s="13" t="s">
        <v>247</v>
      </c>
      <c r="K8" s="13" t="s">
        <v>248</v>
      </c>
      <c r="L8" s="13" t="s">
        <v>249</v>
      </c>
      <c r="M8" s="13" t="s">
        <v>250</v>
      </c>
      <c r="N8" s="13" t="s">
        <v>251</v>
      </c>
      <c r="ZB8" s="9" t="s">
        <v>300</v>
      </c>
    </row>
    <row r="9" spans="2:678" ht="15.6" customHeight="1" x14ac:dyDescent="0.3">
      <c r="B9" s="27" t="s">
        <v>403</v>
      </c>
      <c r="C9" s="28"/>
      <c r="D9" s="16" t="s">
        <v>376</v>
      </c>
      <c r="E9" s="14">
        <v>9.2302094673572004</v>
      </c>
      <c r="F9" s="14">
        <v>0.47795403111906498</v>
      </c>
      <c r="G9" s="14">
        <v>8.3347785940376706</v>
      </c>
      <c r="H9" s="14">
        <v>10.2111230758155</v>
      </c>
      <c r="I9" s="14">
        <v>5.1781493454656502</v>
      </c>
      <c r="J9" s="15">
        <v>1956</v>
      </c>
      <c r="K9" s="15">
        <v>19302</v>
      </c>
      <c r="L9" s="14">
        <v>5.2625856727517402</v>
      </c>
      <c r="M9" s="15">
        <v>3667.7787688931298</v>
      </c>
      <c r="N9" s="15">
        <v>806</v>
      </c>
      <c r="ZB9" s="9"/>
    </row>
    <row r="10" spans="2:678" x14ac:dyDescent="0.3">
      <c r="B10" s="29"/>
      <c r="C10" s="30"/>
      <c r="D10" s="16" t="s">
        <v>377</v>
      </c>
      <c r="E10" s="14">
        <v>10.806808035312701</v>
      </c>
      <c r="F10" s="14">
        <v>0.54565394983349402</v>
      </c>
      <c r="G10" s="14">
        <v>9.7824728137287504</v>
      </c>
      <c r="H10" s="14">
        <v>11.9242260161384</v>
      </c>
      <c r="I10" s="14">
        <v>5.04916852460501</v>
      </c>
      <c r="J10" s="15">
        <v>2164</v>
      </c>
      <c r="K10" s="15">
        <v>19302</v>
      </c>
      <c r="L10" s="14">
        <v>5.96190805371696</v>
      </c>
      <c r="M10" s="15">
        <v>3237.5541229566802</v>
      </c>
      <c r="N10" s="15">
        <v>1040</v>
      </c>
      <c r="ZB10" s="9"/>
    </row>
    <row r="11" spans="2:678" x14ac:dyDescent="0.3">
      <c r="B11" s="29"/>
      <c r="C11" s="30"/>
      <c r="D11" s="16" t="s">
        <v>378</v>
      </c>
      <c r="E11" s="14">
        <v>10.4737825801461</v>
      </c>
      <c r="F11" s="14">
        <v>0.442620286234988</v>
      </c>
      <c r="G11" s="14">
        <v>9.6370747370247596</v>
      </c>
      <c r="H11" s="14">
        <v>11.3739911104339</v>
      </c>
      <c r="I11" s="14">
        <v>4.2259831426519403</v>
      </c>
      <c r="J11" s="15">
        <v>2483</v>
      </c>
      <c r="K11" s="15">
        <v>19302</v>
      </c>
      <c r="L11" s="14">
        <v>4.0326325410104804</v>
      </c>
      <c r="M11" s="15">
        <v>4786.4514814343602</v>
      </c>
      <c r="N11" s="15">
        <v>1206</v>
      </c>
      <c r="ZB11" s="9"/>
    </row>
    <row r="12" spans="2:678" x14ac:dyDescent="0.3">
      <c r="B12" s="31"/>
      <c r="C12" s="32"/>
      <c r="D12" s="16" t="s">
        <v>379</v>
      </c>
      <c r="E12" s="14">
        <v>69.489199934486706</v>
      </c>
      <c r="F12" s="14">
        <v>0.95295295971881799</v>
      </c>
      <c r="G12" s="14">
        <v>67.589186006761594</v>
      </c>
      <c r="H12" s="14">
        <v>71.325084737763802</v>
      </c>
      <c r="I12" s="14">
        <v>1.3713684437542</v>
      </c>
      <c r="J12" s="15">
        <v>12699</v>
      </c>
      <c r="K12" s="15">
        <v>19302</v>
      </c>
      <c r="L12" s="14">
        <v>8.2670740886079503</v>
      </c>
      <c r="M12" s="15">
        <v>2334.80428421444</v>
      </c>
      <c r="N12" s="15">
        <v>2437</v>
      </c>
      <c r="ZB12" s="9"/>
    </row>
    <row r="13" spans="2:678" ht="15.6" customHeight="1" x14ac:dyDescent="0.3">
      <c r="B13" s="19" t="s">
        <v>293</v>
      </c>
      <c r="C13" s="33" t="s">
        <v>253</v>
      </c>
      <c r="D13" s="16" t="s">
        <v>376</v>
      </c>
      <c r="E13" s="14">
        <v>4.4517043440574797</v>
      </c>
      <c r="F13" s="14">
        <v>0.50173193989250497</v>
      </c>
      <c r="G13" s="14">
        <v>3.5652193479974401</v>
      </c>
      <c r="H13" s="14">
        <v>5.5459356946036804</v>
      </c>
      <c r="I13" s="14">
        <v>11.270558444930399</v>
      </c>
      <c r="J13" s="15">
        <v>563</v>
      </c>
      <c r="K13" s="15">
        <v>12079</v>
      </c>
      <c r="L13" s="14">
        <v>7.1480777150699097</v>
      </c>
      <c r="M13" s="15">
        <v>1689.8249405619199</v>
      </c>
      <c r="N13" s="15">
        <v>290</v>
      </c>
      <c r="ZB13" s="9"/>
    </row>
    <row r="14" spans="2:678" ht="15.6" customHeight="1" x14ac:dyDescent="0.3">
      <c r="B14" s="19"/>
      <c r="C14" s="34"/>
      <c r="D14" s="16" t="s">
        <v>377</v>
      </c>
      <c r="E14" s="14">
        <v>8.1534015604843901</v>
      </c>
      <c r="F14" s="14">
        <v>0.69801719985953303</v>
      </c>
      <c r="G14" s="14">
        <v>6.8852121119858998</v>
      </c>
      <c r="H14" s="14">
        <v>9.6310188119431608</v>
      </c>
      <c r="I14" s="14">
        <v>8.5610550968381798</v>
      </c>
      <c r="J14" s="15">
        <v>887</v>
      </c>
      <c r="K14" s="15">
        <v>12079</v>
      </c>
      <c r="L14" s="14">
        <v>7.8582414001114698</v>
      </c>
      <c r="M14" s="15">
        <v>1537.11236203925</v>
      </c>
      <c r="N14" s="15">
        <v>486</v>
      </c>
      <c r="ZB14" s="9"/>
    </row>
    <row r="15" spans="2:678" ht="15.6" customHeight="1" x14ac:dyDescent="0.3">
      <c r="B15" s="19"/>
      <c r="C15" s="34"/>
      <c r="D15" s="16" t="s">
        <v>378</v>
      </c>
      <c r="E15" s="14">
        <v>8.1364639742877607</v>
      </c>
      <c r="F15" s="14">
        <v>0.57291610815067195</v>
      </c>
      <c r="G15" s="14">
        <v>7.0814248940918896</v>
      </c>
      <c r="H15" s="14">
        <v>9.33290186101374</v>
      </c>
      <c r="I15" s="14">
        <v>7.04134019349386</v>
      </c>
      <c r="J15" s="15">
        <v>1197</v>
      </c>
      <c r="K15" s="15">
        <v>12079</v>
      </c>
      <c r="L15" s="14">
        <v>5.3039354928597398</v>
      </c>
      <c r="M15" s="15">
        <v>2277.36555549384</v>
      </c>
      <c r="N15" s="15">
        <v>621</v>
      </c>
      <c r="ZB15" s="9"/>
    </row>
    <row r="16" spans="2:678" ht="15.6" customHeight="1" x14ac:dyDescent="0.3">
      <c r="B16" s="19"/>
      <c r="C16" s="35"/>
      <c r="D16" s="16" t="s">
        <v>379</v>
      </c>
      <c r="E16" s="14">
        <v>79.258430240702594</v>
      </c>
      <c r="F16" s="14">
        <v>1.27411713747578</v>
      </c>
      <c r="G16" s="14">
        <v>76.649058686366203</v>
      </c>
      <c r="H16" s="14">
        <v>81.646036976935406</v>
      </c>
      <c r="I16" s="14">
        <v>1.6075477821177699</v>
      </c>
      <c r="J16" s="15">
        <v>9432</v>
      </c>
      <c r="K16" s="15">
        <v>12079</v>
      </c>
      <c r="L16" s="14">
        <v>11.9268745764474</v>
      </c>
      <c r="M16" s="15">
        <v>1012.75484390965</v>
      </c>
      <c r="N16" s="15">
        <v>1660</v>
      </c>
      <c r="ZB16" s="9"/>
    </row>
    <row r="17" spans="2:678" ht="15.6" customHeight="1" x14ac:dyDescent="0.3">
      <c r="B17" s="19"/>
      <c r="C17" s="33" t="s">
        <v>254</v>
      </c>
      <c r="D17" s="16" t="s">
        <v>376</v>
      </c>
      <c r="E17" s="14">
        <v>18.206169158061201</v>
      </c>
      <c r="F17" s="14">
        <v>1.0332263798221299</v>
      </c>
      <c r="G17" s="14">
        <v>16.2670262827647</v>
      </c>
      <c r="H17" s="14">
        <v>20.320373473221199</v>
      </c>
      <c r="I17" s="14">
        <v>5.6751443472370697</v>
      </c>
      <c r="J17" s="15">
        <v>1393</v>
      </c>
      <c r="K17" s="15">
        <v>7223</v>
      </c>
      <c r="L17" s="14">
        <v>5.1773715536760401</v>
      </c>
      <c r="M17" s="15">
        <v>1395.1094537288</v>
      </c>
      <c r="N17" s="15">
        <v>516</v>
      </c>
      <c r="ZB17" s="9"/>
    </row>
    <row r="18" spans="2:678" ht="15.6" customHeight="1" x14ac:dyDescent="0.3">
      <c r="B18" s="19"/>
      <c r="C18" s="34"/>
      <c r="D18" s="16" t="s">
        <v>377</v>
      </c>
      <c r="E18" s="14">
        <v>15.7909755182528</v>
      </c>
      <c r="F18" s="14">
        <v>0.93501245549055101</v>
      </c>
      <c r="G18" s="14">
        <v>14.042772659555499</v>
      </c>
      <c r="H18" s="14">
        <v>17.711969277904402</v>
      </c>
      <c r="I18" s="14">
        <v>5.9211823513358697</v>
      </c>
      <c r="J18" s="15">
        <v>1277</v>
      </c>
      <c r="K18" s="15">
        <v>7223</v>
      </c>
      <c r="L18" s="14">
        <v>4.7481527291908003</v>
      </c>
      <c r="M18" s="15">
        <v>1521.22318130044</v>
      </c>
      <c r="N18" s="15">
        <v>554</v>
      </c>
      <c r="ZB18" s="9"/>
    </row>
    <row r="19" spans="2:678" ht="15.6" customHeight="1" x14ac:dyDescent="0.3">
      <c r="B19" s="19"/>
      <c r="C19" s="34"/>
      <c r="D19" s="16" t="s">
        <v>378</v>
      </c>
      <c r="E19" s="14">
        <v>14.8642097702702</v>
      </c>
      <c r="F19" s="14">
        <v>0.71708344937783097</v>
      </c>
      <c r="G19" s="14">
        <v>13.512279580580399</v>
      </c>
      <c r="H19" s="14">
        <v>16.325870241248801</v>
      </c>
      <c r="I19" s="14">
        <v>4.8242285359297199</v>
      </c>
      <c r="J19" s="15">
        <v>1286</v>
      </c>
      <c r="K19" s="15">
        <v>7223</v>
      </c>
      <c r="L19" s="14">
        <v>2.9345592651630201</v>
      </c>
      <c r="M19" s="15">
        <v>2461.3576852054998</v>
      </c>
      <c r="N19" s="15">
        <v>585</v>
      </c>
      <c r="ZB19" s="9"/>
    </row>
    <row r="20" spans="2:678" ht="15.6" customHeight="1" x14ac:dyDescent="0.3">
      <c r="B20" s="19"/>
      <c r="C20" s="35"/>
      <c r="D20" s="16" t="s">
        <v>379</v>
      </c>
      <c r="E20" s="14">
        <v>51.138645555083698</v>
      </c>
      <c r="F20" s="14">
        <v>1.61137491213619</v>
      </c>
      <c r="G20" s="14">
        <v>47.978624260798</v>
      </c>
      <c r="H20" s="14">
        <v>54.2895920951363</v>
      </c>
      <c r="I20" s="14">
        <v>3.1509925510258201</v>
      </c>
      <c r="J20" s="15">
        <v>3267</v>
      </c>
      <c r="K20" s="15">
        <v>7223</v>
      </c>
      <c r="L20" s="14">
        <v>7.5047452876685599</v>
      </c>
      <c r="M20" s="15">
        <v>962.45771483656995</v>
      </c>
      <c r="N20" s="15">
        <v>777</v>
      </c>
      <c r="ZB20" s="9"/>
    </row>
    <row r="22" spans="2:678" x14ac:dyDescent="0.3">
      <c r="B22" s="7"/>
      <c r="C22" s="7"/>
      <c r="D22" s="7"/>
      <c r="E22" s="7"/>
    </row>
    <row r="23" spans="2:678" x14ac:dyDescent="0.3">
      <c r="B23" s="7" t="s">
        <v>301</v>
      </c>
      <c r="C23" s="7"/>
      <c r="D23" s="7"/>
      <c r="E23" s="7"/>
    </row>
    <row r="24" spans="2:678" x14ac:dyDescent="0.3">
      <c r="B24" s="7" t="s">
        <v>302</v>
      </c>
      <c r="C24" s="7"/>
      <c r="D24" s="7"/>
      <c r="E24" s="7"/>
    </row>
    <row r="25" spans="2:678" x14ac:dyDescent="0.3">
      <c r="B25" s="7" t="s">
        <v>303</v>
      </c>
      <c r="C25" s="7"/>
      <c r="D25" s="7"/>
      <c r="E25" s="7"/>
    </row>
    <row r="26" spans="2:678" x14ac:dyDescent="0.3">
      <c r="B26" s="7" t="s">
        <v>304</v>
      </c>
      <c r="C26" s="7"/>
      <c r="D26" s="7"/>
      <c r="E26" s="7"/>
    </row>
    <row r="27" spans="2:678" x14ac:dyDescent="0.3">
      <c r="B27" s="7" t="s">
        <v>305</v>
      </c>
      <c r="C27" s="7"/>
      <c r="D27" s="7"/>
      <c r="E27" s="7"/>
    </row>
    <row r="28" spans="2:678" x14ac:dyDescent="0.3">
      <c r="B28" s="7" t="s">
        <v>306</v>
      </c>
      <c r="C28" s="7"/>
      <c r="D28" s="7"/>
      <c r="E28" s="7"/>
    </row>
    <row r="29" spans="2:678" x14ac:dyDescent="0.3">
      <c r="B29" s="7" t="s">
        <v>307</v>
      </c>
      <c r="C29" s="7"/>
      <c r="D29" s="7"/>
      <c r="E29" s="7"/>
    </row>
    <row r="30" spans="2:678" x14ac:dyDescent="0.3">
      <c r="B30" s="7" t="s">
        <v>9</v>
      </c>
      <c r="C30" s="8" t="str">
        <f>HYPERLINK("https://www.cdc.gov/nchs/data/series/sr_02/sr02_175.pdf", "Link to Vital and Health Statistics")</f>
        <v>Link to Vital and Health Statistics</v>
      </c>
      <c r="D30" s="8"/>
      <c r="E30" s="7"/>
    </row>
    <row r="31" spans="2:678" x14ac:dyDescent="0.3">
      <c r="B31" s="7" t="s">
        <v>308</v>
      </c>
      <c r="C31" s="7"/>
      <c r="D31" s="7"/>
      <c r="E31" s="7"/>
    </row>
    <row r="32" spans="2:678" x14ac:dyDescent="0.3">
      <c r="B32" s="7" t="s">
        <v>309</v>
      </c>
      <c r="C32" s="7"/>
      <c r="D32" s="7"/>
      <c r="E32" s="7"/>
    </row>
    <row r="33" spans="2:10" x14ac:dyDescent="0.3">
      <c r="B33" s="7"/>
      <c r="C33" s="7"/>
      <c r="D33" s="7"/>
      <c r="E33" s="7"/>
    </row>
    <row r="34" spans="2:10" ht="90" customHeight="1" x14ac:dyDescent="0.3">
      <c r="B34" s="20" t="s">
        <v>381</v>
      </c>
      <c r="C34" s="21"/>
      <c r="D34" s="21"/>
      <c r="E34" s="21"/>
      <c r="F34" s="22"/>
      <c r="G34" s="22"/>
      <c r="H34" s="22"/>
      <c r="I34" s="22"/>
      <c r="J34" s="22"/>
    </row>
    <row r="35" spans="2:10" x14ac:dyDescent="0.3">
      <c r="B35" s="7"/>
      <c r="C35" s="7"/>
      <c r="D35" s="7"/>
      <c r="E35" s="7"/>
    </row>
    <row r="36" spans="2:10" x14ac:dyDescent="0.3">
      <c r="B36" s="7"/>
      <c r="C36" s="7"/>
      <c r="D36" s="7"/>
      <c r="E36" s="7"/>
    </row>
    <row r="37" spans="2:10" x14ac:dyDescent="0.3">
      <c r="B37" s="7"/>
      <c r="C37" s="7"/>
      <c r="D37" s="7"/>
      <c r="E37" s="7"/>
    </row>
    <row r="38" spans="2:10" x14ac:dyDescent="0.3">
      <c r="B38" s="7"/>
      <c r="C38" s="7"/>
      <c r="D38" s="7"/>
      <c r="E38" s="7"/>
    </row>
    <row r="39" spans="2:10" x14ac:dyDescent="0.3">
      <c r="B39" s="7"/>
      <c r="C39" s="7"/>
      <c r="D39" s="7"/>
      <c r="E39" s="7"/>
    </row>
    <row r="40" spans="2:10" x14ac:dyDescent="0.3">
      <c r="B40" s="7"/>
      <c r="C40" s="7"/>
      <c r="D40" s="7"/>
      <c r="E40" s="7"/>
    </row>
    <row r="41" spans="2:10" x14ac:dyDescent="0.3">
      <c r="B41" s="7"/>
      <c r="C41" s="7"/>
      <c r="D41" s="7"/>
      <c r="E41" s="7"/>
    </row>
    <row r="42" spans="2:10" x14ac:dyDescent="0.3">
      <c r="B42" s="7"/>
      <c r="C42" s="7"/>
      <c r="D42" s="7"/>
      <c r="E42" s="7"/>
    </row>
  </sheetData>
  <mergeCells count="6">
    <mergeCell ref="B13:B20"/>
    <mergeCell ref="B34:J34"/>
    <mergeCell ref="B8:D8"/>
    <mergeCell ref="B9:C12"/>
    <mergeCell ref="C13:C16"/>
    <mergeCell ref="C17:C20"/>
  </mergeCells>
  <conditionalFormatting sqref="E9:E20">
    <cfRule type="expression" dxfId="75" priority="1">
      <formula>ZB9 = 3</formula>
    </cfRule>
    <cfRule type="expression" dxfId="74" priority="13">
      <formula>J9 = K9</formula>
    </cfRule>
    <cfRule type="expression" dxfId="73" priority="25">
      <formula>ZB9 = 2</formula>
    </cfRule>
    <cfRule type="expression" dxfId="72" priority="37">
      <formula>ZB9 = 1</formula>
    </cfRule>
  </conditionalFormatting>
  <pageMargins left="0.7" right="0.7" top="0.75" bottom="0.75" header="0.3" footer="0.3"/>
  <pageSetup paperSize="9" orientation="portrait" horizontalDpi="300" verticalDpi="300"/>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1:ZA5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206</v>
      </c>
      <c r="M2" s="12" t="str">
        <f>HYPERLINK("#'INDICE'!A1", "Índice")</f>
        <v>Índice</v>
      </c>
    </row>
    <row r="3" spans="2:677" x14ac:dyDescent="0.3">
      <c r="B3" s="10" t="s">
        <v>7</v>
      </c>
      <c r="C3" s="11" t="s">
        <v>205</v>
      </c>
    </row>
    <row r="4" spans="2:677" x14ac:dyDescent="0.3">
      <c r="B4" s="10" t="s">
        <v>8</v>
      </c>
      <c r="C4" s="11" t="s">
        <v>389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59.919210969909102</v>
      </c>
      <c r="E9" s="14">
        <v>1.3169861917429999</v>
      </c>
      <c r="F9" s="14">
        <v>57.310161288287297</v>
      </c>
      <c r="G9" s="14">
        <v>62.473216776026803</v>
      </c>
      <c r="H9" s="14">
        <v>2.1979364721681298</v>
      </c>
      <c r="I9" s="15">
        <v>6524</v>
      </c>
      <c r="J9" s="15">
        <v>9836</v>
      </c>
      <c r="K9" s="14">
        <v>7.1028796970842496</v>
      </c>
      <c r="L9" s="15">
        <v>1384.79045393908</v>
      </c>
      <c r="M9" s="15">
        <v>1262</v>
      </c>
      <c r="ZA9" s="9"/>
    </row>
    <row r="10" spans="2:677" x14ac:dyDescent="0.3">
      <c r="B10" s="19" t="s">
        <v>293</v>
      </c>
      <c r="C10" s="16" t="s">
        <v>253</v>
      </c>
      <c r="D10" s="14">
        <v>62.971380410112303</v>
      </c>
      <c r="E10" s="14">
        <v>1.89172357519458</v>
      </c>
      <c r="F10" s="14">
        <v>59.187837770412699</v>
      </c>
      <c r="G10" s="14">
        <v>66.602087189874098</v>
      </c>
      <c r="H10" s="14">
        <v>3.0041005340432299</v>
      </c>
      <c r="I10" s="15">
        <v>4220</v>
      </c>
      <c r="J10" s="15">
        <v>5988</v>
      </c>
      <c r="K10" s="14">
        <v>9.1884842421071706</v>
      </c>
      <c r="L10" s="15">
        <v>651.68528804341599</v>
      </c>
      <c r="M10" s="15">
        <v>793</v>
      </c>
      <c r="ZA10" s="9"/>
    </row>
    <row r="11" spans="2:677" x14ac:dyDescent="0.3">
      <c r="B11" s="19"/>
      <c r="C11" s="16" t="s">
        <v>254</v>
      </c>
      <c r="D11" s="14">
        <v>54.3500663856708</v>
      </c>
      <c r="E11" s="14">
        <v>1.52463393002668</v>
      </c>
      <c r="F11" s="14">
        <v>51.3419606107581</v>
      </c>
      <c r="G11" s="14">
        <v>57.326773232580301</v>
      </c>
      <c r="H11" s="14">
        <v>2.8052107962625099</v>
      </c>
      <c r="I11" s="15">
        <v>2304</v>
      </c>
      <c r="J11" s="15">
        <v>3848</v>
      </c>
      <c r="K11" s="14">
        <v>3.6042351539061102</v>
      </c>
      <c r="L11" s="15">
        <v>1067.63289177447</v>
      </c>
      <c r="M11" s="15">
        <v>469</v>
      </c>
      <c r="ZA11" s="9"/>
    </row>
    <row r="12" spans="2:677" x14ac:dyDescent="0.3">
      <c r="B12" s="19" t="s">
        <v>294</v>
      </c>
      <c r="C12" s="16" t="s">
        <v>255</v>
      </c>
      <c r="D12" s="14">
        <v>65.513392738962594</v>
      </c>
      <c r="E12" s="14">
        <v>1.14845598732414</v>
      </c>
      <c r="F12" s="14">
        <v>63.224748526251901</v>
      </c>
      <c r="G12" s="14">
        <v>67.732298334791395</v>
      </c>
      <c r="H12" s="14">
        <v>1.75300948296197</v>
      </c>
      <c r="I12" s="15">
        <v>3439</v>
      </c>
      <c r="J12" s="15">
        <v>5058</v>
      </c>
      <c r="K12" s="14">
        <v>2.95216824235882</v>
      </c>
      <c r="L12" s="15">
        <v>1713.31698763841</v>
      </c>
      <c r="M12" s="15">
        <v>654</v>
      </c>
      <c r="ZA12" s="9"/>
    </row>
    <row r="13" spans="2:677" x14ac:dyDescent="0.3">
      <c r="B13" s="19"/>
      <c r="C13" s="16" t="s">
        <v>256</v>
      </c>
      <c r="D13" s="14">
        <v>56.502686816922598</v>
      </c>
      <c r="E13" s="14">
        <v>2.2445454810101602</v>
      </c>
      <c r="F13" s="14">
        <v>52.049014331461699</v>
      </c>
      <c r="G13" s="14">
        <v>60.853815018064203</v>
      </c>
      <c r="H13" s="14">
        <v>3.97245796165913</v>
      </c>
      <c r="I13" s="15">
        <v>1855</v>
      </c>
      <c r="J13" s="15">
        <v>2862</v>
      </c>
      <c r="K13" s="14">
        <v>5.8646641448750501</v>
      </c>
      <c r="L13" s="15">
        <v>488.007485049423</v>
      </c>
      <c r="M13" s="15">
        <v>371</v>
      </c>
      <c r="ZA13" s="9"/>
    </row>
    <row r="14" spans="2:677" x14ac:dyDescent="0.3">
      <c r="B14" s="19"/>
      <c r="C14" s="16" t="s">
        <v>257</v>
      </c>
      <c r="D14" s="14">
        <v>54.180863814587298</v>
      </c>
      <c r="E14" s="14">
        <v>2.52136328498925</v>
      </c>
      <c r="F14" s="14">
        <v>49.1885998449225</v>
      </c>
      <c r="G14" s="14">
        <v>59.090570334566799</v>
      </c>
      <c r="H14" s="14">
        <v>4.6536048107642403</v>
      </c>
      <c r="I14" s="15">
        <v>1230</v>
      </c>
      <c r="J14" s="15">
        <v>1916</v>
      </c>
      <c r="K14" s="14">
        <v>4.90395871452374</v>
      </c>
      <c r="L14" s="15">
        <v>390.704757429035</v>
      </c>
      <c r="M14" s="15">
        <v>237</v>
      </c>
      <c r="ZA14" s="9"/>
    </row>
    <row r="15" spans="2:677" x14ac:dyDescent="0.3">
      <c r="B15" s="19" t="s">
        <v>321</v>
      </c>
      <c r="C15" s="16" t="s">
        <v>314</v>
      </c>
      <c r="D15" s="14">
        <v>59.215065637725303</v>
      </c>
      <c r="E15" s="14">
        <v>1.6894704812707899</v>
      </c>
      <c r="F15" s="14">
        <v>55.863410277880803</v>
      </c>
      <c r="G15" s="14">
        <v>62.483132459629097</v>
      </c>
      <c r="H15" s="14">
        <v>2.8531091928646699</v>
      </c>
      <c r="I15" s="15">
        <v>3323</v>
      </c>
      <c r="J15" s="15">
        <v>5078</v>
      </c>
      <c r="K15" s="14">
        <v>6.0003474219745199</v>
      </c>
      <c r="L15" s="15">
        <v>846.28433037115599</v>
      </c>
      <c r="M15" s="15">
        <v>1244</v>
      </c>
      <c r="ZA15" s="9"/>
    </row>
    <row r="16" spans="2:677" x14ac:dyDescent="0.3">
      <c r="B16" s="19"/>
      <c r="C16" s="16" t="s">
        <v>315</v>
      </c>
      <c r="D16" s="14">
        <v>60.658987726553697</v>
      </c>
      <c r="E16" s="14">
        <v>1.7633574072190199</v>
      </c>
      <c r="F16" s="14">
        <v>57.151421483290598</v>
      </c>
      <c r="G16" s="14">
        <v>64.059988172307001</v>
      </c>
      <c r="H16" s="14">
        <v>2.9070010452006101</v>
      </c>
      <c r="I16" s="15">
        <v>3201</v>
      </c>
      <c r="J16" s="15">
        <v>4758</v>
      </c>
      <c r="K16" s="14">
        <v>6.1983080344575896</v>
      </c>
      <c r="L16" s="15">
        <v>767.62883895885204</v>
      </c>
      <c r="M16" s="15">
        <v>1235</v>
      </c>
      <c r="ZA16" s="9"/>
    </row>
    <row r="17" spans="2:677" x14ac:dyDescent="0.3">
      <c r="B17" s="19" t="s">
        <v>322</v>
      </c>
      <c r="C17" s="16" t="s">
        <v>316</v>
      </c>
      <c r="D17" s="14">
        <v>48.075141537092797</v>
      </c>
      <c r="E17" s="14">
        <v>2.7876098365179298</v>
      </c>
      <c r="F17" s="14">
        <v>42.632565625722201</v>
      </c>
      <c r="G17" s="14">
        <v>53.563785779697497</v>
      </c>
      <c r="H17" s="14">
        <v>5.7984433272383002</v>
      </c>
      <c r="I17" s="15">
        <v>563</v>
      </c>
      <c r="J17" s="15">
        <v>1060</v>
      </c>
      <c r="K17" s="14">
        <v>3.2965832211955099</v>
      </c>
      <c r="L17" s="15">
        <v>321.54504493764603</v>
      </c>
      <c r="M17" s="15">
        <v>278</v>
      </c>
      <c r="ZA17" s="9"/>
    </row>
    <row r="18" spans="2:677" x14ac:dyDescent="0.3">
      <c r="B18" s="19"/>
      <c r="C18" s="16" t="s">
        <v>317</v>
      </c>
      <c r="D18" s="14">
        <v>59.418612473548897</v>
      </c>
      <c r="E18" s="14">
        <v>4.9046235133890601</v>
      </c>
      <c r="F18" s="14">
        <v>49.468500240499999</v>
      </c>
      <c r="G18" s="14">
        <v>68.651074160849006</v>
      </c>
      <c r="H18" s="14">
        <v>8.2543555112001794</v>
      </c>
      <c r="I18" s="15">
        <v>245</v>
      </c>
      <c r="J18" s="15">
        <v>390</v>
      </c>
      <c r="K18" s="14">
        <v>3.8807132638286999</v>
      </c>
      <c r="L18" s="15">
        <v>100.496989467144</v>
      </c>
      <c r="M18" s="15">
        <v>125</v>
      </c>
      <c r="ZA18" s="9"/>
    </row>
    <row r="19" spans="2:677" x14ac:dyDescent="0.3">
      <c r="B19" s="19"/>
      <c r="C19" s="16" t="s">
        <v>318</v>
      </c>
      <c r="D19" s="14">
        <v>57.483388377687902</v>
      </c>
      <c r="E19" s="14">
        <v>4.4967899886625897</v>
      </c>
      <c r="F19" s="14">
        <v>48.429171464878202</v>
      </c>
      <c r="G19" s="14">
        <v>66.061949674806996</v>
      </c>
      <c r="H19" s="14">
        <v>7.8227643073455502</v>
      </c>
      <c r="I19" s="15">
        <v>194</v>
      </c>
      <c r="J19" s="15">
        <v>333</v>
      </c>
      <c r="K19" s="14">
        <v>2.7468964538139899</v>
      </c>
      <c r="L19" s="15">
        <v>121.227722121683</v>
      </c>
      <c r="M19" s="15">
        <v>115</v>
      </c>
      <c r="ZA19" s="9"/>
    </row>
    <row r="20" spans="2:677" x14ac:dyDescent="0.3">
      <c r="B20" s="19"/>
      <c r="C20" s="16" t="s">
        <v>319</v>
      </c>
      <c r="D20" s="14">
        <v>61.372459643228403</v>
      </c>
      <c r="E20" s="14">
        <v>1.50606826914998</v>
      </c>
      <c r="F20" s="14">
        <v>58.3791289329072</v>
      </c>
      <c r="G20" s="14">
        <v>64.282224956706401</v>
      </c>
      <c r="H20" s="14">
        <v>2.4539806256830499</v>
      </c>
      <c r="I20" s="15">
        <v>5451</v>
      </c>
      <c r="J20" s="15">
        <v>7941</v>
      </c>
      <c r="K20" s="14">
        <v>7.5969494347165396</v>
      </c>
      <c r="L20" s="15">
        <v>1045.2879893752099</v>
      </c>
      <c r="M20" s="15">
        <v>1218</v>
      </c>
      <c r="ZA20" s="9"/>
    </row>
    <row r="21" spans="2:677" x14ac:dyDescent="0.3">
      <c r="B21" s="19"/>
      <c r="C21" s="16" t="s">
        <v>320</v>
      </c>
      <c r="D21" s="14">
        <v>63.4879717069783</v>
      </c>
      <c r="E21" s="14">
        <v>7.5149874829621996</v>
      </c>
      <c r="F21" s="14">
        <v>47.439010163816</v>
      </c>
      <c r="G21" s="14">
        <v>77.011253588200304</v>
      </c>
      <c r="H21" s="14">
        <v>11.8368681199122</v>
      </c>
      <c r="I21" s="15">
        <v>71</v>
      </c>
      <c r="J21" s="15">
        <v>112</v>
      </c>
      <c r="K21" s="14">
        <v>2.7042827010224899</v>
      </c>
      <c r="L21" s="15">
        <v>41.415788355874497</v>
      </c>
      <c r="M21" s="15">
        <v>39</v>
      </c>
      <c r="ZA21" s="9"/>
    </row>
    <row r="22" spans="2:677" x14ac:dyDescent="0.3">
      <c r="B22" s="19" t="s">
        <v>298</v>
      </c>
      <c r="C22" s="16" t="s">
        <v>283</v>
      </c>
      <c r="D22" s="14">
        <v>49.780632872404802</v>
      </c>
      <c r="E22" s="14">
        <v>2.3205153689425901</v>
      </c>
      <c r="F22" s="14">
        <v>45.238847922734699</v>
      </c>
      <c r="G22" s="14">
        <v>54.3260408303844</v>
      </c>
      <c r="H22" s="14">
        <v>4.6614822573477799</v>
      </c>
      <c r="I22" s="15">
        <v>921</v>
      </c>
      <c r="J22" s="15">
        <v>1722</v>
      </c>
      <c r="K22" s="14">
        <v>3.7069618764240002</v>
      </c>
      <c r="L22" s="15">
        <v>464.53134869063302</v>
      </c>
      <c r="M22" s="15">
        <v>686</v>
      </c>
      <c r="ZA22" s="9"/>
    </row>
    <row r="23" spans="2:677" x14ac:dyDescent="0.3">
      <c r="B23" s="19"/>
      <c r="C23" s="16" t="s">
        <v>284</v>
      </c>
      <c r="D23" s="14">
        <v>59.4801997116748</v>
      </c>
      <c r="E23" s="14">
        <v>2.5698811416718899</v>
      </c>
      <c r="F23" s="14">
        <v>54.352752635912402</v>
      </c>
      <c r="G23" s="14">
        <v>64.408837857322197</v>
      </c>
      <c r="H23" s="14">
        <v>4.3205657582341104</v>
      </c>
      <c r="I23" s="15">
        <v>1011</v>
      </c>
      <c r="J23" s="15">
        <v>1624</v>
      </c>
      <c r="K23" s="14">
        <v>4.4473865724740804</v>
      </c>
      <c r="L23" s="15">
        <v>365.15827296221897</v>
      </c>
      <c r="M23" s="15">
        <v>810</v>
      </c>
      <c r="ZA23" s="9"/>
    </row>
    <row r="24" spans="2:677" x14ac:dyDescent="0.3">
      <c r="B24" s="19"/>
      <c r="C24" s="16" t="s">
        <v>285</v>
      </c>
      <c r="D24" s="14">
        <v>54.129847208886098</v>
      </c>
      <c r="E24" s="14">
        <v>3.0477353297179501</v>
      </c>
      <c r="F24" s="14">
        <v>48.117475051418197</v>
      </c>
      <c r="G24" s="14">
        <v>60.024326296022302</v>
      </c>
      <c r="H24" s="14">
        <v>5.6304155412757702</v>
      </c>
      <c r="I24" s="15">
        <v>1126</v>
      </c>
      <c r="J24" s="15">
        <v>1807</v>
      </c>
      <c r="K24" s="14">
        <v>6.7562429317330297</v>
      </c>
      <c r="L24" s="15">
        <v>267.45633901244099</v>
      </c>
      <c r="M24" s="15">
        <v>888</v>
      </c>
      <c r="ZA24" s="9"/>
    </row>
    <row r="25" spans="2:677" x14ac:dyDescent="0.3">
      <c r="B25" s="19"/>
      <c r="C25" s="16" t="s">
        <v>286</v>
      </c>
      <c r="D25" s="14">
        <v>57.890585213627098</v>
      </c>
      <c r="E25" s="14">
        <v>3.1367784794412801</v>
      </c>
      <c r="F25" s="14">
        <v>51.643228061994201</v>
      </c>
      <c r="G25" s="14">
        <v>63.895098998623197</v>
      </c>
      <c r="H25" s="14">
        <v>5.4184604765455102</v>
      </c>
      <c r="I25" s="15">
        <v>1370</v>
      </c>
      <c r="J25" s="15">
        <v>2023</v>
      </c>
      <c r="K25" s="14">
        <v>8.1613443998379704</v>
      </c>
      <c r="L25" s="15">
        <v>247.875827913862</v>
      </c>
      <c r="M25" s="15">
        <v>924</v>
      </c>
      <c r="ZA25" s="9"/>
    </row>
    <row r="26" spans="2:677" x14ac:dyDescent="0.3">
      <c r="B26" s="19"/>
      <c r="C26" s="16" t="s">
        <v>287</v>
      </c>
      <c r="D26" s="14">
        <v>76.758493753680995</v>
      </c>
      <c r="E26" s="14">
        <v>1.34859484413157</v>
      </c>
      <c r="F26" s="14">
        <v>74.007583653078001</v>
      </c>
      <c r="G26" s="14">
        <v>79.299695163083399</v>
      </c>
      <c r="H26" s="14">
        <v>1.7569323969009001</v>
      </c>
      <c r="I26" s="15">
        <v>2042</v>
      </c>
      <c r="J26" s="15">
        <v>2590</v>
      </c>
      <c r="K26" s="14">
        <v>2.6393946139442401</v>
      </c>
      <c r="L26" s="15">
        <v>981.28562751349</v>
      </c>
      <c r="M26" s="15">
        <v>903</v>
      </c>
      <c r="ZA26" s="9"/>
    </row>
    <row r="27" spans="2:677" x14ac:dyDescent="0.3">
      <c r="B27" s="19" t="s">
        <v>297</v>
      </c>
      <c r="C27" s="16" t="s">
        <v>288</v>
      </c>
      <c r="D27" s="14">
        <v>62.304276632621502</v>
      </c>
      <c r="E27" s="14">
        <v>1.6617614795567099</v>
      </c>
      <c r="F27" s="14">
        <v>58.992853198854903</v>
      </c>
      <c r="G27" s="14">
        <v>65.504656749961796</v>
      </c>
      <c r="H27" s="14">
        <v>2.6671708097267799</v>
      </c>
      <c r="I27" s="15">
        <v>4853</v>
      </c>
      <c r="J27" s="15">
        <v>6934</v>
      </c>
      <c r="K27" s="14">
        <v>8.1517083957276792</v>
      </c>
      <c r="L27" s="15">
        <v>850.61923996620305</v>
      </c>
      <c r="M27" s="15">
        <v>1238</v>
      </c>
      <c r="ZA27" s="9"/>
    </row>
    <row r="28" spans="2:677" x14ac:dyDescent="0.3">
      <c r="B28" s="19"/>
      <c r="C28" s="16" t="s">
        <v>289</v>
      </c>
      <c r="D28" s="14">
        <v>54.056735847352897</v>
      </c>
      <c r="E28" s="14">
        <v>2.0621866661447701</v>
      </c>
      <c r="F28" s="14">
        <v>49.991849538104802</v>
      </c>
      <c r="G28" s="14">
        <v>58.068349716766498</v>
      </c>
      <c r="H28" s="14">
        <v>3.81485606524233</v>
      </c>
      <c r="I28" s="15">
        <v>1618</v>
      </c>
      <c r="J28" s="15">
        <v>2833</v>
      </c>
      <c r="K28" s="14">
        <v>4.8492830302046199</v>
      </c>
      <c r="L28" s="15">
        <v>584.21007442835503</v>
      </c>
      <c r="M28" s="15">
        <v>943</v>
      </c>
      <c r="ZA28" s="9"/>
    </row>
    <row r="29" spans="2:677" x14ac:dyDescent="0.3">
      <c r="B29" s="19" t="s">
        <v>291</v>
      </c>
      <c r="C29" s="16" t="s">
        <v>290</v>
      </c>
      <c r="D29" s="14">
        <v>64.677100353711793</v>
      </c>
      <c r="E29" s="14">
        <v>1.53678165397174</v>
      </c>
      <c r="F29" s="14">
        <v>61.606945090648701</v>
      </c>
      <c r="G29" s="14">
        <v>67.630740753597294</v>
      </c>
      <c r="H29" s="14">
        <v>2.3760831044794202</v>
      </c>
      <c r="I29" s="15">
        <v>4773</v>
      </c>
      <c r="J29" s="15">
        <v>6804</v>
      </c>
      <c r="K29" s="14">
        <v>7.0326323981063403</v>
      </c>
      <c r="L29" s="15">
        <v>967.48978402910598</v>
      </c>
      <c r="M29" s="15">
        <v>1176</v>
      </c>
      <c r="ZA29" s="9"/>
    </row>
    <row r="30" spans="2:677" x14ac:dyDescent="0.3">
      <c r="B30" s="19"/>
      <c r="C30" s="16" t="s">
        <v>291</v>
      </c>
      <c r="D30" s="14">
        <v>52.6690054411145</v>
      </c>
      <c r="E30" s="14">
        <v>2.16804432898804</v>
      </c>
      <c r="F30" s="14">
        <v>48.405010337435101</v>
      </c>
      <c r="G30" s="14">
        <v>56.894420319322599</v>
      </c>
      <c r="H30" s="14">
        <v>4.1163570696469201</v>
      </c>
      <c r="I30" s="15">
        <v>1751</v>
      </c>
      <c r="J30" s="15">
        <v>3032</v>
      </c>
      <c r="K30" s="14">
        <v>5.7150693404063198</v>
      </c>
      <c r="L30" s="15">
        <v>530.52724637360802</v>
      </c>
      <c r="M30" s="15">
        <v>915</v>
      </c>
      <c r="ZA30" s="9"/>
    </row>
    <row r="31" spans="2:677" x14ac:dyDescent="0.3">
      <c r="B31" s="19" t="s">
        <v>388</v>
      </c>
      <c r="C31" s="16" t="s">
        <v>382</v>
      </c>
      <c r="D31" s="14">
        <v>45.909154426573799</v>
      </c>
      <c r="E31" s="14">
        <v>1.9978266484110601</v>
      </c>
      <c r="F31" s="14">
        <v>42.021603308224698</v>
      </c>
      <c r="G31" s="14">
        <v>49.847145048899499</v>
      </c>
      <c r="H31" s="14">
        <v>4.3516955896156801</v>
      </c>
      <c r="I31" s="15">
        <v>1310</v>
      </c>
      <c r="J31" s="15">
        <v>2481</v>
      </c>
      <c r="K31" s="14">
        <v>3.9860635639732198</v>
      </c>
      <c r="L31" s="15">
        <v>622.41857416016603</v>
      </c>
      <c r="M31" s="15">
        <v>937</v>
      </c>
      <c r="ZA31" s="9"/>
    </row>
    <row r="32" spans="2:677" ht="27.6" x14ac:dyDescent="0.3">
      <c r="B32" s="19"/>
      <c r="C32" s="16" t="s">
        <v>383</v>
      </c>
      <c r="D32" s="14">
        <v>61.917725331859202</v>
      </c>
      <c r="E32" s="14">
        <v>1.85418094333899</v>
      </c>
      <c r="F32" s="14">
        <v>58.219269514601898</v>
      </c>
      <c r="G32" s="14">
        <v>65.482894671447298</v>
      </c>
      <c r="H32" s="14">
        <v>2.9945882756531699</v>
      </c>
      <c r="I32" s="15">
        <v>3050</v>
      </c>
      <c r="J32" s="15">
        <v>4557</v>
      </c>
      <c r="K32" s="14">
        <v>6.6427830295794603</v>
      </c>
      <c r="L32" s="15">
        <v>686.007653675916</v>
      </c>
      <c r="M32" s="15">
        <v>1203</v>
      </c>
      <c r="ZA32" s="9"/>
    </row>
    <row r="33" spans="2:677" x14ac:dyDescent="0.3">
      <c r="B33" s="19"/>
      <c r="C33" s="16" t="s">
        <v>384</v>
      </c>
      <c r="D33" s="14">
        <v>73.654338490225598</v>
      </c>
      <c r="E33" s="14">
        <v>2.6636183523024402</v>
      </c>
      <c r="F33" s="14">
        <v>68.106658373674307</v>
      </c>
      <c r="G33" s="14">
        <v>78.541075951964103</v>
      </c>
      <c r="H33" s="14">
        <v>3.6163767225415002</v>
      </c>
      <c r="I33" s="15">
        <v>2025</v>
      </c>
      <c r="J33" s="15">
        <v>2571</v>
      </c>
      <c r="K33" s="14">
        <v>9.3965770519019394</v>
      </c>
      <c r="L33" s="15">
        <v>273.61027167649399</v>
      </c>
      <c r="M33" s="15">
        <v>895</v>
      </c>
      <c r="ZA33" s="9"/>
    </row>
    <row r="34" spans="2:677" x14ac:dyDescent="0.3">
      <c r="B34" s="19" t="s">
        <v>387</v>
      </c>
      <c r="C34" s="16" t="s">
        <v>385</v>
      </c>
      <c r="D34" s="14">
        <v>61.243190571893301</v>
      </c>
      <c r="E34" s="14">
        <v>1.38358202312078</v>
      </c>
      <c r="F34" s="14">
        <v>58.4964766523604</v>
      </c>
      <c r="G34" s="14">
        <v>63.920244363380498</v>
      </c>
      <c r="H34" s="14">
        <v>2.2591605861823898</v>
      </c>
      <c r="I34" s="15">
        <v>5381</v>
      </c>
      <c r="J34" s="15">
        <v>7951</v>
      </c>
      <c r="K34" s="14">
        <v>6.4116694494560198</v>
      </c>
      <c r="L34" s="15">
        <v>1240.08264347979</v>
      </c>
      <c r="M34" s="15">
        <v>1254</v>
      </c>
      <c r="ZA34" s="9"/>
    </row>
    <row r="35" spans="2:677" x14ac:dyDescent="0.3">
      <c r="B35" s="19"/>
      <c r="C35" s="16" t="s">
        <v>386</v>
      </c>
      <c r="D35" s="14">
        <v>54.421248324824496</v>
      </c>
      <c r="E35" s="14">
        <v>3.4620436417987701</v>
      </c>
      <c r="F35" s="14">
        <v>47.584654019457901</v>
      </c>
      <c r="G35" s="14">
        <v>61.095188134117898</v>
      </c>
      <c r="H35" s="14">
        <v>6.3615660212989802</v>
      </c>
      <c r="I35" s="15">
        <v>976</v>
      </c>
      <c r="J35" s="15">
        <v>1591</v>
      </c>
      <c r="K35" s="14">
        <v>7.6830078127364798</v>
      </c>
      <c r="L35" s="15">
        <v>207.080356909507</v>
      </c>
      <c r="M35" s="15">
        <v>747</v>
      </c>
      <c r="ZA35" s="9"/>
    </row>
    <row r="37" spans="2:677" x14ac:dyDescent="0.3">
      <c r="B37" s="7"/>
      <c r="C37" s="7"/>
      <c r="D37" s="7"/>
    </row>
    <row r="38" spans="2:677" x14ac:dyDescent="0.3">
      <c r="B38" s="7" t="s">
        <v>301</v>
      </c>
      <c r="C38" s="7"/>
      <c r="D38" s="7"/>
    </row>
    <row r="39" spans="2:677" x14ac:dyDescent="0.3">
      <c r="B39" s="7" t="s">
        <v>302</v>
      </c>
      <c r="C39" s="7"/>
      <c r="D39" s="7"/>
    </row>
    <row r="40" spans="2:677" x14ac:dyDescent="0.3">
      <c r="B40" s="7" t="s">
        <v>303</v>
      </c>
      <c r="C40" s="7"/>
      <c r="D40" s="7"/>
    </row>
    <row r="41" spans="2:677" x14ac:dyDescent="0.3">
      <c r="B41" s="7" t="s">
        <v>304</v>
      </c>
      <c r="C41" s="7"/>
      <c r="D41" s="7"/>
    </row>
    <row r="42" spans="2:677" x14ac:dyDescent="0.3">
      <c r="B42" s="7" t="s">
        <v>305</v>
      </c>
      <c r="C42" s="7"/>
      <c r="D42" s="7"/>
    </row>
    <row r="43" spans="2:677" x14ac:dyDescent="0.3">
      <c r="B43" s="7" t="s">
        <v>306</v>
      </c>
      <c r="C43" s="7"/>
      <c r="D43" s="7"/>
    </row>
    <row r="44" spans="2:677" x14ac:dyDescent="0.3">
      <c r="B44" s="7" t="s">
        <v>307</v>
      </c>
      <c r="C44" s="7"/>
      <c r="D44" s="7"/>
    </row>
    <row r="45" spans="2:677" x14ac:dyDescent="0.3">
      <c r="B45" s="7" t="s">
        <v>9</v>
      </c>
      <c r="C45" s="8" t="str">
        <f>HYPERLINK("https://www.cdc.gov/nchs/data/series/sr_02/sr02_175.pdf", "Link to Vital and Health Statistics")</f>
        <v>Link to Vital and Health Statistics</v>
      </c>
      <c r="D45" s="7"/>
    </row>
    <row r="46" spans="2:677" x14ac:dyDescent="0.3">
      <c r="B46" s="7" t="s">
        <v>308</v>
      </c>
      <c r="C46" s="7"/>
      <c r="D46" s="7"/>
    </row>
    <row r="47" spans="2:677" x14ac:dyDescent="0.3">
      <c r="B47" s="7" t="s">
        <v>309</v>
      </c>
      <c r="C47" s="7"/>
      <c r="D47" s="7"/>
    </row>
    <row r="48" spans="2:677" x14ac:dyDescent="0.3">
      <c r="B48" s="7"/>
      <c r="C48" s="7"/>
      <c r="D48" s="7"/>
    </row>
    <row r="49" spans="2:9" ht="90" customHeight="1" x14ac:dyDescent="0.3">
      <c r="B49" s="20" t="s">
        <v>390</v>
      </c>
      <c r="C49" s="21"/>
      <c r="D49" s="21"/>
      <c r="E49" s="22"/>
      <c r="F49" s="22"/>
      <c r="G49" s="22"/>
      <c r="H49" s="22"/>
      <c r="I49" s="22"/>
    </row>
    <row r="50" spans="2:9" x14ac:dyDescent="0.3">
      <c r="B50" s="7"/>
      <c r="C50" s="7"/>
      <c r="D50" s="7"/>
    </row>
    <row r="51" spans="2:9" x14ac:dyDescent="0.3">
      <c r="B51" s="7"/>
      <c r="C51" s="7"/>
      <c r="D51" s="7"/>
    </row>
    <row r="52" spans="2:9" x14ac:dyDescent="0.3">
      <c r="B52" s="7"/>
      <c r="C52" s="7"/>
      <c r="D52" s="7"/>
    </row>
    <row r="53" spans="2:9" x14ac:dyDescent="0.3">
      <c r="B53" s="7"/>
      <c r="C53" s="7"/>
      <c r="D53" s="7"/>
    </row>
    <row r="54" spans="2:9" x14ac:dyDescent="0.3">
      <c r="B54" s="7"/>
      <c r="C54" s="7"/>
      <c r="D54" s="7"/>
    </row>
    <row r="55" spans="2:9" x14ac:dyDescent="0.3">
      <c r="B55" s="7"/>
      <c r="C55" s="7"/>
      <c r="D55" s="7"/>
    </row>
    <row r="56" spans="2:9" x14ac:dyDescent="0.3">
      <c r="B56" s="7"/>
      <c r="C56" s="7"/>
      <c r="D56" s="7"/>
    </row>
    <row r="57" spans="2:9" x14ac:dyDescent="0.3">
      <c r="B57" s="7"/>
      <c r="C57" s="7"/>
      <c r="D57" s="7"/>
    </row>
  </sheetData>
  <mergeCells count="12">
    <mergeCell ref="B49:I49"/>
    <mergeCell ref="B17:B21"/>
    <mergeCell ref="B27:B28"/>
    <mergeCell ref="B29:B30"/>
    <mergeCell ref="B22:B26"/>
    <mergeCell ref="B34:B35"/>
    <mergeCell ref="B31:B33"/>
    <mergeCell ref="B8:C8"/>
    <mergeCell ref="B9:C9"/>
    <mergeCell ref="B10:B11"/>
    <mergeCell ref="B12:B14"/>
    <mergeCell ref="B15:B16"/>
  </mergeCells>
  <conditionalFormatting sqref="D9:D35">
    <cfRule type="expression" dxfId="71" priority="1">
      <formula>ZA9 = 3</formula>
    </cfRule>
    <cfRule type="expression" dxfId="70" priority="28">
      <formula>I9 = J9</formula>
    </cfRule>
    <cfRule type="expression" dxfId="69" priority="55">
      <formula>ZA9 = 2</formula>
    </cfRule>
    <cfRule type="expression" dxfId="68" priority="82">
      <formula>ZA9 = 1</formula>
    </cfRule>
  </conditionalFormatting>
  <pageMargins left="0.7" right="0.7" top="0.75" bottom="0.75" header="0.3" footer="0.3"/>
  <pageSetup paperSize="9" orientation="portrait" horizontalDpi="300" verticalDpi="300"/>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B1:ZA5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208</v>
      </c>
      <c r="M2" s="12" t="str">
        <f>HYPERLINK("#'INDICE'!A1", "Índice")</f>
        <v>Índice</v>
      </c>
    </row>
    <row r="3" spans="2:677" x14ac:dyDescent="0.3">
      <c r="B3" s="10" t="s">
        <v>7</v>
      </c>
      <c r="C3" s="11" t="s">
        <v>207</v>
      </c>
    </row>
    <row r="4" spans="2:677" x14ac:dyDescent="0.3">
      <c r="B4" s="10" t="s">
        <v>8</v>
      </c>
      <c r="C4" s="11" t="s">
        <v>389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53.288949016271303</v>
      </c>
      <c r="E9" s="14">
        <v>1.26764195477132</v>
      </c>
      <c r="F9" s="14">
        <v>50.795912712775703</v>
      </c>
      <c r="G9" s="14">
        <v>55.765668490667402</v>
      </c>
      <c r="H9" s="14">
        <v>2.37880832362496</v>
      </c>
      <c r="I9" s="15">
        <v>5730</v>
      </c>
      <c r="J9" s="15">
        <v>9609</v>
      </c>
      <c r="K9" s="14">
        <v>6.2025376539841401</v>
      </c>
      <c r="L9" s="15">
        <v>1549.2046217289401</v>
      </c>
      <c r="M9" s="15">
        <v>1262</v>
      </c>
      <c r="ZA9" s="9"/>
    </row>
    <row r="10" spans="2:677" x14ac:dyDescent="0.3">
      <c r="B10" s="19" t="s">
        <v>293</v>
      </c>
      <c r="C10" s="16" t="s">
        <v>253</v>
      </c>
      <c r="D10" s="14">
        <v>56.257027910493598</v>
      </c>
      <c r="E10" s="14">
        <v>1.8291664008542701</v>
      </c>
      <c r="F10" s="14">
        <v>52.639839245202303</v>
      </c>
      <c r="G10" s="14">
        <v>59.808882558649799</v>
      </c>
      <c r="H10" s="14">
        <v>3.2514451416888202</v>
      </c>
      <c r="I10" s="15">
        <v>3752</v>
      </c>
      <c r="J10" s="15">
        <v>5871</v>
      </c>
      <c r="K10" s="14">
        <v>7.9810394972700696</v>
      </c>
      <c r="L10" s="15">
        <v>735.61846198207502</v>
      </c>
      <c r="M10" s="15">
        <v>793</v>
      </c>
      <c r="ZA10" s="9"/>
    </row>
    <row r="11" spans="2:677" x14ac:dyDescent="0.3">
      <c r="B11" s="19"/>
      <c r="C11" s="16" t="s">
        <v>254</v>
      </c>
      <c r="D11" s="14">
        <v>47.8427131145719</v>
      </c>
      <c r="E11" s="14">
        <v>1.4143248859969599</v>
      </c>
      <c r="F11" s="14">
        <v>45.073032332435901</v>
      </c>
      <c r="G11" s="14">
        <v>50.625721477862498</v>
      </c>
      <c r="H11" s="14">
        <v>2.9561970756340501</v>
      </c>
      <c r="I11" s="15">
        <v>1978</v>
      </c>
      <c r="J11" s="15">
        <v>3738</v>
      </c>
      <c r="K11" s="14">
        <v>2.9956472485018701</v>
      </c>
      <c r="L11" s="15">
        <v>1247.8104696303501</v>
      </c>
      <c r="M11" s="15">
        <v>469</v>
      </c>
      <c r="ZA11" s="9"/>
    </row>
    <row r="12" spans="2:677" x14ac:dyDescent="0.3">
      <c r="B12" s="19" t="s">
        <v>294</v>
      </c>
      <c r="C12" s="16" t="s">
        <v>255</v>
      </c>
      <c r="D12" s="14">
        <v>58.492883566802902</v>
      </c>
      <c r="E12" s="14">
        <v>1.23980405129237</v>
      </c>
      <c r="F12" s="14">
        <v>56.039569737635397</v>
      </c>
      <c r="G12" s="14">
        <v>60.904799820922499</v>
      </c>
      <c r="H12" s="14">
        <v>2.11958100830579</v>
      </c>
      <c r="I12" s="15">
        <v>3024</v>
      </c>
      <c r="J12" s="15">
        <v>4957</v>
      </c>
      <c r="K12" s="14">
        <v>3.1377027988272999</v>
      </c>
      <c r="L12" s="15">
        <v>1579.8182038951099</v>
      </c>
      <c r="M12" s="15">
        <v>654</v>
      </c>
      <c r="ZA12" s="9"/>
    </row>
    <row r="13" spans="2:677" x14ac:dyDescent="0.3">
      <c r="B13" s="19"/>
      <c r="C13" s="16" t="s">
        <v>256</v>
      </c>
      <c r="D13" s="14">
        <v>50.105823474176098</v>
      </c>
      <c r="E13" s="14">
        <v>2.12347135657423</v>
      </c>
      <c r="F13" s="14">
        <v>45.939219633787303</v>
      </c>
      <c r="G13" s="14">
        <v>54.270958100081998</v>
      </c>
      <c r="H13" s="14">
        <v>4.2379731722573997</v>
      </c>
      <c r="I13" s="15">
        <v>1630</v>
      </c>
      <c r="J13" s="15">
        <v>2789</v>
      </c>
      <c r="K13" s="14">
        <v>5.0286049729133699</v>
      </c>
      <c r="L13" s="15">
        <v>554.626982040342</v>
      </c>
      <c r="M13" s="15">
        <v>371</v>
      </c>
      <c r="ZA13" s="9"/>
    </row>
    <row r="14" spans="2:677" x14ac:dyDescent="0.3">
      <c r="B14" s="19"/>
      <c r="C14" s="16" t="s">
        <v>257</v>
      </c>
      <c r="D14" s="14">
        <v>47.990641959358101</v>
      </c>
      <c r="E14" s="14">
        <v>2.3810731839323802</v>
      </c>
      <c r="F14" s="14">
        <v>43.331172098627903</v>
      </c>
      <c r="G14" s="14">
        <v>52.685332092564501</v>
      </c>
      <c r="H14" s="14">
        <v>4.9615364302666496</v>
      </c>
      <c r="I14" s="15">
        <v>1076</v>
      </c>
      <c r="J14" s="15">
        <v>1863</v>
      </c>
      <c r="K14" s="14">
        <v>4.2294813267247902</v>
      </c>
      <c r="L14" s="15">
        <v>440.47954254538899</v>
      </c>
      <c r="M14" s="15">
        <v>237</v>
      </c>
      <c r="ZA14" s="9"/>
    </row>
    <row r="15" spans="2:677" x14ac:dyDescent="0.3">
      <c r="B15" s="19" t="s">
        <v>321</v>
      </c>
      <c r="C15" s="16" t="s">
        <v>314</v>
      </c>
      <c r="D15" s="14">
        <v>52.442090878303603</v>
      </c>
      <c r="E15" s="14">
        <v>1.5975544133091599</v>
      </c>
      <c r="F15" s="14">
        <v>49.302387722903198</v>
      </c>
      <c r="G15" s="14">
        <v>55.5626071647782</v>
      </c>
      <c r="H15" s="14">
        <v>3.04632097338839</v>
      </c>
      <c r="I15" s="15">
        <v>2894</v>
      </c>
      <c r="J15" s="15">
        <v>4954</v>
      </c>
      <c r="K15" s="14">
        <v>5.06847017392196</v>
      </c>
      <c r="L15" s="15">
        <v>977.41524168161595</v>
      </c>
      <c r="M15" s="15">
        <v>1242</v>
      </c>
      <c r="ZA15" s="9"/>
    </row>
    <row r="16" spans="2:677" x14ac:dyDescent="0.3">
      <c r="B16" s="19"/>
      <c r="C16" s="16" t="s">
        <v>315</v>
      </c>
      <c r="D16" s="14">
        <v>54.1781435726041</v>
      </c>
      <c r="E16" s="14">
        <v>1.8011750170120799</v>
      </c>
      <c r="F16" s="14">
        <v>50.6293264743504</v>
      </c>
      <c r="G16" s="14">
        <v>57.685069093374402</v>
      </c>
      <c r="H16" s="14">
        <v>3.3245417768852201</v>
      </c>
      <c r="I16" s="15">
        <v>2836</v>
      </c>
      <c r="J16" s="15">
        <v>4655</v>
      </c>
      <c r="K16" s="14">
        <v>6.0819298692487402</v>
      </c>
      <c r="L16" s="15">
        <v>765.38205801031302</v>
      </c>
      <c r="M16" s="15">
        <v>1234</v>
      </c>
      <c r="ZA16" s="9"/>
    </row>
    <row r="17" spans="2:677" x14ac:dyDescent="0.3">
      <c r="B17" s="19" t="s">
        <v>322</v>
      </c>
      <c r="C17" s="16" t="s">
        <v>316</v>
      </c>
      <c r="D17" s="14">
        <v>40.441913370491498</v>
      </c>
      <c r="E17" s="14">
        <v>2.8252352956276598</v>
      </c>
      <c r="F17" s="14">
        <v>35.023964294043402</v>
      </c>
      <c r="G17" s="14">
        <v>46.103299230402001</v>
      </c>
      <c r="H17" s="14">
        <v>6.9859090734542297</v>
      </c>
      <c r="I17" s="15">
        <v>457</v>
      </c>
      <c r="J17" s="15">
        <v>1022</v>
      </c>
      <c r="K17" s="14">
        <v>3.3834717670411298</v>
      </c>
      <c r="L17" s="15">
        <v>302.05660645832597</v>
      </c>
      <c r="M17" s="15">
        <v>274</v>
      </c>
      <c r="ZA17" s="9"/>
    </row>
    <row r="18" spans="2:677" x14ac:dyDescent="0.3">
      <c r="B18" s="19"/>
      <c r="C18" s="16" t="s">
        <v>317</v>
      </c>
      <c r="D18" s="14">
        <v>53.771291848751801</v>
      </c>
      <c r="E18" s="14">
        <v>4.9751670877825402</v>
      </c>
      <c r="F18" s="14">
        <v>43.906102475697097</v>
      </c>
      <c r="G18" s="14">
        <v>63.349760283608298</v>
      </c>
      <c r="H18" s="14">
        <v>9.2524596615173795</v>
      </c>
      <c r="I18" s="15">
        <v>217</v>
      </c>
      <c r="J18" s="15">
        <v>372</v>
      </c>
      <c r="K18" s="14">
        <v>3.6942563068927501</v>
      </c>
      <c r="L18" s="15">
        <v>100.69685725538901</v>
      </c>
      <c r="M18" s="15">
        <v>121</v>
      </c>
      <c r="ZA18" s="9"/>
    </row>
    <row r="19" spans="2:677" x14ac:dyDescent="0.3">
      <c r="B19" s="19"/>
      <c r="C19" s="16" t="s">
        <v>318</v>
      </c>
      <c r="D19" s="14">
        <v>50.451092204328198</v>
      </c>
      <c r="E19" s="14">
        <v>4.5862698686953403</v>
      </c>
      <c r="F19" s="14">
        <v>41.450657429877097</v>
      </c>
      <c r="G19" s="14">
        <v>59.422385659385803</v>
      </c>
      <c r="H19" s="14">
        <v>9.0905264253166909</v>
      </c>
      <c r="I19" s="15">
        <v>170</v>
      </c>
      <c r="J19" s="15">
        <v>322</v>
      </c>
      <c r="K19" s="14">
        <v>2.7009689177866298</v>
      </c>
      <c r="L19" s="15">
        <v>119.21647742021</v>
      </c>
      <c r="M19" s="15">
        <v>111</v>
      </c>
      <c r="ZA19" s="9"/>
    </row>
    <row r="20" spans="2:677" x14ac:dyDescent="0.3">
      <c r="B20" s="19"/>
      <c r="C20" s="16" t="s">
        <v>319</v>
      </c>
      <c r="D20" s="14">
        <v>54.809422351451701</v>
      </c>
      <c r="E20" s="14">
        <v>1.4447579965285999</v>
      </c>
      <c r="F20" s="14">
        <v>51.962368790683399</v>
      </c>
      <c r="G20" s="14">
        <v>57.625341858587497</v>
      </c>
      <c r="H20" s="14">
        <v>2.63596647172169</v>
      </c>
      <c r="I20" s="15">
        <v>4826</v>
      </c>
      <c r="J20" s="15">
        <v>7781</v>
      </c>
      <c r="K20" s="14">
        <v>6.5564188930586704</v>
      </c>
      <c r="L20" s="15">
        <v>1186.7759102820301</v>
      </c>
      <c r="M20" s="15">
        <v>1214</v>
      </c>
      <c r="ZA20" s="9"/>
    </row>
    <row r="21" spans="2:677" x14ac:dyDescent="0.3">
      <c r="B21" s="19"/>
      <c r="C21" s="16" t="s">
        <v>320</v>
      </c>
      <c r="D21" s="14">
        <v>56.512186356156199</v>
      </c>
      <c r="E21" s="14">
        <v>7.82387590469164</v>
      </c>
      <c r="F21" s="14">
        <v>40.565447311024599</v>
      </c>
      <c r="G21" s="14">
        <v>71.216253451858904</v>
      </c>
      <c r="H21" s="14">
        <v>13.844581866614201</v>
      </c>
      <c r="I21" s="15">
        <v>60</v>
      </c>
      <c r="J21" s="15">
        <v>112</v>
      </c>
      <c r="K21" s="14">
        <v>2.7647585002516002</v>
      </c>
      <c r="L21" s="15">
        <v>40.509867313838697</v>
      </c>
      <c r="M21" s="15">
        <v>39</v>
      </c>
      <c r="ZA21" s="9">
        <v>1</v>
      </c>
    </row>
    <row r="22" spans="2:677" x14ac:dyDescent="0.3">
      <c r="B22" s="19" t="s">
        <v>298</v>
      </c>
      <c r="C22" s="16" t="s">
        <v>283</v>
      </c>
      <c r="D22" s="14">
        <v>43.804725138006297</v>
      </c>
      <c r="E22" s="14">
        <v>2.2132002411517799</v>
      </c>
      <c r="F22" s="14">
        <v>39.517282985471198</v>
      </c>
      <c r="G22" s="14">
        <v>48.186734681650201</v>
      </c>
      <c r="H22" s="14">
        <v>5.0524235323452302</v>
      </c>
      <c r="I22" s="15">
        <v>785</v>
      </c>
      <c r="J22" s="15">
        <v>1665</v>
      </c>
      <c r="K22" s="14">
        <v>3.3111128320302199</v>
      </c>
      <c r="L22" s="15">
        <v>502.85208764060798</v>
      </c>
      <c r="M22" s="15">
        <v>676</v>
      </c>
      <c r="ZA22" s="9"/>
    </row>
    <row r="23" spans="2:677" x14ac:dyDescent="0.3">
      <c r="B23" s="19"/>
      <c r="C23" s="16" t="s">
        <v>284</v>
      </c>
      <c r="D23" s="14">
        <v>52.709103732869501</v>
      </c>
      <c r="E23" s="14">
        <v>2.5428722142090798</v>
      </c>
      <c r="F23" s="14">
        <v>47.707275731677001</v>
      </c>
      <c r="G23" s="14">
        <v>57.6571352779481</v>
      </c>
      <c r="H23" s="14">
        <v>4.8243510781294798</v>
      </c>
      <c r="I23" s="15">
        <v>877</v>
      </c>
      <c r="J23" s="15">
        <v>1580</v>
      </c>
      <c r="K23" s="14">
        <v>4.0960761896272704</v>
      </c>
      <c r="L23" s="15">
        <v>385.73501244950597</v>
      </c>
      <c r="M23" s="15">
        <v>802</v>
      </c>
      <c r="ZA23" s="9"/>
    </row>
    <row r="24" spans="2:677" x14ac:dyDescent="0.3">
      <c r="B24" s="19"/>
      <c r="C24" s="16" t="s">
        <v>285</v>
      </c>
      <c r="D24" s="14">
        <v>48.211942731365198</v>
      </c>
      <c r="E24" s="14">
        <v>2.8475180490237899</v>
      </c>
      <c r="F24" s="14">
        <v>42.668603001129497</v>
      </c>
      <c r="G24" s="14">
        <v>53.799646599432201</v>
      </c>
      <c r="H24" s="14">
        <v>5.9062503763642802</v>
      </c>
      <c r="I24" s="15">
        <v>1001</v>
      </c>
      <c r="J24" s="15">
        <v>1770</v>
      </c>
      <c r="K24" s="14">
        <v>5.7448216762436797</v>
      </c>
      <c r="L24" s="15">
        <v>308.10355825654398</v>
      </c>
      <c r="M24" s="15">
        <v>884</v>
      </c>
      <c r="ZA24" s="9"/>
    </row>
    <row r="25" spans="2:677" x14ac:dyDescent="0.3">
      <c r="B25" s="19"/>
      <c r="C25" s="16" t="s">
        <v>286</v>
      </c>
      <c r="D25" s="14">
        <v>51.598503355542597</v>
      </c>
      <c r="E25" s="14">
        <v>2.8561242423966999</v>
      </c>
      <c r="F25" s="14">
        <v>45.996658293835097</v>
      </c>
      <c r="G25" s="14">
        <v>57.160463689470497</v>
      </c>
      <c r="H25" s="14">
        <v>5.5352850502589304</v>
      </c>
      <c r="I25" s="15">
        <v>1215</v>
      </c>
      <c r="J25" s="15">
        <v>1988</v>
      </c>
      <c r="K25" s="14">
        <v>6.4901713408422799</v>
      </c>
      <c r="L25" s="15">
        <v>306.309324607446</v>
      </c>
      <c r="M25" s="15">
        <v>914</v>
      </c>
      <c r="ZA25" s="9"/>
    </row>
    <row r="26" spans="2:677" x14ac:dyDescent="0.3">
      <c r="B26" s="19"/>
      <c r="C26" s="16" t="s">
        <v>287</v>
      </c>
      <c r="D26" s="14">
        <v>69.407600970497498</v>
      </c>
      <c r="E26" s="14">
        <v>1.47541511593073</v>
      </c>
      <c r="F26" s="14">
        <v>66.437964319685307</v>
      </c>
      <c r="G26" s="14">
        <v>72.224329821983105</v>
      </c>
      <c r="H26" s="14">
        <v>2.1257255621871698</v>
      </c>
      <c r="I26" s="15">
        <v>1802</v>
      </c>
      <c r="J26" s="15">
        <v>2536</v>
      </c>
      <c r="K26" s="14">
        <v>2.5988777559941298</v>
      </c>
      <c r="L26" s="15">
        <v>975.80580469815902</v>
      </c>
      <c r="M26" s="15">
        <v>892</v>
      </c>
      <c r="ZA26" s="9"/>
    </row>
    <row r="27" spans="2:677" x14ac:dyDescent="0.3">
      <c r="B27" s="19" t="s">
        <v>297</v>
      </c>
      <c r="C27" s="16" t="s">
        <v>288</v>
      </c>
      <c r="D27" s="14">
        <v>55.843994613231402</v>
      </c>
      <c r="E27" s="14">
        <v>1.5555747320678699</v>
      </c>
      <c r="F27" s="14">
        <v>52.7738526900553</v>
      </c>
      <c r="G27" s="14">
        <v>58.870099710573797</v>
      </c>
      <c r="H27" s="14">
        <v>2.7855720974862002</v>
      </c>
      <c r="I27" s="15">
        <v>4296</v>
      </c>
      <c r="J27" s="15">
        <v>6797</v>
      </c>
      <c r="K27" s="14">
        <v>6.6691252866657198</v>
      </c>
      <c r="L27" s="15">
        <v>1019.17413571311</v>
      </c>
      <c r="M27" s="15">
        <v>1235</v>
      </c>
      <c r="ZA27" s="9"/>
    </row>
    <row r="28" spans="2:677" x14ac:dyDescent="0.3">
      <c r="B28" s="19"/>
      <c r="C28" s="16" t="s">
        <v>289</v>
      </c>
      <c r="D28" s="14">
        <v>47.4997257987784</v>
      </c>
      <c r="E28" s="14">
        <v>1.9220869781152901</v>
      </c>
      <c r="F28" s="14">
        <v>43.748996727731701</v>
      </c>
      <c r="G28" s="14">
        <v>51.278878206705201</v>
      </c>
      <c r="H28" s="14">
        <v>4.0465222604815896</v>
      </c>
      <c r="I28" s="15">
        <v>1385</v>
      </c>
      <c r="J28" s="15">
        <v>2743</v>
      </c>
      <c r="K28" s="14">
        <v>4.0621957651367904</v>
      </c>
      <c r="L28" s="15">
        <v>675.25056855738001</v>
      </c>
      <c r="M28" s="15">
        <v>937</v>
      </c>
      <c r="ZA28" s="9"/>
    </row>
    <row r="29" spans="2:677" x14ac:dyDescent="0.3">
      <c r="B29" s="19" t="s">
        <v>291</v>
      </c>
      <c r="C29" s="16" t="s">
        <v>290</v>
      </c>
      <c r="D29" s="14">
        <v>57.559167210528301</v>
      </c>
      <c r="E29" s="14">
        <v>1.5716103226359499</v>
      </c>
      <c r="F29" s="14">
        <v>54.450156255219603</v>
      </c>
      <c r="G29" s="14">
        <v>60.609486942039197</v>
      </c>
      <c r="H29" s="14">
        <v>2.7304257493643602</v>
      </c>
      <c r="I29" s="15">
        <v>4220</v>
      </c>
      <c r="J29" s="15">
        <v>6653</v>
      </c>
      <c r="K29" s="14">
        <v>6.7257943947333301</v>
      </c>
      <c r="L29" s="15">
        <v>989.17683317968601</v>
      </c>
      <c r="M29" s="15">
        <v>1174</v>
      </c>
      <c r="ZA29" s="9"/>
    </row>
    <row r="30" spans="2:677" x14ac:dyDescent="0.3">
      <c r="B30" s="19"/>
      <c r="C30" s="16" t="s">
        <v>291</v>
      </c>
      <c r="D30" s="14">
        <v>46.804230520875898</v>
      </c>
      <c r="E30" s="14">
        <v>2.0687675019272702</v>
      </c>
      <c r="F30" s="14">
        <v>42.774079307835201</v>
      </c>
      <c r="G30" s="14">
        <v>50.876512800249401</v>
      </c>
      <c r="H30" s="14">
        <v>4.4200438270308604</v>
      </c>
      <c r="I30" s="15">
        <v>1510</v>
      </c>
      <c r="J30" s="15">
        <v>2956</v>
      </c>
      <c r="K30" s="14">
        <v>5.0794729372223699</v>
      </c>
      <c r="L30" s="15">
        <v>581.95014257058801</v>
      </c>
      <c r="M30" s="15">
        <v>908</v>
      </c>
      <c r="ZA30" s="9"/>
    </row>
    <row r="31" spans="2:677" x14ac:dyDescent="0.3">
      <c r="B31" s="19" t="s">
        <v>388</v>
      </c>
      <c r="C31" s="16" t="s">
        <v>382</v>
      </c>
      <c r="D31" s="14">
        <v>39.047354012698399</v>
      </c>
      <c r="E31" s="14">
        <v>1.80110731768037</v>
      </c>
      <c r="F31" s="14">
        <v>35.575534671655198</v>
      </c>
      <c r="G31" s="14">
        <v>42.633772928941298</v>
      </c>
      <c r="H31" s="14">
        <v>4.61262321921902</v>
      </c>
      <c r="I31" s="15">
        <v>1098</v>
      </c>
      <c r="J31" s="15">
        <v>2481</v>
      </c>
      <c r="K31" s="14">
        <v>3.3802334028632699</v>
      </c>
      <c r="L31" s="15">
        <v>733.97298479402002</v>
      </c>
      <c r="M31" s="15">
        <v>937</v>
      </c>
      <c r="ZA31" s="9"/>
    </row>
    <row r="32" spans="2:677" ht="27.6" x14ac:dyDescent="0.3">
      <c r="B32" s="19"/>
      <c r="C32" s="16" t="s">
        <v>383</v>
      </c>
      <c r="D32" s="14">
        <v>55.776471764274604</v>
      </c>
      <c r="E32" s="14">
        <v>1.7954317277232901</v>
      </c>
      <c r="F32" s="14">
        <v>52.230720480050003</v>
      </c>
      <c r="G32" s="14">
        <v>59.264299977624702</v>
      </c>
      <c r="H32" s="14">
        <v>3.21897687489313</v>
      </c>
      <c r="I32" s="15">
        <v>2777</v>
      </c>
      <c r="J32" s="15">
        <v>4557</v>
      </c>
      <c r="K32" s="14">
        <v>5.9541130896377501</v>
      </c>
      <c r="L32" s="15">
        <v>765.35328291476003</v>
      </c>
      <c r="M32" s="15">
        <v>1203</v>
      </c>
      <c r="ZA32" s="9"/>
    </row>
    <row r="33" spans="2:677" x14ac:dyDescent="0.3">
      <c r="B33" s="19"/>
      <c r="C33" s="16" t="s">
        <v>384</v>
      </c>
      <c r="D33" s="14">
        <v>66.687707369053498</v>
      </c>
      <c r="E33" s="14">
        <v>2.5578979542348601</v>
      </c>
      <c r="F33" s="14">
        <v>61.493746710395698</v>
      </c>
      <c r="G33" s="14">
        <v>71.505707842301106</v>
      </c>
      <c r="H33" s="14">
        <v>3.8356363641042699</v>
      </c>
      <c r="I33" s="15">
        <v>1855</v>
      </c>
      <c r="J33" s="15">
        <v>2571</v>
      </c>
      <c r="K33" s="14">
        <v>7.56918713624062</v>
      </c>
      <c r="L33" s="15">
        <v>339.66659216156398</v>
      </c>
      <c r="M33" s="15">
        <v>895</v>
      </c>
      <c r="ZA33" s="9"/>
    </row>
    <row r="34" spans="2:677" x14ac:dyDescent="0.3">
      <c r="B34" s="19" t="s">
        <v>387</v>
      </c>
      <c r="C34" s="16" t="s">
        <v>385</v>
      </c>
      <c r="D34" s="14">
        <v>54.495943121778602</v>
      </c>
      <c r="E34" s="14">
        <v>1.3752027271956999</v>
      </c>
      <c r="F34" s="14">
        <v>51.787413746688799</v>
      </c>
      <c r="G34" s="14">
        <v>57.178129870262801</v>
      </c>
      <c r="H34" s="14">
        <v>2.52349560062228</v>
      </c>
      <c r="I34" s="15">
        <v>4745</v>
      </c>
      <c r="J34" s="15">
        <v>7779</v>
      </c>
      <c r="K34" s="14">
        <v>5.9318081738207002</v>
      </c>
      <c r="L34" s="15">
        <v>1311.4045114155299</v>
      </c>
      <c r="M34" s="15">
        <v>1254</v>
      </c>
      <c r="ZA34" s="9"/>
    </row>
    <row r="35" spans="2:677" x14ac:dyDescent="0.3">
      <c r="B35" s="19"/>
      <c r="C35" s="16" t="s">
        <v>386</v>
      </c>
      <c r="D35" s="14">
        <v>47.7694585375299</v>
      </c>
      <c r="E35" s="14">
        <v>3.2523304201640602</v>
      </c>
      <c r="F35" s="14">
        <v>41.4551256223126</v>
      </c>
      <c r="G35" s="14">
        <v>54.155894141934503</v>
      </c>
      <c r="H35" s="14">
        <v>6.8083887063716304</v>
      </c>
      <c r="I35" s="15">
        <v>840</v>
      </c>
      <c r="J35" s="15">
        <v>1547</v>
      </c>
      <c r="K35" s="14">
        <v>6.5542645281545902</v>
      </c>
      <c r="L35" s="15">
        <v>236.02953365014301</v>
      </c>
      <c r="M35" s="15">
        <v>734</v>
      </c>
      <c r="ZA35" s="9"/>
    </row>
    <row r="37" spans="2:677" x14ac:dyDescent="0.3">
      <c r="B37" s="7"/>
      <c r="C37" s="7"/>
      <c r="D37" s="7"/>
    </row>
    <row r="38" spans="2:677" x14ac:dyDescent="0.3">
      <c r="B38" s="7" t="s">
        <v>301</v>
      </c>
      <c r="C38" s="7"/>
      <c r="D38" s="7"/>
    </row>
    <row r="39" spans="2:677" x14ac:dyDescent="0.3">
      <c r="B39" s="7" t="s">
        <v>302</v>
      </c>
      <c r="C39" s="7"/>
      <c r="D39" s="7"/>
    </row>
    <row r="40" spans="2:677" x14ac:dyDescent="0.3">
      <c r="B40" s="7" t="s">
        <v>303</v>
      </c>
      <c r="C40" s="7"/>
      <c r="D40" s="7"/>
    </row>
    <row r="41" spans="2:677" x14ac:dyDescent="0.3">
      <c r="B41" s="7" t="s">
        <v>304</v>
      </c>
      <c r="C41" s="7"/>
      <c r="D41" s="7"/>
    </row>
    <row r="42" spans="2:677" x14ac:dyDescent="0.3">
      <c r="B42" s="7" t="s">
        <v>305</v>
      </c>
      <c r="C42" s="7"/>
      <c r="D42" s="7"/>
    </row>
    <row r="43" spans="2:677" x14ac:dyDescent="0.3">
      <c r="B43" s="7" t="s">
        <v>306</v>
      </c>
      <c r="C43" s="7"/>
      <c r="D43" s="7"/>
    </row>
    <row r="44" spans="2:677" x14ac:dyDescent="0.3">
      <c r="B44" s="7" t="s">
        <v>307</v>
      </c>
      <c r="C44" s="7"/>
      <c r="D44" s="7"/>
    </row>
    <row r="45" spans="2:677" x14ac:dyDescent="0.3">
      <c r="B45" s="7" t="s">
        <v>9</v>
      </c>
      <c r="C45" s="8" t="str">
        <f>HYPERLINK("https://www.cdc.gov/nchs/data/series/sr_02/sr02_175.pdf", "Link to Vital and Health Statistics")</f>
        <v>Link to Vital and Health Statistics</v>
      </c>
      <c r="D45" s="7"/>
    </row>
    <row r="46" spans="2:677" x14ac:dyDescent="0.3">
      <c r="B46" s="7" t="s">
        <v>308</v>
      </c>
      <c r="C46" s="7"/>
      <c r="D46" s="7"/>
    </row>
    <row r="47" spans="2:677" x14ac:dyDescent="0.3">
      <c r="B47" s="7" t="s">
        <v>309</v>
      </c>
      <c r="C47" s="7"/>
      <c r="D47" s="7"/>
    </row>
    <row r="48" spans="2:677" x14ac:dyDescent="0.3">
      <c r="B48" s="7"/>
      <c r="C48" s="7"/>
      <c r="D48" s="7"/>
    </row>
    <row r="49" spans="2:9" ht="90" customHeight="1" x14ac:dyDescent="0.3">
      <c r="B49" s="20" t="s">
        <v>391</v>
      </c>
      <c r="C49" s="21"/>
      <c r="D49" s="21"/>
      <c r="E49" s="22"/>
      <c r="F49" s="22"/>
      <c r="G49" s="22"/>
      <c r="H49" s="22"/>
      <c r="I49" s="22"/>
    </row>
    <row r="50" spans="2:9" x14ac:dyDescent="0.3">
      <c r="B50" s="7"/>
      <c r="C50" s="7"/>
      <c r="D50" s="7"/>
    </row>
    <row r="51" spans="2:9" x14ac:dyDescent="0.3">
      <c r="B51" s="7"/>
      <c r="C51" s="7"/>
      <c r="D51" s="7"/>
    </row>
    <row r="52" spans="2:9" x14ac:dyDescent="0.3">
      <c r="B52" s="7"/>
      <c r="C52" s="7"/>
      <c r="D52" s="7"/>
    </row>
    <row r="53" spans="2:9" x14ac:dyDescent="0.3">
      <c r="B53" s="7"/>
      <c r="C53" s="7"/>
      <c r="D53" s="7"/>
    </row>
    <row r="54" spans="2:9" x14ac:dyDescent="0.3">
      <c r="B54" s="7"/>
      <c r="C54" s="7"/>
      <c r="D54" s="7"/>
    </row>
    <row r="55" spans="2:9" x14ac:dyDescent="0.3">
      <c r="B55" s="7"/>
      <c r="C55" s="7"/>
      <c r="D55" s="7"/>
    </row>
    <row r="56" spans="2:9" x14ac:dyDescent="0.3">
      <c r="B56" s="7"/>
      <c r="C56" s="7"/>
      <c r="D56" s="7"/>
    </row>
    <row r="57" spans="2:9" x14ac:dyDescent="0.3">
      <c r="B57" s="7"/>
      <c r="C57" s="7"/>
      <c r="D57" s="7"/>
    </row>
  </sheetData>
  <mergeCells count="12">
    <mergeCell ref="B49:I49"/>
    <mergeCell ref="B17:B21"/>
    <mergeCell ref="B27:B28"/>
    <mergeCell ref="B29:B30"/>
    <mergeCell ref="B22:B26"/>
    <mergeCell ref="B34:B35"/>
    <mergeCell ref="B31:B33"/>
    <mergeCell ref="B8:C8"/>
    <mergeCell ref="B9:C9"/>
    <mergeCell ref="B10:B11"/>
    <mergeCell ref="B12:B14"/>
    <mergeCell ref="B15:B16"/>
  </mergeCells>
  <conditionalFormatting sqref="D9:D35">
    <cfRule type="expression" dxfId="67" priority="1">
      <formula>ZA9 = 3</formula>
    </cfRule>
    <cfRule type="expression" dxfId="66" priority="28">
      <formula>I9 = J9</formula>
    </cfRule>
    <cfRule type="expression" dxfId="65" priority="55">
      <formula>ZA9 = 2</formula>
    </cfRule>
    <cfRule type="expression" dxfId="64" priority="82">
      <formula>ZA9 = 1</formula>
    </cfRule>
  </conditionalFormatting>
  <pageMargins left="0.7" right="0.7" top="0.75" bottom="0.75" header="0.3" footer="0.3"/>
  <pageSetup paperSize="9" orientation="portrait" horizontalDpi="300" verticalDpi="300"/>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B1:ZA5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210</v>
      </c>
      <c r="M2" s="12" t="str">
        <f>HYPERLINK("#'INDICE'!A1", "Índice")</f>
        <v>Índice</v>
      </c>
    </row>
    <row r="3" spans="2:677" x14ac:dyDescent="0.3">
      <c r="B3" s="10" t="s">
        <v>7</v>
      </c>
      <c r="C3" s="11" t="s">
        <v>209</v>
      </c>
    </row>
    <row r="4" spans="2:677" x14ac:dyDescent="0.3">
      <c r="B4" s="10" t="s">
        <v>8</v>
      </c>
      <c r="C4" s="11" t="s">
        <v>389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16.210797426913299</v>
      </c>
      <c r="E9" s="14">
        <v>0.77228852252926095</v>
      </c>
      <c r="F9" s="14">
        <v>14.7521746913234</v>
      </c>
      <c r="G9" s="14">
        <v>17.783555578370301</v>
      </c>
      <c r="H9" s="14">
        <v>4.7640378334942497</v>
      </c>
      <c r="I9" s="15">
        <v>1294</v>
      </c>
      <c r="J9" s="15">
        <v>6875</v>
      </c>
      <c r="K9" s="14">
        <v>3.01839625179114</v>
      </c>
      <c r="L9" s="15">
        <v>2277.6996214199198</v>
      </c>
      <c r="M9" s="15">
        <v>1259</v>
      </c>
      <c r="ZA9" s="9"/>
    </row>
    <row r="10" spans="2:677" x14ac:dyDescent="0.3">
      <c r="B10" s="19" t="s">
        <v>293</v>
      </c>
      <c r="C10" s="16" t="s">
        <v>253</v>
      </c>
      <c r="D10" s="14">
        <v>18.184796966114</v>
      </c>
      <c r="E10" s="14">
        <v>1.07992036633287</v>
      </c>
      <c r="F10" s="14">
        <v>16.160159413486099</v>
      </c>
      <c r="G10" s="14">
        <v>20.401368206423701</v>
      </c>
      <c r="H10" s="14">
        <v>5.9385890771572303</v>
      </c>
      <c r="I10" s="15">
        <v>896</v>
      </c>
      <c r="J10" s="15">
        <v>4140</v>
      </c>
      <c r="K10" s="14">
        <v>3.2444151502476499</v>
      </c>
      <c r="L10" s="15">
        <v>1276.0389186581101</v>
      </c>
      <c r="M10" s="15">
        <v>793</v>
      </c>
      <c r="ZA10" s="9"/>
    </row>
    <row r="11" spans="2:677" x14ac:dyDescent="0.3">
      <c r="B11" s="19"/>
      <c r="C11" s="16" t="s">
        <v>254</v>
      </c>
      <c r="D11" s="14">
        <v>12.8563437310375</v>
      </c>
      <c r="E11" s="14">
        <v>1.0125744717873599</v>
      </c>
      <c r="F11" s="14">
        <v>10.994323625631599</v>
      </c>
      <c r="G11" s="14">
        <v>14.980641394743699</v>
      </c>
      <c r="H11" s="14">
        <v>7.8760687561800404</v>
      </c>
      <c r="I11" s="15">
        <v>398</v>
      </c>
      <c r="J11" s="15">
        <v>2735</v>
      </c>
      <c r="K11" s="14">
        <v>2.5020685585703699</v>
      </c>
      <c r="L11" s="15">
        <v>1093.0955471351001</v>
      </c>
      <c r="M11" s="15">
        <v>466</v>
      </c>
      <c r="ZA11" s="9"/>
    </row>
    <row r="12" spans="2:677" x14ac:dyDescent="0.3">
      <c r="B12" s="19" t="s">
        <v>294</v>
      </c>
      <c r="C12" s="16" t="s">
        <v>255</v>
      </c>
      <c r="D12" s="14">
        <v>21.713918159589099</v>
      </c>
      <c r="E12" s="14">
        <v>1.1023139379839999</v>
      </c>
      <c r="F12" s="14">
        <v>19.627385863985801</v>
      </c>
      <c r="G12" s="14">
        <v>23.956149352293501</v>
      </c>
      <c r="H12" s="14">
        <v>5.0765316967781402</v>
      </c>
      <c r="I12" s="15">
        <v>788</v>
      </c>
      <c r="J12" s="15">
        <v>3499</v>
      </c>
      <c r="K12" s="14">
        <v>2.5003893971590698</v>
      </c>
      <c r="L12" s="15">
        <v>1399.3820338446301</v>
      </c>
      <c r="M12" s="15">
        <v>652</v>
      </c>
      <c r="ZA12" s="9"/>
    </row>
    <row r="13" spans="2:677" x14ac:dyDescent="0.3">
      <c r="B13" s="19"/>
      <c r="C13" s="16" t="s">
        <v>256</v>
      </c>
      <c r="D13" s="14">
        <v>12.7416954091997</v>
      </c>
      <c r="E13" s="14">
        <v>1.16264434440653</v>
      </c>
      <c r="F13" s="14">
        <v>10.625107270170799</v>
      </c>
      <c r="G13" s="14">
        <v>15.2081746684738</v>
      </c>
      <c r="H13" s="14">
        <v>9.1247224727023397</v>
      </c>
      <c r="I13" s="15">
        <v>287</v>
      </c>
      <c r="J13" s="15">
        <v>2007</v>
      </c>
      <c r="K13" s="14">
        <v>2.43888153637584</v>
      </c>
      <c r="L13" s="15">
        <v>822.91819838957394</v>
      </c>
      <c r="M13" s="15">
        <v>371</v>
      </c>
      <c r="ZA13" s="9"/>
    </row>
    <row r="14" spans="2:677" x14ac:dyDescent="0.3">
      <c r="B14" s="19"/>
      <c r="C14" s="16" t="s">
        <v>257</v>
      </c>
      <c r="D14" s="14">
        <v>12.1255882665293</v>
      </c>
      <c r="E14" s="14">
        <v>1.0717268374512601</v>
      </c>
      <c r="F14" s="14">
        <v>10.1676045899675</v>
      </c>
      <c r="G14" s="14">
        <v>14.400181020161</v>
      </c>
      <c r="H14" s="14">
        <v>8.8385554077370792</v>
      </c>
      <c r="I14" s="15">
        <v>219</v>
      </c>
      <c r="J14" s="15">
        <v>1369</v>
      </c>
      <c r="K14" s="14">
        <v>1.4746503616240501</v>
      </c>
      <c r="L14" s="15">
        <v>928.35565339861296</v>
      </c>
      <c r="M14" s="15">
        <v>236</v>
      </c>
      <c r="ZA14" s="9"/>
    </row>
    <row r="15" spans="2:677" x14ac:dyDescent="0.3">
      <c r="B15" s="19" t="s">
        <v>321</v>
      </c>
      <c r="C15" s="16" t="s">
        <v>314</v>
      </c>
      <c r="D15" s="14">
        <v>16.499669180475099</v>
      </c>
      <c r="E15" s="14">
        <v>1.07150555376112</v>
      </c>
      <c r="F15" s="14">
        <v>14.503421791446801</v>
      </c>
      <c r="G15" s="14">
        <v>18.710548896972099</v>
      </c>
      <c r="H15" s="14">
        <v>6.4941032577131104</v>
      </c>
      <c r="I15" s="15">
        <v>658</v>
      </c>
      <c r="J15" s="15">
        <v>3561</v>
      </c>
      <c r="K15" s="14">
        <v>2.9667122028141999</v>
      </c>
      <c r="L15" s="15">
        <v>1200.31865464472</v>
      </c>
      <c r="M15" s="15">
        <v>1175</v>
      </c>
      <c r="ZA15" s="9"/>
    </row>
    <row r="16" spans="2:677" x14ac:dyDescent="0.3">
      <c r="B16" s="19"/>
      <c r="C16" s="16" t="s">
        <v>315</v>
      </c>
      <c r="D16" s="14">
        <v>15.895764625458099</v>
      </c>
      <c r="E16" s="14">
        <v>1.0181646004867999</v>
      </c>
      <c r="F16" s="14">
        <v>13.998450262334</v>
      </c>
      <c r="G16" s="14">
        <v>17.996424223384899</v>
      </c>
      <c r="H16" s="14">
        <v>6.4052571516826999</v>
      </c>
      <c r="I16" s="15">
        <v>636</v>
      </c>
      <c r="J16" s="15">
        <v>3314</v>
      </c>
      <c r="K16" s="14">
        <v>2.56896471215178</v>
      </c>
      <c r="L16" s="15">
        <v>1290.0138270969801</v>
      </c>
      <c r="M16" s="15">
        <v>1149</v>
      </c>
      <c r="ZA16" s="9"/>
    </row>
    <row r="17" spans="2:677" x14ac:dyDescent="0.3">
      <c r="B17" s="19" t="s">
        <v>322</v>
      </c>
      <c r="C17" s="16" t="s">
        <v>316</v>
      </c>
      <c r="D17" s="14">
        <v>9.5327832720256591</v>
      </c>
      <c r="E17" s="14">
        <v>1.49245663458841</v>
      </c>
      <c r="F17" s="14">
        <v>6.9725042615705197</v>
      </c>
      <c r="G17" s="14">
        <v>12.902793534772201</v>
      </c>
      <c r="H17" s="14">
        <v>15.6560428575785</v>
      </c>
      <c r="I17" s="15">
        <v>87</v>
      </c>
      <c r="J17" s="15">
        <v>766</v>
      </c>
      <c r="K17" s="14">
        <v>1.9758498161970499</v>
      </c>
      <c r="L17" s="15">
        <v>387.68128717107197</v>
      </c>
      <c r="M17" s="15">
        <v>226</v>
      </c>
      <c r="ZA17" s="9"/>
    </row>
    <row r="18" spans="2:677" x14ac:dyDescent="0.3">
      <c r="B18" s="19"/>
      <c r="C18" s="16" t="s">
        <v>317</v>
      </c>
      <c r="D18" s="14">
        <v>17.081272572297401</v>
      </c>
      <c r="E18" s="14">
        <v>4.7343627090973701</v>
      </c>
      <c r="F18" s="14">
        <v>9.6091543692241306</v>
      </c>
      <c r="G18" s="14">
        <v>28.5298346810163</v>
      </c>
      <c r="H18" s="14">
        <v>27.716686148874</v>
      </c>
      <c r="I18" s="15">
        <v>29</v>
      </c>
      <c r="J18" s="15">
        <v>203</v>
      </c>
      <c r="K18" s="14">
        <v>3.19669772774987</v>
      </c>
      <c r="L18" s="15">
        <v>63.503032594479897</v>
      </c>
      <c r="M18" s="15">
        <v>83</v>
      </c>
      <c r="ZA18" s="9"/>
    </row>
    <row r="19" spans="2:677" x14ac:dyDescent="0.3">
      <c r="B19" s="19"/>
      <c r="C19" s="16" t="s">
        <v>318</v>
      </c>
      <c r="D19" s="14">
        <v>12.6241638486404</v>
      </c>
      <c r="E19" s="14">
        <v>2.6974570259661301</v>
      </c>
      <c r="F19" s="14">
        <v>8.1734934048058108</v>
      </c>
      <c r="G19" s="14">
        <v>18.996963945497001</v>
      </c>
      <c r="H19" s="14">
        <v>21.3674114048879</v>
      </c>
      <c r="I19" s="15">
        <v>35</v>
      </c>
      <c r="J19" s="15">
        <v>246</v>
      </c>
      <c r="K19" s="14">
        <v>1.6161482118088</v>
      </c>
      <c r="L19" s="15">
        <v>152.21376245231599</v>
      </c>
      <c r="M19" s="15">
        <v>90</v>
      </c>
      <c r="ZA19" s="9"/>
    </row>
    <row r="20" spans="2:677" x14ac:dyDescent="0.3">
      <c r="B20" s="19"/>
      <c r="C20" s="16" t="s">
        <v>319</v>
      </c>
      <c r="D20" s="14">
        <v>17.1168640773917</v>
      </c>
      <c r="E20" s="14">
        <v>0.87185418723451202</v>
      </c>
      <c r="F20" s="14">
        <v>15.4735054685432</v>
      </c>
      <c r="G20" s="14">
        <v>18.895738670380599</v>
      </c>
      <c r="H20" s="14">
        <v>5.0935392329607501</v>
      </c>
      <c r="I20" s="15">
        <v>1125</v>
      </c>
      <c r="J20" s="15">
        <v>5581</v>
      </c>
      <c r="K20" s="14">
        <v>2.98972702943313</v>
      </c>
      <c r="L20" s="15">
        <v>1866.7256057347099</v>
      </c>
      <c r="M20" s="15">
        <v>1191</v>
      </c>
      <c r="ZA20" s="9"/>
    </row>
    <row r="21" spans="2:677" x14ac:dyDescent="0.3">
      <c r="B21" s="19"/>
      <c r="C21" s="16" t="s">
        <v>320</v>
      </c>
      <c r="D21" s="14">
        <v>24.504143918427399</v>
      </c>
      <c r="E21" s="14">
        <v>7.4997975898658904</v>
      </c>
      <c r="F21" s="14">
        <v>12.5073275353058</v>
      </c>
      <c r="G21" s="14">
        <v>42.427930059155599</v>
      </c>
      <c r="H21" s="14">
        <v>30.606242008830002</v>
      </c>
      <c r="I21" s="15">
        <v>18</v>
      </c>
      <c r="J21" s="15">
        <v>79</v>
      </c>
      <c r="K21" s="14">
        <v>2.3715431937282401</v>
      </c>
      <c r="L21" s="15">
        <v>33.311642903626101</v>
      </c>
      <c r="M21" s="15">
        <v>22</v>
      </c>
      <c r="ZA21" s="9"/>
    </row>
    <row r="22" spans="2:677" x14ac:dyDescent="0.3">
      <c r="B22" s="19" t="s">
        <v>298</v>
      </c>
      <c r="C22" s="16" t="s">
        <v>283</v>
      </c>
      <c r="D22" s="14">
        <v>9.2875808681150396</v>
      </c>
      <c r="E22" s="14">
        <v>1.2782175584806601</v>
      </c>
      <c r="F22" s="14">
        <v>7.0639818526198503</v>
      </c>
      <c r="G22" s="14">
        <v>12.1198438585992</v>
      </c>
      <c r="H22" s="14">
        <v>13.7626533392444</v>
      </c>
      <c r="I22" s="15">
        <v>115</v>
      </c>
      <c r="J22" s="15">
        <v>1031</v>
      </c>
      <c r="K22" s="14">
        <v>1.99745695521573</v>
      </c>
      <c r="L22" s="15">
        <v>516.15630429875898</v>
      </c>
      <c r="M22" s="15">
        <v>473</v>
      </c>
      <c r="ZA22" s="9"/>
    </row>
    <row r="23" spans="2:677" x14ac:dyDescent="0.3">
      <c r="B23" s="19"/>
      <c r="C23" s="16" t="s">
        <v>284</v>
      </c>
      <c r="D23" s="14">
        <v>10.8733718194645</v>
      </c>
      <c r="E23" s="14">
        <v>1.4612625272719799</v>
      </c>
      <c r="F23" s="14">
        <v>8.3194383701478394</v>
      </c>
      <c r="G23" s="14">
        <v>14.090822445974201</v>
      </c>
      <c r="H23" s="14">
        <v>13.438908845701</v>
      </c>
      <c r="I23" s="15">
        <v>134</v>
      </c>
      <c r="J23" s="15">
        <v>1033</v>
      </c>
      <c r="K23" s="14">
        <v>2.2738639487232999</v>
      </c>
      <c r="L23" s="15">
        <v>454.29279116720897</v>
      </c>
      <c r="M23" s="15">
        <v>592</v>
      </c>
      <c r="ZA23" s="9"/>
    </row>
    <row r="24" spans="2:677" x14ac:dyDescent="0.3">
      <c r="B24" s="19"/>
      <c r="C24" s="16" t="s">
        <v>285</v>
      </c>
      <c r="D24" s="14">
        <v>12.5490289768137</v>
      </c>
      <c r="E24" s="14">
        <v>1.4421179677859399</v>
      </c>
      <c r="F24" s="14">
        <v>9.9809414053087409</v>
      </c>
      <c r="G24" s="14">
        <v>15.6629128084353</v>
      </c>
      <c r="H24" s="14">
        <v>11.4918689760816</v>
      </c>
      <c r="I24" s="15">
        <v>167</v>
      </c>
      <c r="J24" s="15">
        <v>1237</v>
      </c>
      <c r="K24" s="14">
        <v>2.3423149391453402</v>
      </c>
      <c r="L24" s="15">
        <v>528.11002454322102</v>
      </c>
      <c r="M24" s="15">
        <v>684</v>
      </c>
      <c r="ZA24" s="9"/>
    </row>
    <row r="25" spans="2:677" x14ac:dyDescent="0.3">
      <c r="B25" s="19"/>
      <c r="C25" s="16" t="s">
        <v>286</v>
      </c>
      <c r="D25" s="14">
        <v>12.523427312241999</v>
      </c>
      <c r="E25" s="14">
        <v>1.41040902616193</v>
      </c>
      <c r="F25" s="14">
        <v>10.0070965212616</v>
      </c>
      <c r="G25" s="14">
        <v>15.563076641625299</v>
      </c>
      <c r="H25" s="14">
        <v>11.2621648291376</v>
      </c>
      <c r="I25" s="15">
        <v>241</v>
      </c>
      <c r="J25" s="15">
        <v>1468</v>
      </c>
      <c r="K25" s="14">
        <v>2.66382268224493</v>
      </c>
      <c r="L25" s="15">
        <v>551.08773184664403</v>
      </c>
      <c r="M25" s="15">
        <v>764</v>
      </c>
      <c r="ZA25" s="9"/>
    </row>
    <row r="26" spans="2:677" x14ac:dyDescent="0.3">
      <c r="B26" s="19"/>
      <c r="C26" s="16" t="s">
        <v>287</v>
      </c>
      <c r="D26" s="14">
        <v>31.670266075129501</v>
      </c>
      <c r="E26" s="14">
        <v>1.87641742255482</v>
      </c>
      <c r="F26" s="14">
        <v>28.107351191107899</v>
      </c>
      <c r="G26" s="14">
        <v>35.462042537391397</v>
      </c>
      <c r="H26" s="14">
        <v>5.9248552509900296</v>
      </c>
      <c r="I26" s="15">
        <v>621</v>
      </c>
      <c r="J26" s="15">
        <v>2046</v>
      </c>
      <c r="K26" s="14">
        <v>3.3272909912061999</v>
      </c>
      <c r="L26" s="15">
        <v>614.91465742174</v>
      </c>
      <c r="M26" s="15">
        <v>810</v>
      </c>
      <c r="ZA26" s="9"/>
    </row>
    <row r="27" spans="2:677" x14ac:dyDescent="0.3">
      <c r="B27" s="19" t="s">
        <v>297</v>
      </c>
      <c r="C27" s="16" t="s">
        <v>288</v>
      </c>
      <c r="D27" s="14">
        <v>18.498745584278002</v>
      </c>
      <c r="E27" s="14">
        <v>0.98140052445458703</v>
      </c>
      <c r="F27" s="14">
        <v>16.650229284379801</v>
      </c>
      <c r="G27" s="14">
        <v>20.502005158709501</v>
      </c>
      <c r="H27" s="14">
        <v>5.3052274273595703</v>
      </c>
      <c r="I27" s="15">
        <v>1077</v>
      </c>
      <c r="J27" s="15">
        <v>5087</v>
      </c>
      <c r="K27" s="14">
        <v>3.2490945868165402</v>
      </c>
      <c r="L27" s="15">
        <v>1565.6669463058699</v>
      </c>
      <c r="M27" s="15">
        <v>1216</v>
      </c>
      <c r="ZA27" s="9"/>
    </row>
    <row r="28" spans="2:677" x14ac:dyDescent="0.3">
      <c r="B28" s="19"/>
      <c r="C28" s="16" t="s">
        <v>289</v>
      </c>
      <c r="D28" s="14">
        <v>9.9635796146239208</v>
      </c>
      <c r="E28" s="14">
        <v>1.0640236332019799</v>
      </c>
      <c r="F28" s="14">
        <v>8.06130911848898</v>
      </c>
      <c r="G28" s="14">
        <v>12.2549047648223</v>
      </c>
      <c r="H28" s="14">
        <v>10.6791301355215</v>
      </c>
      <c r="I28" s="15">
        <v>201</v>
      </c>
      <c r="J28" s="15">
        <v>1728</v>
      </c>
      <c r="K28" s="14">
        <v>2.1795220689683399</v>
      </c>
      <c r="L28" s="15">
        <v>792.83436703989696</v>
      </c>
      <c r="M28" s="15">
        <v>738</v>
      </c>
      <c r="ZA28" s="9"/>
    </row>
    <row r="29" spans="2:677" x14ac:dyDescent="0.3">
      <c r="B29" s="19" t="s">
        <v>291</v>
      </c>
      <c r="C29" s="16" t="s">
        <v>290</v>
      </c>
      <c r="D29" s="14">
        <v>19.7222924524511</v>
      </c>
      <c r="E29" s="14">
        <v>1.03913194208782</v>
      </c>
      <c r="F29" s="14">
        <v>17.762643849277701</v>
      </c>
      <c r="G29" s="14">
        <v>21.8407198167166</v>
      </c>
      <c r="H29" s="14">
        <v>5.2688192541160497</v>
      </c>
      <c r="I29" s="15">
        <v>1029</v>
      </c>
      <c r="J29" s="15">
        <v>4707</v>
      </c>
      <c r="K29" s="14">
        <v>3.2095264280285898</v>
      </c>
      <c r="L29" s="15">
        <v>1466.57150378762</v>
      </c>
      <c r="M29" s="15">
        <v>1145</v>
      </c>
      <c r="ZA29" s="9"/>
    </row>
    <row r="30" spans="2:677" x14ac:dyDescent="0.3">
      <c r="B30" s="19"/>
      <c r="C30" s="16" t="s">
        <v>291</v>
      </c>
      <c r="D30" s="14">
        <v>11.083369939431</v>
      </c>
      <c r="E30" s="14">
        <v>1.0663708502917</v>
      </c>
      <c r="F30" s="14">
        <v>9.1569910595117996</v>
      </c>
      <c r="G30" s="14">
        <v>13.3554264108776</v>
      </c>
      <c r="H30" s="14">
        <v>9.62135935296992</v>
      </c>
      <c r="I30" s="15">
        <v>265</v>
      </c>
      <c r="J30" s="15">
        <v>2168</v>
      </c>
      <c r="K30" s="14">
        <v>2.5004640637301798</v>
      </c>
      <c r="L30" s="15">
        <v>867.03905544868803</v>
      </c>
      <c r="M30" s="15">
        <v>781</v>
      </c>
      <c r="ZA30" s="9"/>
    </row>
    <row r="31" spans="2:677" x14ac:dyDescent="0.3">
      <c r="B31" s="19" t="s">
        <v>388</v>
      </c>
      <c r="C31" s="16" t="s">
        <v>382</v>
      </c>
      <c r="D31" s="14">
        <v>8.3528357861573106</v>
      </c>
      <c r="E31" s="14">
        <v>0.930054202660201</v>
      </c>
      <c r="F31" s="14">
        <v>6.6995971008075701</v>
      </c>
      <c r="G31" s="14">
        <v>10.3687009323497</v>
      </c>
      <c r="H31" s="14">
        <v>11.1345922088104</v>
      </c>
      <c r="I31" s="15">
        <v>194</v>
      </c>
      <c r="J31" s="15">
        <v>1824</v>
      </c>
      <c r="K31" s="14">
        <v>2.0599193299687499</v>
      </c>
      <c r="L31" s="15">
        <v>885.47156845587097</v>
      </c>
      <c r="M31" s="15">
        <v>788</v>
      </c>
      <c r="ZA31" s="9"/>
    </row>
    <row r="32" spans="2:677" ht="27.6" x14ac:dyDescent="0.3">
      <c r="B32" s="19"/>
      <c r="C32" s="16" t="s">
        <v>383</v>
      </c>
      <c r="D32" s="14">
        <v>14.0549457838036</v>
      </c>
      <c r="E32" s="14">
        <v>1.05293833109331</v>
      </c>
      <c r="F32" s="14">
        <v>12.1132369421418</v>
      </c>
      <c r="G32" s="14">
        <v>16.250353386387101</v>
      </c>
      <c r="H32" s="14">
        <v>7.4915858608766399</v>
      </c>
      <c r="I32" s="15">
        <v>486</v>
      </c>
      <c r="J32" s="15">
        <v>3055</v>
      </c>
      <c r="K32" s="14">
        <v>2.8030112502386002</v>
      </c>
      <c r="L32" s="15">
        <v>1089.8993001686799</v>
      </c>
      <c r="M32" s="15">
        <v>1093</v>
      </c>
      <c r="ZA32" s="9"/>
    </row>
    <row r="33" spans="2:677" x14ac:dyDescent="0.3">
      <c r="B33" s="19"/>
      <c r="C33" s="16" t="s">
        <v>384</v>
      </c>
      <c r="D33" s="14">
        <v>27.953699106750499</v>
      </c>
      <c r="E33" s="14">
        <v>2.0367356986902299</v>
      </c>
      <c r="F33" s="14">
        <v>24.135946225593301</v>
      </c>
      <c r="G33" s="14">
        <v>32.119659120789301</v>
      </c>
      <c r="H33" s="14">
        <v>7.2861043932406799</v>
      </c>
      <c r="I33" s="15">
        <v>575</v>
      </c>
      <c r="J33" s="15">
        <v>1918</v>
      </c>
      <c r="K33" s="14">
        <v>3.9485758978646301</v>
      </c>
      <c r="L33" s="15">
        <v>485.74474686867399</v>
      </c>
      <c r="M33" s="15">
        <v>778</v>
      </c>
      <c r="ZA33" s="9"/>
    </row>
    <row r="34" spans="2:677" x14ac:dyDescent="0.3">
      <c r="B34" s="19" t="s">
        <v>387</v>
      </c>
      <c r="C34" s="16" t="s">
        <v>385</v>
      </c>
      <c r="D34" s="14">
        <v>17.0919123945956</v>
      </c>
      <c r="E34" s="14">
        <v>0.86011517812583105</v>
      </c>
      <c r="F34" s="14">
        <v>15.4699639559221</v>
      </c>
      <c r="G34" s="14">
        <v>18.846000606970598</v>
      </c>
      <c r="H34" s="14">
        <v>5.0322933927381701</v>
      </c>
      <c r="I34" s="15">
        <v>1095</v>
      </c>
      <c r="J34" s="15">
        <v>5580</v>
      </c>
      <c r="K34" s="14">
        <v>2.9126079376672198</v>
      </c>
      <c r="L34" s="15">
        <v>1915.8088281765699</v>
      </c>
      <c r="M34" s="15">
        <v>1242</v>
      </c>
      <c r="ZA34" s="9"/>
    </row>
    <row r="35" spans="2:677" x14ac:dyDescent="0.3">
      <c r="B35" s="19"/>
      <c r="C35" s="16" t="s">
        <v>386</v>
      </c>
      <c r="D35" s="14">
        <v>11.3410713769581</v>
      </c>
      <c r="E35" s="14">
        <v>1.44953968166929</v>
      </c>
      <c r="F35" s="14">
        <v>8.7913725618790295</v>
      </c>
      <c r="G35" s="14">
        <v>14.5125808151748</v>
      </c>
      <c r="H35" s="14">
        <v>12.781329324973299</v>
      </c>
      <c r="I35" s="15">
        <v>161</v>
      </c>
      <c r="J35" s="15">
        <v>1092</v>
      </c>
      <c r="K35" s="14">
        <v>2.2798611903854402</v>
      </c>
      <c r="L35" s="15">
        <v>478.97652918745501</v>
      </c>
      <c r="M35" s="15">
        <v>582</v>
      </c>
      <c r="ZA35" s="9"/>
    </row>
    <row r="37" spans="2:677" x14ac:dyDescent="0.3">
      <c r="B37" s="7"/>
      <c r="C37" s="7"/>
      <c r="D37" s="7"/>
    </row>
    <row r="38" spans="2:677" x14ac:dyDescent="0.3">
      <c r="B38" s="7" t="s">
        <v>301</v>
      </c>
      <c r="C38" s="7"/>
      <c r="D38" s="7"/>
    </row>
    <row r="39" spans="2:677" x14ac:dyDescent="0.3">
      <c r="B39" s="7" t="s">
        <v>302</v>
      </c>
      <c r="C39" s="7"/>
      <c r="D39" s="7"/>
    </row>
    <row r="40" spans="2:677" x14ac:dyDescent="0.3">
      <c r="B40" s="7" t="s">
        <v>303</v>
      </c>
      <c r="C40" s="7"/>
      <c r="D40" s="7"/>
    </row>
    <row r="41" spans="2:677" x14ac:dyDescent="0.3">
      <c r="B41" s="7" t="s">
        <v>304</v>
      </c>
      <c r="C41" s="7"/>
      <c r="D41" s="7"/>
    </row>
    <row r="42" spans="2:677" x14ac:dyDescent="0.3">
      <c r="B42" s="7" t="s">
        <v>305</v>
      </c>
      <c r="C42" s="7"/>
      <c r="D42" s="7"/>
    </row>
    <row r="43" spans="2:677" x14ac:dyDescent="0.3">
      <c r="B43" s="7" t="s">
        <v>306</v>
      </c>
      <c r="C43" s="7"/>
      <c r="D43" s="7"/>
    </row>
    <row r="44" spans="2:677" x14ac:dyDescent="0.3">
      <c r="B44" s="7" t="s">
        <v>307</v>
      </c>
      <c r="C44" s="7"/>
      <c r="D44" s="7"/>
    </row>
    <row r="45" spans="2:677" x14ac:dyDescent="0.3">
      <c r="B45" s="7" t="s">
        <v>9</v>
      </c>
      <c r="C45" s="8" t="str">
        <f>HYPERLINK("https://www.cdc.gov/nchs/data/series/sr_02/sr02_175.pdf", "Link to Vital and Health Statistics")</f>
        <v>Link to Vital and Health Statistics</v>
      </c>
      <c r="D45" s="7"/>
    </row>
    <row r="46" spans="2:677" x14ac:dyDescent="0.3">
      <c r="B46" s="7" t="s">
        <v>308</v>
      </c>
      <c r="C46" s="7"/>
      <c r="D46" s="7"/>
    </row>
    <row r="47" spans="2:677" x14ac:dyDescent="0.3">
      <c r="B47" s="7" t="s">
        <v>309</v>
      </c>
      <c r="C47" s="7"/>
      <c r="D47" s="7"/>
    </row>
    <row r="48" spans="2:677" x14ac:dyDescent="0.3">
      <c r="B48" s="7"/>
      <c r="C48" s="7"/>
      <c r="D48" s="7"/>
    </row>
    <row r="49" spans="2:9" ht="90" customHeight="1" x14ac:dyDescent="0.3">
      <c r="B49" s="20" t="s">
        <v>392</v>
      </c>
      <c r="C49" s="21"/>
      <c r="D49" s="21"/>
      <c r="E49" s="22"/>
      <c r="F49" s="22"/>
      <c r="G49" s="22"/>
      <c r="H49" s="22"/>
      <c r="I49" s="22"/>
    </row>
    <row r="50" spans="2:9" x14ac:dyDescent="0.3">
      <c r="B50" s="7"/>
      <c r="C50" s="7"/>
      <c r="D50" s="7"/>
    </row>
    <row r="51" spans="2:9" x14ac:dyDescent="0.3">
      <c r="B51" s="7"/>
      <c r="C51" s="7"/>
      <c r="D51" s="7"/>
    </row>
    <row r="52" spans="2:9" x14ac:dyDescent="0.3">
      <c r="B52" s="7"/>
      <c r="C52" s="7"/>
      <c r="D52" s="7"/>
    </row>
    <row r="53" spans="2:9" x14ac:dyDescent="0.3">
      <c r="B53" s="7"/>
      <c r="C53" s="7"/>
      <c r="D53" s="7"/>
    </row>
    <row r="54" spans="2:9" x14ac:dyDescent="0.3">
      <c r="B54" s="7"/>
      <c r="C54" s="7"/>
      <c r="D54" s="7"/>
    </row>
    <row r="55" spans="2:9" x14ac:dyDescent="0.3">
      <c r="B55" s="7"/>
      <c r="C55" s="7"/>
      <c r="D55" s="7"/>
    </row>
    <row r="56" spans="2:9" x14ac:dyDescent="0.3">
      <c r="B56" s="7"/>
      <c r="C56" s="7"/>
      <c r="D56" s="7"/>
    </row>
    <row r="57" spans="2:9" x14ac:dyDescent="0.3">
      <c r="B57" s="7"/>
      <c r="C57" s="7"/>
      <c r="D57" s="7"/>
    </row>
  </sheetData>
  <mergeCells count="12">
    <mergeCell ref="B49:I49"/>
    <mergeCell ref="B17:B21"/>
    <mergeCell ref="B27:B28"/>
    <mergeCell ref="B29:B30"/>
    <mergeCell ref="B22:B26"/>
    <mergeCell ref="B34:B35"/>
    <mergeCell ref="B31:B33"/>
    <mergeCell ref="B8:C8"/>
    <mergeCell ref="B9:C9"/>
    <mergeCell ref="B10:B11"/>
    <mergeCell ref="B12:B14"/>
    <mergeCell ref="B15:B16"/>
  </mergeCells>
  <conditionalFormatting sqref="D9:D35">
    <cfRule type="expression" dxfId="63" priority="1">
      <formula>ZA9 = 3</formula>
    </cfRule>
    <cfRule type="expression" dxfId="62" priority="28">
      <formula>I9 = J9</formula>
    </cfRule>
    <cfRule type="expression" dxfId="61" priority="55">
      <formula>ZA9 = 2</formula>
    </cfRule>
    <cfRule type="expression" dxfId="60" priority="82">
      <formula>ZA9 = 1</formula>
    </cfRule>
  </conditionalFormatting>
  <pageMargins left="0.7" right="0.7" top="0.75" bottom="0.75" header="0.3" footer="0.3"/>
  <pageSetup paperSize="9" orientation="portrait" horizontalDpi="300" verticalDpi="300"/>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B1:ZA5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212</v>
      </c>
      <c r="M2" s="12" t="str">
        <f>HYPERLINK("#'INDICE'!A1", "Índice")</f>
        <v>Índice</v>
      </c>
    </row>
    <row r="3" spans="2:677" x14ac:dyDescent="0.3">
      <c r="B3" s="10" t="s">
        <v>7</v>
      </c>
      <c r="C3" s="11" t="s">
        <v>211</v>
      </c>
    </row>
    <row r="4" spans="2:677" x14ac:dyDescent="0.3">
      <c r="B4" s="10" t="s">
        <v>8</v>
      </c>
      <c r="C4" s="11" t="s">
        <v>389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40.916892513949399</v>
      </c>
      <c r="E9" s="14">
        <v>0.97983313404832595</v>
      </c>
      <c r="F9" s="14">
        <v>39.009393045771397</v>
      </c>
      <c r="G9" s="14">
        <v>42.852131409170902</v>
      </c>
      <c r="H9" s="14">
        <v>2.39469097931687</v>
      </c>
      <c r="I9" s="15">
        <v>4626</v>
      </c>
      <c r="J9" s="15">
        <v>9836</v>
      </c>
      <c r="K9" s="14">
        <v>3.9058236874643302</v>
      </c>
      <c r="L9" s="15">
        <v>2518.2908362117</v>
      </c>
      <c r="M9" s="15">
        <v>1262</v>
      </c>
      <c r="ZA9" s="9"/>
    </row>
    <row r="10" spans="2:677" x14ac:dyDescent="0.3">
      <c r="B10" s="19" t="s">
        <v>293</v>
      </c>
      <c r="C10" s="16" t="s">
        <v>253</v>
      </c>
      <c r="D10" s="14">
        <v>43.773573508179503</v>
      </c>
      <c r="E10" s="14">
        <v>1.4070294927518301</v>
      </c>
      <c r="F10" s="14">
        <v>41.033649890886899</v>
      </c>
      <c r="G10" s="14">
        <v>46.5520144400381</v>
      </c>
      <c r="H10" s="14">
        <v>3.2143354539900901</v>
      </c>
      <c r="I10" s="15">
        <v>3125</v>
      </c>
      <c r="J10" s="15">
        <v>5988</v>
      </c>
      <c r="K10" s="14">
        <v>4.8157415911762902</v>
      </c>
      <c r="L10" s="15">
        <v>1243.42219918353</v>
      </c>
      <c r="M10" s="15">
        <v>793</v>
      </c>
      <c r="ZA10" s="9"/>
    </row>
    <row r="11" spans="2:677" x14ac:dyDescent="0.3">
      <c r="B11" s="19"/>
      <c r="C11" s="16" t="s">
        <v>254</v>
      </c>
      <c r="D11" s="14">
        <v>35.704446185375701</v>
      </c>
      <c r="E11" s="14">
        <v>1.16122759815883</v>
      </c>
      <c r="F11" s="14">
        <v>33.456388235454398</v>
      </c>
      <c r="G11" s="14">
        <v>38.017259509999597</v>
      </c>
      <c r="H11" s="14">
        <v>3.2523333148196398</v>
      </c>
      <c r="I11" s="15">
        <v>1501</v>
      </c>
      <c r="J11" s="15">
        <v>3848</v>
      </c>
      <c r="K11" s="14">
        <v>2.2597148596093701</v>
      </c>
      <c r="L11" s="15">
        <v>1702.8697154583399</v>
      </c>
      <c r="M11" s="15">
        <v>469</v>
      </c>
      <c r="ZA11" s="9"/>
    </row>
    <row r="12" spans="2:677" x14ac:dyDescent="0.3">
      <c r="B12" s="19" t="s">
        <v>294</v>
      </c>
      <c r="C12" s="16" t="s">
        <v>255</v>
      </c>
      <c r="D12" s="14">
        <v>54.683831345556499</v>
      </c>
      <c r="E12" s="14">
        <v>1.1713281271545899</v>
      </c>
      <c r="F12" s="14">
        <v>52.375435500721302</v>
      </c>
      <c r="G12" s="14">
        <v>56.972257728848</v>
      </c>
      <c r="H12" s="14">
        <v>2.1420008407106002</v>
      </c>
      <c r="I12" s="15">
        <v>2736</v>
      </c>
      <c r="J12" s="15">
        <v>5058</v>
      </c>
      <c r="K12" s="14">
        <v>2.7998707160802399</v>
      </c>
      <c r="L12" s="15">
        <v>1806.5119831965301</v>
      </c>
      <c r="M12" s="15">
        <v>654</v>
      </c>
      <c r="ZA12" s="9"/>
    </row>
    <row r="13" spans="2:677" x14ac:dyDescent="0.3">
      <c r="B13" s="19"/>
      <c r="C13" s="16" t="s">
        <v>256</v>
      </c>
      <c r="D13" s="14">
        <v>31.3183054410114</v>
      </c>
      <c r="E13" s="14">
        <v>1.4651095941224299</v>
      </c>
      <c r="F13" s="14">
        <v>28.511763312919001</v>
      </c>
      <c r="G13" s="14">
        <v>34.2686796188786</v>
      </c>
      <c r="H13" s="14">
        <v>4.6781253758508399</v>
      </c>
      <c r="I13" s="15">
        <v>1061</v>
      </c>
      <c r="J13" s="15">
        <v>2862</v>
      </c>
      <c r="K13" s="14">
        <v>2.8550835724700301</v>
      </c>
      <c r="L13" s="15">
        <v>1002.42249564834</v>
      </c>
      <c r="M13" s="15">
        <v>371</v>
      </c>
      <c r="ZA13" s="9"/>
    </row>
    <row r="14" spans="2:677" x14ac:dyDescent="0.3">
      <c r="B14" s="19"/>
      <c r="C14" s="16" t="s">
        <v>257</v>
      </c>
      <c r="D14" s="14">
        <v>35.4373129171789</v>
      </c>
      <c r="E14" s="14">
        <v>1.87028027104016</v>
      </c>
      <c r="F14" s="14">
        <v>31.844827009441499</v>
      </c>
      <c r="G14" s="14">
        <v>39.201965507192298</v>
      </c>
      <c r="H14" s="14">
        <v>5.2777146941451898</v>
      </c>
      <c r="I14" s="15">
        <v>829</v>
      </c>
      <c r="J14" s="15">
        <v>1916</v>
      </c>
      <c r="K14" s="14">
        <v>2.9277890550939101</v>
      </c>
      <c r="L14" s="15">
        <v>654.418731659115</v>
      </c>
      <c r="M14" s="15">
        <v>237</v>
      </c>
      <c r="ZA14" s="9"/>
    </row>
    <row r="15" spans="2:677" x14ac:dyDescent="0.3">
      <c r="B15" s="19" t="s">
        <v>321</v>
      </c>
      <c r="C15" s="16" t="s">
        <v>314</v>
      </c>
      <c r="D15" s="14">
        <v>39.4903627132556</v>
      </c>
      <c r="E15" s="14">
        <v>1.2820972617722</v>
      </c>
      <c r="F15" s="14">
        <v>37.004842338480103</v>
      </c>
      <c r="G15" s="14">
        <v>42.031439889443703</v>
      </c>
      <c r="H15" s="14">
        <v>3.2466079663072902</v>
      </c>
      <c r="I15" s="15">
        <v>2324</v>
      </c>
      <c r="J15" s="15">
        <v>5078</v>
      </c>
      <c r="K15" s="14">
        <v>3.49247604998029</v>
      </c>
      <c r="L15" s="15">
        <v>1453.98276962519</v>
      </c>
      <c r="M15" s="15">
        <v>1244</v>
      </c>
      <c r="ZA15" s="9"/>
    </row>
    <row r="16" spans="2:677" x14ac:dyDescent="0.3">
      <c r="B16" s="19"/>
      <c r="C16" s="16" t="s">
        <v>315</v>
      </c>
      <c r="D16" s="14">
        <v>42.415608165891697</v>
      </c>
      <c r="E16" s="14">
        <v>1.45506784925471</v>
      </c>
      <c r="F16" s="14">
        <v>39.589200875749199</v>
      </c>
      <c r="G16" s="14">
        <v>45.292514214231701</v>
      </c>
      <c r="H16" s="14">
        <v>3.4305009692747799</v>
      </c>
      <c r="I16" s="15">
        <v>2302</v>
      </c>
      <c r="J16" s="15">
        <v>4758</v>
      </c>
      <c r="K16" s="14">
        <v>4.1235299956650602</v>
      </c>
      <c r="L16" s="15">
        <v>1153.8657424589901</v>
      </c>
      <c r="M16" s="15">
        <v>1235</v>
      </c>
      <c r="ZA16" s="9"/>
    </row>
    <row r="17" spans="2:677" x14ac:dyDescent="0.3">
      <c r="B17" s="19" t="s">
        <v>322</v>
      </c>
      <c r="C17" s="16" t="s">
        <v>316</v>
      </c>
      <c r="D17" s="14">
        <v>34.876418437794399</v>
      </c>
      <c r="E17" s="14">
        <v>2.4846330109092301</v>
      </c>
      <c r="F17" s="14">
        <v>30.157250260328102</v>
      </c>
      <c r="G17" s="14">
        <v>39.912058105702599</v>
      </c>
      <c r="H17" s="14">
        <v>7.1241059782007898</v>
      </c>
      <c r="I17" s="15">
        <v>363</v>
      </c>
      <c r="J17" s="15">
        <v>1060</v>
      </c>
      <c r="K17" s="14">
        <v>2.8783944281476699</v>
      </c>
      <c r="L17" s="15">
        <v>368.26085738435103</v>
      </c>
      <c r="M17" s="15">
        <v>278</v>
      </c>
      <c r="ZA17" s="9"/>
    </row>
    <row r="18" spans="2:677" x14ac:dyDescent="0.3">
      <c r="B18" s="19"/>
      <c r="C18" s="16" t="s">
        <v>317</v>
      </c>
      <c r="D18" s="14">
        <v>40.290850820387497</v>
      </c>
      <c r="E18" s="14">
        <v>4.2726423534306299</v>
      </c>
      <c r="F18" s="14">
        <v>32.194267080145501</v>
      </c>
      <c r="G18" s="14">
        <v>48.9535693785758</v>
      </c>
      <c r="H18" s="14">
        <v>10.6044977120926</v>
      </c>
      <c r="I18" s="15">
        <v>178</v>
      </c>
      <c r="J18" s="15">
        <v>390</v>
      </c>
      <c r="K18" s="14">
        <v>2.9518573250678801</v>
      </c>
      <c r="L18" s="15">
        <v>132.12020672138399</v>
      </c>
      <c r="M18" s="15">
        <v>125</v>
      </c>
      <c r="ZA18" s="9"/>
    </row>
    <row r="19" spans="2:677" x14ac:dyDescent="0.3">
      <c r="B19" s="19"/>
      <c r="C19" s="16" t="s">
        <v>318</v>
      </c>
      <c r="D19" s="14">
        <v>28.896504071199601</v>
      </c>
      <c r="E19" s="14">
        <v>2.8378430640030001</v>
      </c>
      <c r="F19" s="14">
        <v>23.613232706470601</v>
      </c>
      <c r="G19" s="14">
        <v>34.822977453534698</v>
      </c>
      <c r="H19" s="14">
        <v>9.8207141494025905</v>
      </c>
      <c r="I19" s="15">
        <v>103</v>
      </c>
      <c r="J19" s="15">
        <v>333</v>
      </c>
      <c r="K19" s="14">
        <v>1.30130343043081</v>
      </c>
      <c r="L19" s="15">
        <v>255.897273620308</v>
      </c>
      <c r="M19" s="15">
        <v>115</v>
      </c>
      <c r="ZA19" s="9"/>
    </row>
    <row r="20" spans="2:677" x14ac:dyDescent="0.3">
      <c r="B20" s="19"/>
      <c r="C20" s="16" t="s">
        <v>319</v>
      </c>
      <c r="D20" s="14">
        <v>42.591756757698803</v>
      </c>
      <c r="E20" s="14">
        <v>1.1513931786391101</v>
      </c>
      <c r="F20" s="14">
        <v>40.3497617966405</v>
      </c>
      <c r="G20" s="14">
        <v>44.8646301548305</v>
      </c>
      <c r="H20" s="14">
        <v>2.7033239910466502</v>
      </c>
      <c r="I20" s="15">
        <v>3936</v>
      </c>
      <c r="J20" s="15">
        <v>7941</v>
      </c>
      <c r="K20" s="14">
        <v>4.3049488539571801</v>
      </c>
      <c r="L20" s="15">
        <v>1844.6212183683699</v>
      </c>
      <c r="M20" s="15">
        <v>1218</v>
      </c>
      <c r="ZA20" s="9"/>
    </row>
    <row r="21" spans="2:677" x14ac:dyDescent="0.3">
      <c r="B21" s="19"/>
      <c r="C21" s="16" t="s">
        <v>320</v>
      </c>
      <c r="D21" s="14">
        <v>43.502956722206498</v>
      </c>
      <c r="E21" s="14">
        <v>7.9575057083946898</v>
      </c>
      <c r="F21" s="14">
        <v>28.572468153744101</v>
      </c>
      <c r="G21" s="14">
        <v>59.713001900803803</v>
      </c>
      <c r="H21" s="14">
        <v>18.291873260956301</v>
      </c>
      <c r="I21" s="15">
        <v>46</v>
      </c>
      <c r="J21" s="15">
        <v>112</v>
      </c>
      <c r="K21" s="14">
        <v>2.85977852938084</v>
      </c>
      <c r="L21" s="15">
        <v>39.163871904531199</v>
      </c>
      <c r="M21" s="15">
        <v>39</v>
      </c>
      <c r="ZA21" s="9">
        <v>1</v>
      </c>
    </row>
    <row r="22" spans="2:677" x14ac:dyDescent="0.3">
      <c r="B22" s="19" t="s">
        <v>298</v>
      </c>
      <c r="C22" s="16" t="s">
        <v>283</v>
      </c>
      <c r="D22" s="14">
        <v>26.336822219089999</v>
      </c>
      <c r="E22" s="14">
        <v>1.7526915851787599</v>
      </c>
      <c r="F22" s="14">
        <v>23.0424494088433</v>
      </c>
      <c r="G22" s="14">
        <v>29.9190798752159</v>
      </c>
      <c r="H22" s="14">
        <v>6.6549091253246599</v>
      </c>
      <c r="I22" s="15">
        <v>503</v>
      </c>
      <c r="J22" s="15">
        <v>1722</v>
      </c>
      <c r="K22" s="14">
        <v>2.72507243827553</v>
      </c>
      <c r="L22" s="15">
        <v>631.90980753880694</v>
      </c>
      <c r="M22" s="15">
        <v>686</v>
      </c>
      <c r="ZA22" s="9"/>
    </row>
    <row r="23" spans="2:677" x14ac:dyDescent="0.3">
      <c r="B23" s="19"/>
      <c r="C23" s="16" t="s">
        <v>284</v>
      </c>
      <c r="D23" s="14">
        <v>32.111110594755701</v>
      </c>
      <c r="E23" s="14">
        <v>2.0034580984061501</v>
      </c>
      <c r="F23" s="14">
        <v>28.311444736715998</v>
      </c>
      <c r="G23" s="14">
        <v>36.1634815145324</v>
      </c>
      <c r="H23" s="14">
        <v>6.2391429673358898</v>
      </c>
      <c r="I23" s="15">
        <v>616</v>
      </c>
      <c r="J23" s="15">
        <v>1624</v>
      </c>
      <c r="K23" s="14">
        <v>2.988305656549</v>
      </c>
      <c r="L23" s="15">
        <v>543.45177055129295</v>
      </c>
      <c r="M23" s="15">
        <v>810</v>
      </c>
      <c r="ZA23" s="9"/>
    </row>
    <row r="24" spans="2:677" x14ac:dyDescent="0.3">
      <c r="B24" s="19"/>
      <c r="C24" s="16" t="s">
        <v>285</v>
      </c>
      <c r="D24" s="14">
        <v>36.383051321623903</v>
      </c>
      <c r="E24" s="14">
        <v>2.3919660389692199</v>
      </c>
      <c r="F24" s="14">
        <v>31.8298378501046</v>
      </c>
      <c r="G24" s="14">
        <v>41.194008045806498</v>
      </c>
      <c r="H24" s="14">
        <v>6.5743964623098501</v>
      </c>
      <c r="I24" s="15">
        <v>706</v>
      </c>
      <c r="J24" s="15">
        <v>1807</v>
      </c>
      <c r="K24" s="14">
        <v>4.4643250789323199</v>
      </c>
      <c r="L24" s="15">
        <v>404.76443091643301</v>
      </c>
      <c r="M24" s="15">
        <v>888</v>
      </c>
      <c r="ZA24" s="9"/>
    </row>
    <row r="25" spans="2:677" x14ac:dyDescent="0.3">
      <c r="B25" s="19"/>
      <c r="C25" s="16" t="s">
        <v>286</v>
      </c>
      <c r="D25" s="14">
        <v>41.089285433784099</v>
      </c>
      <c r="E25" s="14">
        <v>2.5048724654600298</v>
      </c>
      <c r="F25" s="14">
        <v>36.276999907151797</v>
      </c>
      <c r="G25" s="14">
        <v>46.0783328635071</v>
      </c>
      <c r="H25" s="14">
        <v>6.0961694490809997</v>
      </c>
      <c r="I25" s="15">
        <v>989</v>
      </c>
      <c r="J25" s="15">
        <v>2023</v>
      </c>
      <c r="K25" s="14">
        <v>5.2411852439524296</v>
      </c>
      <c r="L25" s="15">
        <v>385.98139654274701</v>
      </c>
      <c r="M25" s="15">
        <v>924</v>
      </c>
      <c r="ZA25" s="9"/>
    </row>
    <row r="26" spans="2:677" x14ac:dyDescent="0.3">
      <c r="B26" s="19"/>
      <c r="C26" s="16" t="s">
        <v>287</v>
      </c>
      <c r="D26" s="14">
        <v>66.403781717258894</v>
      </c>
      <c r="E26" s="14">
        <v>1.47476284700067</v>
      </c>
      <c r="F26" s="14">
        <v>63.450713882398396</v>
      </c>
      <c r="G26" s="14">
        <v>69.233942907063593</v>
      </c>
      <c r="H26" s="14">
        <v>2.22090189573851</v>
      </c>
      <c r="I26" s="15">
        <v>1764</v>
      </c>
      <c r="J26" s="15">
        <v>2590</v>
      </c>
      <c r="K26" s="14">
        <v>2.5240224825355702</v>
      </c>
      <c r="L26" s="15">
        <v>1026.13982954627</v>
      </c>
      <c r="M26" s="15">
        <v>903</v>
      </c>
      <c r="ZA26" s="9"/>
    </row>
    <row r="27" spans="2:677" x14ac:dyDescent="0.3">
      <c r="B27" s="19" t="s">
        <v>297</v>
      </c>
      <c r="C27" s="16" t="s">
        <v>288</v>
      </c>
      <c r="D27" s="14">
        <v>46.436686463579903</v>
      </c>
      <c r="E27" s="14">
        <v>1.4027295114893299</v>
      </c>
      <c r="F27" s="14">
        <v>43.698285737413698</v>
      </c>
      <c r="G27" s="14">
        <v>49.196742794798098</v>
      </c>
      <c r="H27" s="14">
        <v>3.02073558282305</v>
      </c>
      <c r="I27" s="15">
        <v>3663</v>
      </c>
      <c r="J27" s="15">
        <v>6934</v>
      </c>
      <c r="K27" s="14">
        <v>5.4845425493519899</v>
      </c>
      <c r="L27" s="15">
        <v>1264.2804641600001</v>
      </c>
      <c r="M27" s="15">
        <v>1238</v>
      </c>
      <c r="ZA27" s="9"/>
    </row>
    <row r="28" spans="2:677" x14ac:dyDescent="0.3">
      <c r="B28" s="19"/>
      <c r="C28" s="16" t="s">
        <v>289</v>
      </c>
      <c r="D28" s="14">
        <v>28.461664011220499</v>
      </c>
      <c r="E28" s="14">
        <v>1.43688061488277</v>
      </c>
      <c r="F28" s="14">
        <v>25.727729582868601</v>
      </c>
      <c r="G28" s="14">
        <v>31.363438149979899</v>
      </c>
      <c r="H28" s="14">
        <v>5.0484771878282002</v>
      </c>
      <c r="I28" s="15">
        <v>916</v>
      </c>
      <c r="J28" s="15">
        <v>2833</v>
      </c>
      <c r="K28" s="14">
        <v>2.8716763984895399</v>
      </c>
      <c r="L28" s="15">
        <v>986.53176990628799</v>
      </c>
      <c r="M28" s="15">
        <v>943</v>
      </c>
      <c r="ZA28" s="9"/>
    </row>
    <row r="29" spans="2:677" x14ac:dyDescent="0.3">
      <c r="B29" s="19" t="s">
        <v>291</v>
      </c>
      <c r="C29" s="16" t="s">
        <v>290</v>
      </c>
      <c r="D29" s="14">
        <v>48.332704115496703</v>
      </c>
      <c r="E29" s="14">
        <v>1.28393972291226</v>
      </c>
      <c r="F29" s="14">
        <v>45.819992318774503</v>
      </c>
      <c r="G29" s="14">
        <v>50.853875142232901</v>
      </c>
      <c r="H29" s="14">
        <v>2.65646159553609</v>
      </c>
      <c r="I29" s="15">
        <v>3638</v>
      </c>
      <c r="J29" s="15">
        <v>6804</v>
      </c>
      <c r="K29" s="14">
        <v>4.4908951501835803</v>
      </c>
      <c r="L29" s="15">
        <v>1515.0654318264101</v>
      </c>
      <c r="M29" s="15">
        <v>1176</v>
      </c>
      <c r="ZA29" s="9"/>
    </row>
    <row r="30" spans="2:677" x14ac:dyDescent="0.3">
      <c r="B30" s="19"/>
      <c r="C30" s="16" t="s">
        <v>291</v>
      </c>
      <c r="D30" s="14">
        <v>29.616470456784199</v>
      </c>
      <c r="E30" s="14">
        <v>1.4322533645069599</v>
      </c>
      <c r="F30" s="14">
        <v>26.884808831225801</v>
      </c>
      <c r="G30" s="14">
        <v>32.502303229424498</v>
      </c>
      <c r="H30" s="14">
        <v>4.8360028808864097</v>
      </c>
      <c r="I30" s="15">
        <v>988</v>
      </c>
      <c r="J30" s="15">
        <v>3032</v>
      </c>
      <c r="K30" s="14">
        <v>2.9827805099145501</v>
      </c>
      <c r="L30" s="15">
        <v>1016.5012108406401</v>
      </c>
      <c r="M30" s="15">
        <v>915</v>
      </c>
      <c r="ZA30" s="9"/>
    </row>
    <row r="31" spans="2:677" x14ac:dyDescent="0.3">
      <c r="B31" s="19" t="s">
        <v>388</v>
      </c>
      <c r="C31" s="16" t="s">
        <v>382</v>
      </c>
      <c r="D31" s="14">
        <v>25.2692933351546</v>
      </c>
      <c r="E31" s="14">
        <v>1.4143926804954701</v>
      </c>
      <c r="F31" s="14">
        <v>22.595556161328599</v>
      </c>
      <c r="G31" s="14">
        <v>28.144376736811498</v>
      </c>
      <c r="H31" s="14">
        <v>5.5972783319894903</v>
      </c>
      <c r="I31" s="15">
        <v>751</v>
      </c>
      <c r="J31" s="15">
        <v>2481</v>
      </c>
      <c r="K31" s="14">
        <v>2.6272384732876302</v>
      </c>
      <c r="L31" s="15">
        <v>944.33757164623296</v>
      </c>
      <c r="M31" s="15">
        <v>937</v>
      </c>
      <c r="ZA31" s="9"/>
    </row>
    <row r="32" spans="2:677" ht="27.6" x14ac:dyDescent="0.3">
      <c r="B32" s="19"/>
      <c r="C32" s="16" t="s">
        <v>383</v>
      </c>
      <c r="D32" s="14">
        <v>39.286090620950603</v>
      </c>
      <c r="E32" s="14">
        <v>1.4299413220617101</v>
      </c>
      <c r="F32" s="14">
        <v>36.518697670804201</v>
      </c>
      <c r="G32" s="14">
        <v>42.124038306565097</v>
      </c>
      <c r="H32" s="14">
        <v>3.63981577056982</v>
      </c>
      <c r="I32" s="15">
        <v>2013</v>
      </c>
      <c r="J32" s="15">
        <v>4557</v>
      </c>
      <c r="K32" s="14">
        <v>3.9056483294784501</v>
      </c>
      <c r="L32" s="15">
        <v>1166.7717151094701</v>
      </c>
      <c r="M32" s="15">
        <v>1203</v>
      </c>
      <c r="ZA32" s="9"/>
    </row>
    <row r="33" spans="2:677" x14ac:dyDescent="0.3">
      <c r="B33" s="19"/>
      <c r="C33" s="16" t="s">
        <v>384</v>
      </c>
      <c r="D33" s="14">
        <v>64.801415985535996</v>
      </c>
      <c r="E33" s="14">
        <v>2.4347119918502198</v>
      </c>
      <c r="F33" s="14">
        <v>59.888623847136301</v>
      </c>
      <c r="G33" s="14">
        <v>69.419741229878298</v>
      </c>
      <c r="H33" s="14">
        <v>3.7571894916519399</v>
      </c>
      <c r="I33" s="15">
        <v>1768</v>
      </c>
      <c r="J33" s="15">
        <v>2571</v>
      </c>
      <c r="K33" s="14">
        <v>6.6791104357782798</v>
      </c>
      <c r="L33" s="15">
        <v>384.93150019317102</v>
      </c>
      <c r="M33" s="15">
        <v>895</v>
      </c>
      <c r="ZA33" s="9"/>
    </row>
    <row r="34" spans="2:677" x14ac:dyDescent="0.3">
      <c r="B34" s="19" t="s">
        <v>387</v>
      </c>
      <c r="C34" s="16" t="s">
        <v>385</v>
      </c>
      <c r="D34" s="14">
        <v>41.942199314008903</v>
      </c>
      <c r="E34" s="14">
        <v>1.04083468643832</v>
      </c>
      <c r="F34" s="14">
        <v>39.915114666309002</v>
      </c>
      <c r="G34" s="14">
        <v>43.996848086924203</v>
      </c>
      <c r="H34" s="14">
        <v>2.48159301005151</v>
      </c>
      <c r="I34" s="15">
        <v>3825</v>
      </c>
      <c r="J34" s="15">
        <v>7951</v>
      </c>
      <c r="K34" s="14">
        <v>3.5368680888916901</v>
      </c>
      <c r="L34" s="15">
        <v>2248.0340799171599</v>
      </c>
      <c r="M34" s="15">
        <v>1254</v>
      </c>
      <c r="ZA34" s="9"/>
    </row>
    <row r="35" spans="2:677" x14ac:dyDescent="0.3">
      <c r="B35" s="19"/>
      <c r="C35" s="16" t="s">
        <v>386</v>
      </c>
      <c r="D35" s="14">
        <v>34.517177080415202</v>
      </c>
      <c r="E35" s="14">
        <v>2.4687178115008002</v>
      </c>
      <c r="F35" s="14">
        <v>29.8437655981106</v>
      </c>
      <c r="G35" s="14">
        <v>39.510272932534903</v>
      </c>
      <c r="H35" s="14">
        <v>7.1521428468770596</v>
      </c>
      <c r="I35" s="15">
        <v>642</v>
      </c>
      <c r="J35" s="15">
        <v>1591</v>
      </c>
      <c r="K35" s="14">
        <v>4.2872357088949196</v>
      </c>
      <c r="L35" s="15">
        <v>371.10159273470401</v>
      </c>
      <c r="M35" s="15">
        <v>747</v>
      </c>
      <c r="ZA35" s="9"/>
    </row>
    <row r="37" spans="2:677" x14ac:dyDescent="0.3">
      <c r="B37" s="7"/>
      <c r="C37" s="7"/>
      <c r="D37" s="7"/>
    </row>
    <row r="38" spans="2:677" x14ac:dyDescent="0.3">
      <c r="B38" s="7" t="s">
        <v>301</v>
      </c>
      <c r="C38" s="7"/>
      <c r="D38" s="7"/>
    </row>
    <row r="39" spans="2:677" x14ac:dyDescent="0.3">
      <c r="B39" s="7" t="s">
        <v>302</v>
      </c>
      <c r="C39" s="7"/>
      <c r="D39" s="7"/>
    </row>
    <row r="40" spans="2:677" x14ac:dyDescent="0.3">
      <c r="B40" s="7" t="s">
        <v>303</v>
      </c>
      <c r="C40" s="7"/>
      <c r="D40" s="7"/>
    </row>
    <row r="41" spans="2:677" x14ac:dyDescent="0.3">
      <c r="B41" s="7" t="s">
        <v>304</v>
      </c>
      <c r="C41" s="7"/>
      <c r="D41" s="7"/>
    </row>
    <row r="42" spans="2:677" x14ac:dyDescent="0.3">
      <c r="B42" s="7" t="s">
        <v>305</v>
      </c>
      <c r="C42" s="7"/>
      <c r="D42" s="7"/>
    </row>
    <row r="43" spans="2:677" x14ac:dyDescent="0.3">
      <c r="B43" s="7" t="s">
        <v>306</v>
      </c>
      <c r="C43" s="7"/>
      <c r="D43" s="7"/>
    </row>
    <row r="44" spans="2:677" x14ac:dyDescent="0.3">
      <c r="B44" s="7" t="s">
        <v>307</v>
      </c>
      <c r="C44" s="7"/>
      <c r="D44" s="7"/>
    </row>
    <row r="45" spans="2:677" x14ac:dyDescent="0.3">
      <c r="B45" s="7" t="s">
        <v>9</v>
      </c>
      <c r="C45" s="8" t="str">
        <f>HYPERLINK("https://www.cdc.gov/nchs/data/series/sr_02/sr02_175.pdf", "Link to Vital and Health Statistics")</f>
        <v>Link to Vital and Health Statistics</v>
      </c>
      <c r="D45" s="7"/>
    </row>
    <row r="46" spans="2:677" x14ac:dyDescent="0.3">
      <c r="B46" s="7" t="s">
        <v>308</v>
      </c>
      <c r="C46" s="7"/>
      <c r="D46" s="7"/>
    </row>
    <row r="47" spans="2:677" x14ac:dyDescent="0.3">
      <c r="B47" s="7" t="s">
        <v>309</v>
      </c>
      <c r="C47" s="7"/>
      <c r="D47" s="7"/>
    </row>
    <row r="48" spans="2:677" x14ac:dyDescent="0.3">
      <c r="B48" s="7"/>
      <c r="C48" s="7"/>
      <c r="D48" s="7"/>
    </row>
    <row r="49" spans="2:9" ht="90" customHeight="1" x14ac:dyDescent="0.3">
      <c r="B49" s="20" t="s">
        <v>393</v>
      </c>
      <c r="C49" s="21"/>
      <c r="D49" s="21"/>
      <c r="E49" s="22"/>
      <c r="F49" s="22"/>
      <c r="G49" s="22"/>
      <c r="H49" s="22"/>
      <c r="I49" s="22"/>
    </row>
    <row r="50" spans="2:9" x14ac:dyDescent="0.3">
      <c r="B50" s="7"/>
      <c r="C50" s="7"/>
      <c r="D50" s="7"/>
    </row>
    <row r="51" spans="2:9" x14ac:dyDescent="0.3">
      <c r="B51" s="7"/>
      <c r="C51" s="7"/>
      <c r="D51" s="7"/>
    </row>
    <row r="52" spans="2:9" x14ac:dyDescent="0.3">
      <c r="B52" s="7"/>
      <c r="C52" s="7"/>
      <c r="D52" s="7"/>
    </row>
    <row r="53" spans="2:9" x14ac:dyDescent="0.3">
      <c r="B53" s="7"/>
      <c r="C53" s="7"/>
      <c r="D53" s="7"/>
    </row>
    <row r="54" spans="2:9" x14ac:dyDescent="0.3">
      <c r="B54" s="7"/>
      <c r="C54" s="7"/>
      <c r="D54" s="7"/>
    </row>
    <row r="55" spans="2:9" x14ac:dyDescent="0.3">
      <c r="B55" s="7"/>
      <c r="C55" s="7"/>
      <c r="D55" s="7"/>
    </row>
    <row r="56" spans="2:9" x14ac:dyDescent="0.3">
      <c r="B56" s="7"/>
      <c r="C56" s="7"/>
      <c r="D56" s="7"/>
    </row>
    <row r="57" spans="2:9" x14ac:dyDescent="0.3">
      <c r="B57" s="7"/>
      <c r="C57" s="7"/>
      <c r="D57" s="7"/>
    </row>
  </sheetData>
  <mergeCells count="12">
    <mergeCell ref="B49:I49"/>
    <mergeCell ref="B17:B21"/>
    <mergeCell ref="B27:B28"/>
    <mergeCell ref="B29:B30"/>
    <mergeCell ref="B22:B26"/>
    <mergeCell ref="B34:B35"/>
    <mergeCell ref="B31:B33"/>
    <mergeCell ref="B8:C8"/>
    <mergeCell ref="B9:C9"/>
    <mergeCell ref="B10:B11"/>
    <mergeCell ref="B12:B14"/>
    <mergeCell ref="B15:B16"/>
  </mergeCells>
  <conditionalFormatting sqref="D9:D35">
    <cfRule type="expression" dxfId="59" priority="1">
      <formula>ZA9 = 3</formula>
    </cfRule>
    <cfRule type="expression" dxfId="58" priority="28">
      <formula>I9 = J9</formula>
    </cfRule>
    <cfRule type="expression" dxfId="57" priority="55">
      <formula>ZA9 = 2</formula>
    </cfRule>
    <cfRule type="expression" dxfId="56" priority="82">
      <formula>ZA9 = 1</formula>
    </cfRule>
  </conditionalFormatting>
  <pageMargins left="0.7" right="0.7" top="0.75" bottom="0.75" header="0.3" footer="0.3"/>
  <pageSetup paperSize="9" orientation="portrait" horizontalDpi="300" verticalDpi="300"/>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B1:ZA5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214</v>
      </c>
      <c r="M2" s="12" t="str">
        <f>HYPERLINK("#'INDICE'!A1", "Índice")</f>
        <v>Índice</v>
      </c>
    </row>
    <row r="3" spans="2:677" x14ac:dyDescent="0.3">
      <c r="B3" s="10" t="s">
        <v>7</v>
      </c>
      <c r="C3" s="11" t="s">
        <v>213</v>
      </c>
    </row>
    <row r="4" spans="2:677" x14ac:dyDescent="0.3">
      <c r="B4" s="10" t="s">
        <v>8</v>
      </c>
      <c r="C4" s="11" t="s">
        <v>389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16.814114381024599</v>
      </c>
      <c r="E9" s="14">
        <v>0.65040135810266797</v>
      </c>
      <c r="F9" s="14">
        <v>15.5764550512333</v>
      </c>
      <c r="G9" s="14">
        <v>18.128996919631</v>
      </c>
      <c r="H9" s="14">
        <v>3.8681868302066</v>
      </c>
      <c r="I9" s="15">
        <v>2060</v>
      </c>
      <c r="J9" s="15">
        <v>9836</v>
      </c>
      <c r="K9" s="14">
        <v>2.9744974509578999</v>
      </c>
      <c r="L9" s="15">
        <v>3306.77708156463</v>
      </c>
      <c r="M9" s="15">
        <v>1262</v>
      </c>
      <c r="ZA9" s="9"/>
    </row>
    <row r="10" spans="2:677" x14ac:dyDescent="0.3">
      <c r="B10" s="19" t="s">
        <v>293</v>
      </c>
      <c r="C10" s="16" t="s">
        <v>253</v>
      </c>
      <c r="D10" s="14">
        <v>20.247938245788099</v>
      </c>
      <c r="E10" s="14">
        <v>0.96692327566069702</v>
      </c>
      <c r="F10" s="14">
        <v>18.416075594448898</v>
      </c>
      <c r="G10" s="14">
        <v>22.212406625882799</v>
      </c>
      <c r="H10" s="14">
        <v>4.7754159654345596</v>
      </c>
      <c r="I10" s="15">
        <v>1583</v>
      </c>
      <c r="J10" s="15">
        <v>5988</v>
      </c>
      <c r="K10" s="14">
        <v>3.4663352255165401</v>
      </c>
      <c r="L10" s="15">
        <v>1727.4728525737701</v>
      </c>
      <c r="M10" s="15">
        <v>793</v>
      </c>
      <c r="ZA10" s="9"/>
    </row>
    <row r="11" spans="2:677" x14ac:dyDescent="0.3">
      <c r="B11" s="19"/>
      <c r="C11" s="16" t="s">
        <v>254</v>
      </c>
      <c r="D11" s="14">
        <v>10.548583638296201</v>
      </c>
      <c r="E11" s="14">
        <v>0.640583454871817</v>
      </c>
      <c r="F11" s="14">
        <v>9.3544324540596797</v>
      </c>
      <c r="G11" s="14">
        <v>11.875204798303001</v>
      </c>
      <c r="H11" s="14">
        <v>6.0726963622510004</v>
      </c>
      <c r="I11" s="15">
        <v>477</v>
      </c>
      <c r="J11" s="15">
        <v>3848</v>
      </c>
      <c r="K11" s="14">
        <v>1.67298577782515</v>
      </c>
      <c r="L11" s="15">
        <v>2300.0793258400099</v>
      </c>
      <c r="M11" s="15">
        <v>469</v>
      </c>
      <c r="ZA11" s="9"/>
    </row>
    <row r="12" spans="2:677" x14ac:dyDescent="0.3">
      <c r="B12" s="19" t="s">
        <v>294</v>
      </c>
      <c r="C12" s="16" t="s">
        <v>255</v>
      </c>
      <c r="D12" s="14">
        <v>27.015073613533598</v>
      </c>
      <c r="E12" s="14">
        <v>0.98401802639403302</v>
      </c>
      <c r="F12" s="14">
        <v>25.126899321449301</v>
      </c>
      <c r="G12" s="14">
        <v>28.990198053818599</v>
      </c>
      <c r="H12" s="14">
        <v>3.6424776792060101</v>
      </c>
      <c r="I12" s="15">
        <v>1400</v>
      </c>
      <c r="J12" s="15">
        <v>5058</v>
      </c>
      <c r="K12" s="14">
        <v>2.48347465889728</v>
      </c>
      <c r="L12" s="15">
        <v>2036.6626177880401</v>
      </c>
      <c r="M12" s="15">
        <v>654</v>
      </c>
      <c r="ZA12" s="9"/>
    </row>
    <row r="13" spans="2:677" x14ac:dyDescent="0.3">
      <c r="B13" s="19"/>
      <c r="C13" s="16" t="s">
        <v>256</v>
      </c>
      <c r="D13" s="14">
        <v>9.9560594073300308</v>
      </c>
      <c r="E13" s="14">
        <v>0.90974382120922004</v>
      </c>
      <c r="F13" s="14">
        <v>8.3045970337432298</v>
      </c>
      <c r="G13" s="14">
        <v>11.8933370155489</v>
      </c>
      <c r="H13" s="14">
        <v>9.1375893211267094</v>
      </c>
      <c r="I13" s="15">
        <v>353</v>
      </c>
      <c r="J13" s="15">
        <v>2862</v>
      </c>
      <c r="K13" s="14">
        <v>2.6412780071134101</v>
      </c>
      <c r="L13" s="15">
        <v>1083.5663615462499</v>
      </c>
      <c r="M13" s="15">
        <v>371</v>
      </c>
      <c r="ZA13" s="9"/>
    </row>
    <row r="14" spans="2:677" x14ac:dyDescent="0.3">
      <c r="B14" s="19"/>
      <c r="C14" s="16" t="s">
        <v>257</v>
      </c>
      <c r="D14" s="14">
        <v>10.9085065874122</v>
      </c>
      <c r="E14" s="14">
        <v>0.84711079728680505</v>
      </c>
      <c r="F14" s="14">
        <v>9.3482445172865098</v>
      </c>
      <c r="G14" s="14">
        <v>12.692720826271501</v>
      </c>
      <c r="H14" s="14">
        <v>7.7655982558081904</v>
      </c>
      <c r="I14" s="15">
        <v>307</v>
      </c>
      <c r="J14" s="15">
        <v>1916</v>
      </c>
      <c r="K14" s="14">
        <v>1.41399435841985</v>
      </c>
      <c r="L14" s="15">
        <v>1355.0266226954</v>
      </c>
      <c r="M14" s="15">
        <v>237</v>
      </c>
      <c r="ZA14" s="9"/>
    </row>
    <row r="15" spans="2:677" x14ac:dyDescent="0.3">
      <c r="B15" s="19" t="s">
        <v>321</v>
      </c>
      <c r="C15" s="16" t="s">
        <v>314</v>
      </c>
      <c r="D15" s="14">
        <v>15.8695952572383</v>
      </c>
      <c r="E15" s="14">
        <v>0.83179905199764204</v>
      </c>
      <c r="F15" s="14">
        <v>14.3049317043989</v>
      </c>
      <c r="G15" s="14">
        <v>17.570310920576599</v>
      </c>
      <c r="H15" s="14">
        <v>5.2414635566603396</v>
      </c>
      <c r="I15" s="15">
        <v>1026</v>
      </c>
      <c r="J15" s="15">
        <v>5078</v>
      </c>
      <c r="K15" s="14">
        <v>2.6310262351259102</v>
      </c>
      <c r="L15" s="15">
        <v>1930.04536868747</v>
      </c>
      <c r="M15" s="15">
        <v>1244</v>
      </c>
      <c r="ZA15" s="9"/>
    </row>
    <row r="16" spans="2:677" x14ac:dyDescent="0.3">
      <c r="B16" s="19"/>
      <c r="C16" s="16" t="s">
        <v>315</v>
      </c>
      <c r="D16" s="14">
        <v>17.8064285041138</v>
      </c>
      <c r="E16" s="14">
        <v>0.95025376088302704</v>
      </c>
      <c r="F16" s="14">
        <v>16.017899829592402</v>
      </c>
      <c r="G16" s="14">
        <v>19.747702236782899</v>
      </c>
      <c r="H16" s="14">
        <v>5.3365769596271901</v>
      </c>
      <c r="I16" s="15">
        <v>1034</v>
      </c>
      <c r="J16" s="15">
        <v>4758</v>
      </c>
      <c r="K16" s="14">
        <v>2.9349294995164401</v>
      </c>
      <c r="L16" s="15">
        <v>1621.1633024861201</v>
      </c>
      <c r="M16" s="15">
        <v>1235</v>
      </c>
      <c r="ZA16" s="9"/>
    </row>
    <row r="17" spans="2:677" x14ac:dyDescent="0.3">
      <c r="B17" s="19" t="s">
        <v>322</v>
      </c>
      <c r="C17" s="16" t="s">
        <v>316</v>
      </c>
      <c r="D17" s="14">
        <v>7.5228368369246299</v>
      </c>
      <c r="E17" s="14">
        <v>1.1158258379557</v>
      </c>
      <c r="F17" s="14">
        <v>5.6001095225226303</v>
      </c>
      <c r="G17" s="14">
        <v>10.035529362105599</v>
      </c>
      <c r="H17" s="14">
        <v>14.8325141451806</v>
      </c>
      <c r="I17" s="15">
        <v>88</v>
      </c>
      <c r="J17" s="15">
        <v>1060</v>
      </c>
      <c r="K17" s="14">
        <v>1.8952767985655601</v>
      </c>
      <c r="L17" s="15">
        <v>559.28506105401698</v>
      </c>
      <c r="M17" s="15">
        <v>278</v>
      </c>
      <c r="ZA17" s="9"/>
    </row>
    <row r="18" spans="2:677" x14ac:dyDescent="0.3">
      <c r="B18" s="19"/>
      <c r="C18" s="16" t="s">
        <v>317</v>
      </c>
      <c r="D18" s="14">
        <v>11.8680516288865</v>
      </c>
      <c r="E18" s="14">
        <v>2.19341311147942</v>
      </c>
      <c r="F18" s="14">
        <v>8.1659042412774792</v>
      </c>
      <c r="G18" s="14">
        <v>16.939037898836801</v>
      </c>
      <c r="H18" s="14">
        <v>18.481661354933099</v>
      </c>
      <c r="I18" s="15">
        <v>54</v>
      </c>
      <c r="J18" s="15">
        <v>390</v>
      </c>
      <c r="K18" s="14">
        <v>1.7892773874975401</v>
      </c>
      <c r="L18" s="15">
        <v>217.96508619909901</v>
      </c>
      <c r="M18" s="15">
        <v>125</v>
      </c>
      <c r="ZA18" s="9"/>
    </row>
    <row r="19" spans="2:677" x14ac:dyDescent="0.3">
      <c r="B19" s="19"/>
      <c r="C19" s="16" t="s">
        <v>318</v>
      </c>
      <c r="D19" s="14">
        <v>6.2273803974685604</v>
      </c>
      <c r="E19" s="14">
        <v>1.43226696782556</v>
      </c>
      <c r="F19" s="14">
        <v>3.9250569217910298</v>
      </c>
      <c r="G19" s="14">
        <v>9.7432239823880291</v>
      </c>
      <c r="H19" s="14">
        <v>22.999509848599899</v>
      </c>
      <c r="I19" s="15">
        <v>27</v>
      </c>
      <c r="J19" s="15">
        <v>333</v>
      </c>
      <c r="K19" s="14">
        <v>1.16628473639212</v>
      </c>
      <c r="L19" s="15">
        <v>285.52204243890799</v>
      </c>
      <c r="M19" s="15">
        <v>115</v>
      </c>
      <c r="ZA19" s="9"/>
    </row>
    <row r="20" spans="2:677" x14ac:dyDescent="0.3">
      <c r="B20" s="19"/>
      <c r="C20" s="16" t="s">
        <v>319</v>
      </c>
      <c r="D20" s="14">
        <v>19.1262884406297</v>
      </c>
      <c r="E20" s="14">
        <v>0.77938748839691596</v>
      </c>
      <c r="F20" s="14">
        <v>17.643654669358298</v>
      </c>
      <c r="G20" s="14">
        <v>20.702192752579801</v>
      </c>
      <c r="H20" s="14">
        <v>4.0749541701006402</v>
      </c>
      <c r="I20" s="15">
        <v>1873</v>
      </c>
      <c r="J20" s="15">
        <v>7941</v>
      </c>
      <c r="K20" s="14">
        <v>3.11809459263768</v>
      </c>
      <c r="L20" s="15">
        <v>2546.7476255370798</v>
      </c>
      <c r="M20" s="15">
        <v>1218</v>
      </c>
      <c r="ZA20" s="9"/>
    </row>
    <row r="21" spans="2:677" x14ac:dyDescent="0.3">
      <c r="B21" s="19"/>
      <c r="C21" s="16" t="s">
        <v>320</v>
      </c>
      <c r="D21" s="14">
        <v>9.6176668500862892</v>
      </c>
      <c r="E21" s="14">
        <v>3.0576781735593199</v>
      </c>
      <c r="F21" s="14">
        <v>4.9645098144191602</v>
      </c>
      <c r="G21" s="14">
        <v>17.814613679310099</v>
      </c>
      <c r="H21" s="14">
        <v>31.7923070243578</v>
      </c>
      <c r="I21" s="15">
        <v>18</v>
      </c>
      <c r="J21" s="15">
        <v>112</v>
      </c>
      <c r="K21" s="14">
        <v>1.1938595899889199</v>
      </c>
      <c r="L21" s="15">
        <v>93.813377166941194</v>
      </c>
      <c r="M21" s="15">
        <v>39</v>
      </c>
      <c r="ZA21" s="9">
        <v>1</v>
      </c>
    </row>
    <row r="22" spans="2:677" x14ac:dyDescent="0.3">
      <c r="B22" s="19" t="s">
        <v>298</v>
      </c>
      <c r="C22" s="16" t="s">
        <v>283</v>
      </c>
      <c r="D22" s="14">
        <v>5.2647030484246198</v>
      </c>
      <c r="E22" s="14">
        <v>0.67479475173773795</v>
      </c>
      <c r="F22" s="14">
        <v>4.0867013461403499</v>
      </c>
      <c r="G22" s="14">
        <v>6.7583400814965104</v>
      </c>
      <c r="H22" s="14">
        <v>12.817337379354401</v>
      </c>
      <c r="I22" s="15">
        <v>113</v>
      </c>
      <c r="J22" s="15">
        <v>1722</v>
      </c>
      <c r="K22" s="14">
        <v>1.5712256556402799</v>
      </c>
      <c r="L22" s="15">
        <v>1095.9597011533499</v>
      </c>
      <c r="M22" s="15">
        <v>686</v>
      </c>
      <c r="ZA22" s="9"/>
    </row>
    <row r="23" spans="2:677" x14ac:dyDescent="0.3">
      <c r="B23" s="19"/>
      <c r="C23" s="16" t="s">
        <v>284</v>
      </c>
      <c r="D23" s="14">
        <v>9.1761458118216499</v>
      </c>
      <c r="E23" s="14">
        <v>1.10441319019233</v>
      </c>
      <c r="F23" s="14">
        <v>7.2263286627064396</v>
      </c>
      <c r="G23" s="14">
        <v>11.586361007376199</v>
      </c>
      <c r="H23" s="14">
        <v>12.0356979154529</v>
      </c>
      <c r="I23" s="15">
        <v>177</v>
      </c>
      <c r="J23" s="15">
        <v>1624</v>
      </c>
      <c r="K23" s="14">
        <v>2.3753163452268899</v>
      </c>
      <c r="L23" s="15">
        <v>683.69840643052498</v>
      </c>
      <c r="M23" s="15">
        <v>810</v>
      </c>
      <c r="ZA23" s="9"/>
    </row>
    <row r="24" spans="2:677" x14ac:dyDescent="0.3">
      <c r="B24" s="19"/>
      <c r="C24" s="16" t="s">
        <v>285</v>
      </c>
      <c r="D24" s="14">
        <v>10.987544969239201</v>
      </c>
      <c r="E24" s="14">
        <v>1.2021183832202</v>
      </c>
      <c r="F24" s="14">
        <v>8.8406660730282791</v>
      </c>
      <c r="G24" s="14">
        <v>13.578119887571701</v>
      </c>
      <c r="H24" s="14">
        <v>10.9407368669312</v>
      </c>
      <c r="I24" s="15">
        <v>241</v>
      </c>
      <c r="J24" s="15">
        <v>1807</v>
      </c>
      <c r="K24" s="14">
        <v>2.6684604983077</v>
      </c>
      <c r="L24" s="15">
        <v>677.169476987189</v>
      </c>
      <c r="M24" s="15">
        <v>888</v>
      </c>
      <c r="ZA24" s="9"/>
    </row>
    <row r="25" spans="2:677" x14ac:dyDescent="0.3">
      <c r="B25" s="19"/>
      <c r="C25" s="16" t="s">
        <v>286</v>
      </c>
      <c r="D25" s="14">
        <v>17.796415198866601</v>
      </c>
      <c r="E25" s="14">
        <v>1.62400771805456</v>
      </c>
      <c r="F25" s="14">
        <v>14.8291525622731</v>
      </c>
      <c r="G25" s="14">
        <v>21.2095618051308</v>
      </c>
      <c r="H25" s="14">
        <v>9.1254766755385202</v>
      </c>
      <c r="I25" s="15">
        <v>429</v>
      </c>
      <c r="J25" s="15">
        <v>2023</v>
      </c>
      <c r="K25" s="14">
        <v>3.6453064372606701</v>
      </c>
      <c r="L25" s="15">
        <v>554.96020288495095</v>
      </c>
      <c r="M25" s="15">
        <v>924</v>
      </c>
      <c r="ZA25" s="9"/>
    </row>
    <row r="26" spans="2:677" x14ac:dyDescent="0.3">
      <c r="B26" s="19"/>
      <c r="C26" s="16" t="s">
        <v>287</v>
      </c>
      <c r="D26" s="14">
        <v>39.062049904494202</v>
      </c>
      <c r="E26" s="14">
        <v>1.5455912201558799</v>
      </c>
      <c r="F26" s="14">
        <v>36.0743670723704</v>
      </c>
      <c r="G26" s="14">
        <v>42.134082400991304</v>
      </c>
      <c r="H26" s="14">
        <v>3.9567591151381398</v>
      </c>
      <c r="I26" s="15">
        <v>1068</v>
      </c>
      <c r="J26" s="15">
        <v>2590</v>
      </c>
      <c r="K26" s="14">
        <v>2.5982352061378</v>
      </c>
      <c r="L26" s="15">
        <v>996.83046164629297</v>
      </c>
      <c r="M26" s="15">
        <v>903</v>
      </c>
      <c r="ZA26" s="9"/>
    </row>
    <row r="27" spans="2:677" x14ac:dyDescent="0.3">
      <c r="B27" s="19" t="s">
        <v>297</v>
      </c>
      <c r="C27" s="16" t="s">
        <v>288</v>
      </c>
      <c r="D27" s="14">
        <v>21.403329750431499</v>
      </c>
      <c r="E27" s="14">
        <v>0.94063481178314901</v>
      </c>
      <c r="F27" s="14">
        <v>19.615784009666701</v>
      </c>
      <c r="G27" s="14">
        <v>23.306541073789099</v>
      </c>
      <c r="H27" s="14">
        <v>4.39480596127426</v>
      </c>
      <c r="I27" s="15">
        <v>1800</v>
      </c>
      <c r="J27" s="15">
        <v>6934</v>
      </c>
      <c r="K27" s="14">
        <v>3.64651332625286</v>
      </c>
      <c r="L27" s="15">
        <v>1901.5424817123401</v>
      </c>
      <c r="M27" s="15">
        <v>1238</v>
      </c>
      <c r="ZA27" s="9"/>
    </row>
    <row r="28" spans="2:677" x14ac:dyDescent="0.3">
      <c r="B28" s="19"/>
      <c r="C28" s="16" t="s">
        <v>289</v>
      </c>
      <c r="D28" s="14">
        <v>6.5667975593490597</v>
      </c>
      <c r="E28" s="14">
        <v>0.65075157515415505</v>
      </c>
      <c r="F28" s="14">
        <v>5.3994529941367704</v>
      </c>
      <c r="G28" s="14">
        <v>7.9652684927261603</v>
      </c>
      <c r="H28" s="14">
        <v>9.9097249347619805</v>
      </c>
      <c r="I28" s="15">
        <v>228</v>
      </c>
      <c r="J28" s="15">
        <v>2833</v>
      </c>
      <c r="K28" s="14">
        <v>1.95464927288138</v>
      </c>
      <c r="L28" s="15">
        <v>1449.36487548164</v>
      </c>
      <c r="M28" s="15">
        <v>943</v>
      </c>
      <c r="ZA28" s="9"/>
    </row>
    <row r="29" spans="2:677" x14ac:dyDescent="0.3">
      <c r="B29" s="19" t="s">
        <v>291</v>
      </c>
      <c r="C29" s="16" t="s">
        <v>290</v>
      </c>
      <c r="D29" s="14">
        <v>23.066199696936799</v>
      </c>
      <c r="E29" s="14">
        <v>0.94419356175304503</v>
      </c>
      <c r="F29" s="14">
        <v>21.2659586902463</v>
      </c>
      <c r="G29" s="14">
        <v>24.970504967739402</v>
      </c>
      <c r="H29" s="14">
        <v>4.0934075580661702</v>
      </c>
      <c r="I29" s="15">
        <v>1819</v>
      </c>
      <c r="J29" s="15">
        <v>6804</v>
      </c>
      <c r="K29" s="14">
        <v>3.41766355294126</v>
      </c>
      <c r="L29" s="15">
        <v>1990.8337654080799</v>
      </c>
      <c r="M29" s="15">
        <v>1176</v>
      </c>
      <c r="ZA29" s="9"/>
    </row>
    <row r="30" spans="2:677" x14ac:dyDescent="0.3">
      <c r="B30" s="19"/>
      <c r="C30" s="16" t="s">
        <v>291</v>
      </c>
      <c r="D30" s="14">
        <v>7.2870111286172596</v>
      </c>
      <c r="E30" s="14">
        <v>0.87914881889959695</v>
      </c>
      <c r="F30" s="14">
        <v>5.7389051798867703</v>
      </c>
      <c r="G30" s="14">
        <v>9.2119162611275307</v>
      </c>
      <c r="H30" s="14">
        <v>12.064601019299101</v>
      </c>
      <c r="I30" s="15">
        <v>241</v>
      </c>
      <c r="J30" s="15">
        <v>3032</v>
      </c>
      <c r="K30" s="14">
        <v>3.4675338992974001</v>
      </c>
      <c r="L30" s="15">
        <v>874.39664270170601</v>
      </c>
      <c r="M30" s="15">
        <v>915</v>
      </c>
      <c r="ZA30" s="9"/>
    </row>
    <row r="31" spans="2:677" x14ac:dyDescent="0.3">
      <c r="B31" s="19" t="s">
        <v>388</v>
      </c>
      <c r="C31" s="16" t="s">
        <v>382</v>
      </c>
      <c r="D31" s="14">
        <v>5.7486181283128204</v>
      </c>
      <c r="E31" s="14">
        <v>0.588799256504552</v>
      </c>
      <c r="F31" s="14">
        <v>4.6963885144268502</v>
      </c>
      <c r="G31" s="14">
        <v>7.0192371189468803</v>
      </c>
      <c r="H31" s="14">
        <v>10.242448591334099</v>
      </c>
      <c r="I31" s="15">
        <v>179</v>
      </c>
      <c r="J31" s="15">
        <v>2481</v>
      </c>
      <c r="K31" s="14">
        <v>1.58684679946973</v>
      </c>
      <c r="L31" s="15">
        <v>1563.47796197406</v>
      </c>
      <c r="M31" s="15">
        <v>937</v>
      </c>
      <c r="ZA31" s="9"/>
    </row>
    <row r="32" spans="2:677" ht="27.6" x14ac:dyDescent="0.3">
      <c r="B32" s="19"/>
      <c r="C32" s="16" t="s">
        <v>383</v>
      </c>
      <c r="D32" s="14">
        <v>13.6134863686356</v>
      </c>
      <c r="E32" s="14">
        <v>0.89312860458200904</v>
      </c>
      <c r="F32" s="14">
        <v>11.954248664066</v>
      </c>
      <c r="G32" s="14">
        <v>15.462579261946001</v>
      </c>
      <c r="H32" s="14">
        <v>6.5606162917950899</v>
      </c>
      <c r="I32" s="15">
        <v>729</v>
      </c>
      <c r="J32" s="15">
        <v>4557</v>
      </c>
      <c r="K32" s="14">
        <v>3.0902698532964599</v>
      </c>
      <c r="L32" s="15">
        <v>1474.6285005301199</v>
      </c>
      <c r="M32" s="15">
        <v>1203</v>
      </c>
      <c r="ZA32" s="9"/>
    </row>
    <row r="33" spans="2:677" x14ac:dyDescent="0.3">
      <c r="B33" s="19"/>
      <c r="C33" s="16" t="s">
        <v>384</v>
      </c>
      <c r="D33" s="14">
        <v>37.944546050702399</v>
      </c>
      <c r="E33" s="14">
        <v>1.8944668630227299</v>
      </c>
      <c r="F33" s="14">
        <v>34.303308576831803</v>
      </c>
      <c r="G33" s="14">
        <v>41.7268047484798</v>
      </c>
      <c r="H33" s="14">
        <v>4.9927250690818497</v>
      </c>
      <c r="I33" s="15">
        <v>1113</v>
      </c>
      <c r="J33" s="15">
        <v>2571</v>
      </c>
      <c r="K33" s="14">
        <v>3.9172188110934298</v>
      </c>
      <c r="L33" s="15">
        <v>656.33300665232605</v>
      </c>
      <c r="M33" s="15">
        <v>895</v>
      </c>
      <c r="ZA33" s="9"/>
    </row>
    <row r="34" spans="2:677" x14ac:dyDescent="0.3">
      <c r="B34" s="19" t="s">
        <v>387</v>
      </c>
      <c r="C34" s="16" t="s">
        <v>385</v>
      </c>
      <c r="D34" s="14">
        <v>17.648469612600401</v>
      </c>
      <c r="E34" s="14">
        <v>0.69833959724178196</v>
      </c>
      <c r="F34" s="14">
        <v>16.319926396935902</v>
      </c>
      <c r="G34" s="14">
        <v>19.060529852167299</v>
      </c>
      <c r="H34" s="14">
        <v>3.9569413811562999</v>
      </c>
      <c r="I34" s="15">
        <v>1741</v>
      </c>
      <c r="J34" s="15">
        <v>7951</v>
      </c>
      <c r="K34" s="14">
        <v>2.66760632832748</v>
      </c>
      <c r="L34" s="15">
        <v>2980.5747255761898</v>
      </c>
      <c r="M34" s="15">
        <v>1254</v>
      </c>
      <c r="ZA34" s="9"/>
    </row>
    <row r="35" spans="2:677" x14ac:dyDescent="0.3">
      <c r="B35" s="19"/>
      <c r="C35" s="16" t="s">
        <v>386</v>
      </c>
      <c r="D35" s="14">
        <v>12.549778870887099</v>
      </c>
      <c r="E35" s="14">
        <v>1.3066333471673801</v>
      </c>
      <c r="F35" s="14">
        <v>10.2009477314734</v>
      </c>
      <c r="G35" s="14">
        <v>15.3470123990774</v>
      </c>
      <c r="H35" s="14">
        <v>10.4116045438737</v>
      </c>
      <c r="I35" s="15">
        <v>245</v>
      </c>
      <c r="J35" s="15">
        <v>1591</v>
      </c>
      <c r="K35" s="14">
        <v>2.4734755081542099</v>
      </c>
      <c r="L35" s="15">
        <v>643.22448100052497</v>
      </c>
      <c r="M35" s="15">
        <v>747</v>
      </c>
      <c r="ZA35" s="9"/>
    </row>
    <row r="37" spans="2:677" x14ac:dyDescent="0.3">
      <c r="B37" s="7"/>
      <c r="C37" s="7"/>
      <c r="D37" s="7"/>
    </row>
    <row r="38" spans="2:677" x14ac:dyDescent="0.3">
      <c r="B38" s="7" t="s">
        <v>301</v>
      </c>
      <c r="C38" s="7"/>
      <c r="D38" s="7"/>
    </row>
    <row r="39" spans="2:677" x14ac:dyDescent="0.3">
      <c r="B39" s="7" t="s">
        <v>302</v>
      </c>
      <c r="C39" s="7"/>
      <c r="D39" s="7"/>
    </row>
    <row r="40" spans="2:677" x14ac:dyDescent="0.3">
      <c r="B40" s="7" t="s">
        <v>303</v>
      </c>
      <c r="C40" s="7"/>
      <c r="D40" s="7"/>
    </row>
    <row r="41" spans="2:677" x14ac:dyDescent="0.3">
      <c r="B41" s="7" t="s">
        <v>304</v>
      </c>
      <c r="C41" s="7"/>
      <c r="D41" s="7"/>
    </row>
    <row r="42" spans="2:677" x14ac:dyDescent="0.3">
      <c r="B42" s="7" t="s">
        <v>305</v>
      </c>
      <c r="C42" s="7"/>
      <c r="D42" s="7"/>
    </row>
    <row r="43" spans="2:677" x14ac:dyDescent="0.3">
      <c r="B43" s="7" t="s">
        <v>306</v>
      </c>
      <c r="C43" s="7"/>
      <c r="D43" s="7"/>
    </row>
    <row r="44" spans="2:677" x14ac:dyDescent="0.3">
      <c r="B44" s="7" t="s">
        <v>307</v>
      </c>
      <c r="C44" s="7"/>
      <c r="D44" s="7"/>
    </row>
    <row r="45" spans="2:677" x14ac:dyDescent="0.3">
      <c r="B45" s="7" t="s">
        <v>9</v>
      </c>
      <c r="C45" s="8" t="str">
        <f>HYPERLINK("https://www.cdc.gov/nchs/data/series/sr_02/sr02_175.pdf", "Link to Vital and Health Statistics")</f>
        <v>Link to Vital and Health Statistics</v>
      </c>
      <c r="D45" s="7"/>
    </row>
    <row r="46" spans="2:677" x14ac:dyDescent="0.3">
      <c r="B46" s="7" t="s">
        <v>308</v>
      </c>
      <c r="C46" s="7"/>
      <c r="D46" s="7"/>
    </row>
    <row r="47" spans="2:677" x14ac:dyDescent="0.3">
      <c r="B47" s="7" t="s">
        <v>309</v>
      </c>
      <c r="C47" s="7"/>
      <c r="D47" s="7"/>
    </row>
    <row r="48" spans="2:677" x14ac:dyDescent="0.3">
      <c r="B48" s="7"/>
      <c r="C48" s="7"/>
      <c r="D48" s="7"/>
    </row>
    <row r="49" spans="2:9" ht="90" customHeight="1" x14ac:dyDescent="0.3">
      <c r="B49" s="20" t="s">
        <v>393</v>
      </c>
      <c r="C49" s="21"/>
      <c r="D49" s="21"/>
      <c r="E49" s="22"/>
      <c r="F49" s="22"/>
      <c r="G49" s="22"/>
      <c r="H49" s="22"/>
      <c r="I49" s="22"/>
    </row>
    <row r="50" spans="2:9" x14ac:dyDescent="0.3">
      <c r="B50" s="7"/>
      <c r="C50" s="7"/>
      <c r="D50" s="7"/>
    </row>
    <row r="51" spans="2:9" x14ac:dyDescent="0.3">
      <c r="B51" s="7"/>
      <c r="C51" s="7"/>
      <c r="D51" s="7"/>
    </row>
    <row r="52" spans="2:9" x14ac:dyDescent="0.3">
      <c r="B52" s="7"/>
      <c r="C52" s="7"/>
      <c r="D52" s="7"/>
    </row>
    <row r="53" spans="2:9" x14ac:dyDescent="0.3">
      <c r="B53" s="7"/>
      <c r="C53" s="7"/>
      <c r="D53" s="7"/>
    </row>
    <row r="54" spans="2:9" x14ac:dyDescent="0.3">
      <c r="B54" s="7"/>
      <c r="C54" s="7"/>
      <c r="D54" s="7"/>
    </row>
    <row r="55" spans="2:9" x14ac:dyDescent="0.3">
      <c r="B55" s="7"/>
      <c r="C55" s="7"/>
      <c r="D55" s="7"/>
    </row>
    <row r="56" spans="2:9" x14ac:dyDescent="0.3">
      <c r="B56" s="7"/>
      <c r="C56" s="7"/>
      <c r="D56" s="7"/>
    </row>
    <row r="57" spans="2:9" x14ac:dyDescent="0.3">
      <c r="B57" s="7"/>
      <c r="C57" s="7"/>
      <c r="D57" s="7"/>
    </row>
  </sheetData>
  <mergeCells count="12">
    <mergeCell ref="B49:I49"/>
    <mergeCell ref="B17:B21"/>
    <mergeCell ref="B27:B28"/>
    <mergeCell ref="B29:B30"/>
    <mergeCell ref="B22:B26"/>
    <mergeCell ref="B34:B35"/>
    <mergeCell ref="B31:B33"/>
    <mergeCell ref="B8:C8"/>
    <mergeCell ref="B9:C9"/>
    <mergeCell ref="B10:B11"/>
    <mergeCell ref="B12:B14"/>
    <mergeCell ref="B15:B16"/>
  </mergeCells>
  <conditionalFormatting sqref="D9:D35">
    <cfRule type="expression" dxfId="55" priority="1">
      <formula>ZA9 = 3</formula>
    </cfRule>
    <cfRule type="expression" dxfId="54" priority="28">
      <formula>I9 = J9</formula>
    </cfRule>
    <cfRule type="expression" dxfId="53" priority="55">
      <formula>ZA9 = 2</formula>
    </cfRule>
    <cfRule type="expression" dxfId="52" priority="82">
      <formula>ZA9 = 1</formula>
    </cfRule>
  </conditionalFormatting>
  <pageMargins left="0.7" right="0.7" top="0.75" bottom="0.75" header="0.3" footer="0.3"/>
  <pageSetup paperSize="9" orientation="portrait" horizontalDpi="300" verticalDpi="300"/>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1:ZA5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216</v>
      </c>
      <c r="M2" s="12" t="str">
        <f>HYPERLINK("#'INDICE'!A1", "Índice")</f>
        <v>Índice</v>
      </c>
    </row>
    <row r="3" spans="2:677" x14ac:dyDescent="0.3">
      <c r="B3" s="10" t="s">
        <v>7</v>
      </c>
      <c r="C3" s="11" t="s">
        <v>215</v>
      </c>
    </row>
    <row r="4" spans="2:677" x14ac:dyDescent="0.3">
      <c r="B4" s="10" t="s">
        <v>8</v>
      </c>
      <c r="C4" s="11" t="s">
        <v>389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49.294915005473101</v>
      </c>
      <c r="E9" s="14">
        <v>1.14590267001237</v>
      </c>
      <c r="F9" s="14">
        <v>47.0497680549908</v>
      </c>
      <c r="G9" s="14">
        <v>51.542909417253099</v>
      </c>
      <c r="H9" s="14">
        <v>2.3245859535109199</v>
      </c>
      <c r="I9" s="15">
        <v>5349</v>
      </c>
      <c r="J9" s="15">
        <v>9836</v>
      </c>
      <c r="K9" s="14">
        <v>5.1667350295260999</v>
      </c>
      <c r="L9" s="15">
        <v>1903.7167464154199</v>
      </c>
      <c r="M9" s="15">
        <v>1262</v>
      </c>
      <c r="ZA9" s="9"/>
    </row>
    <row r="10" spans="2:677" x14ac:dyDescent="0.3">
      <c r="B10" s="19" t="s">
        <v>293</v>
      </c>
      <c r="C10" s="16" t="s">
        <v>253</v>
      </c>
      <c r="D10" s="14">
        <v>53.627302682081698</v>
      </c>
      <c r="E10" s="14">
        <v>1.6914639907651401</v>
      </c>
      <c r="F10" s="14">
        <v>50.295839836156397</v>
      </c>
      <c r="G10" s="14">
        <v>56.926700242999999</v>
      </c>
      <c r="H10" s="14">
        <v>3.1541097653048702</v>
      </c>
      <c r="I10" s="15">
        <v>3640</v>
      </c>
      <c r="J10" s="15">
        <v>5988</v>
      </c>
      <c r="K10" s="14">
        <v>6.8878940783716898</v>
      </c>
      <c r="L10" s="15">
        <v>869.35134772217305</v>
      </c>
      <c r="M10" s="15">
        <v>793</v>
      </c>
      <c r="ZA10" s="9"/>
    </row>
    <row r="11" spans="2:677" x14ac:dyDescent="0.3">
      <c r="B11" s="19"/>
      <c r="C11" s="16" t="s">
        <v>254</v>
      </c>
      <c r="D11" s="14">
        <v>41.389818747092903</v>
      </c>
      <c r="E11" s="14">
        <v>1.25874426048481</v>
      </c>
      <c r="F11" s="14">
        <v>38.939971951756903</v>
      </c>
      <c r="G11" s="14">
        <v>43.883023881683002</v>
      </c>
      <c r="H11" s="14">
        <v>3.0411929759253198</v>
      </c>
      <c r="I11" s="15">
        <v>1709</v>
      </c>
      <c r="J11" s="15">
        <v>3848</v>
      </c>
      <c r="K11" s="14">
        <v>2.5126419362557302</v>
      </c>
      <c r="L11" s="15">
        <v>1531.45577349321</v>
      </c>
      <c r="M11" s="15">
        <v>469</v>
      </c>
      <c r="ZA11" s="9"/>
    </row>
    <row r="12" spans="2:677" x14ac:dyDescent="0.3">
      <c r="B12" s="19" t="s">
        <v>294</v>
      </c>
      <c r="C12" s="16" t="s">
        <v>255</v>
      </c>
      <c r="D12" s="14">
        <v>55.033672865143103</v>
      </c>
      <c r="E12" s="14">
        <v>1.0454295207981299</v>
      </c>
      <c r="F12" s="14">
        <v>52.973448271764397</v>
      </c>
      <c r="G12" s="14">
        <v>57.076773530172801</v>
      </c>
      <c r="H12" s="14">
        <v>1.8996179363857799</v>
      </c>
      <c r="I12" s="15">
        <v>2903</v>
      </c>
      <c r="J12" s="15">
        <v>5058</v>
      </c>
      <c r="K12" s="14">
        <v>2.2334002429611401</v>
      </c>
      <c r="L12" s="15">
        <v>2264.7082697966698</v>
      </c>
      <c r="M12" s="15">
        <v>654</v>
      </c>
      <c r="ZA12" s="9"/>
    </row>
    <row r="13" spans="2:677" x14ac:dyDescent="0.3">
      <c r="B13" s="19"/>
      <c r="C13" s="16" t="s">
        <v>256</v>
      </c>
      <c r="D13" s="14">
        <v>46.683937723216602</v>
      </c>
      <c r="E13" s="14">
        <v>1.9415995939687201</v>
      </c>
      <c r="F13" s="14">
        <v>42.892732300322301</v>
      </c>
      <c r="G13" s="14">
        <v>50.513832482746103</v>
      </c>
      <c r="H13" s="14">
        <v>4.1590313256782796</v>
      </c>
      <c r="I13" s="15">
        <v>1503</v>
      </c>
      <c r="J13" s="15">
        <v>2862</v>
      </c>
      <c r="K13" s="14">
        <v>4.3332291422034803</v>
      </c>
      <c r="L13" s="15">
        <v>660.47741905119994</v>
      </c>
      <c r="M13" s="15">
        <v>371</v>
      </c>
      <c r="ZA13" s="9"/>
    </row>
    <row r="14" spans="2:677" x14ac:dyDescent="0.3">
      <c r="B14" s="19"/>
      <c r="C14" s="16" t="s">
        <v>257</v>
      </c>
      <c r="D14" s="14">
        <v>36.920884133008897</v>
      </c>
      <c r="E14" s="14">
        <v>2.0624182950093801</v>
      </c>
      <c r="F14" s="14">
        <v>32.958331420089799</v>
      </c>
      <c r="G14" s="14">
        <v>41.0680119697195</v>
      </c>
      <c r="H14" s="14">
        <v>5.5860479602261002</v>
      </c>
      <c r="I14" s="15">
        <v>943</v>
      </c>
      <c r="J14" s="15">
        <v>1916</v>
      </c>
      <c r="K14" s="14">
        <v>3.4975553284725098</v>
      </c>
      <c r="L14" s="15">
        <v>547.81120527313396</v>
      </c>
      <c r="M14" s="15">
        <v>237</v>
      </c>
      <c r="ZA14" s="9"/>
    </row>
    <row r="15" spans="2:677" x14ac:dyDescent="0.3">
      <c r="B15" s="19" t="s">
        <v>321</v>
      </c>
      <c r="C15" s="16" t="s">
        <v>314</v>
      </c>
      <c r="D15" s="14">
        <v>45.807441660870602</v>
      </c>
      <c r="E15" s="14">
        <v>1.4809474440141901</v>
      </c>
      <c r="F15" s="14">
        <v>42.919478299065197</v>
      </c>
      <c r="G15" s="14">
        <v>48.723854487299697</v>
      </c>
      <c r="H15" s="14">
        <v>3.2329844023558301</v>
      </c>
      <c r="I15" s="15">
        <v>2563</v>
      </c>
      <c r="J15" s="15">
        <v>5078</v>
      </c>
      <c r="K15" s="14">
        <v>4.4854990137216602</v>
      </c>
      <c r="L15" s="15">
        <v>1132.09254632892</v>
      </c>
      <c r="M15" s="15">
        <v>1244</v>
      </c>
      <c r="ZA15" s="9"/>
    </row>
    <row r="16" spans="2:677" x14ac:dyDescent="0.3">
      <c r="B16" s="19"/>
      <c r="C16" s="16" t="s">
        <v>315</v>
      </c>
      <c r="D16" s="14">
        <v>52.958862816305903</v>
      </c>
      <c r="E16" s="14">
        <v>1.64038529832891</v>
      </c>
      <c r="F16" s="14">
        <v>49.732766708402004</v>
      </c>
      <c r="G16" s="14">
        <v>56.160424406502898</v>
      </c>
      <c r="H16" s="14">
        <v>3.0974707746629302</v>
      </c>
      <c r="I16" s="15">
        <v>2786</v>
      </c>
      <c r="J16" s="15">
        <v>4758</v>
      </c>
      <c r="K16" s="14">
        <v>5.1381694808679201</v>
      </c>
      <c r="L16" s="15">
        <v>926.01071601793399</v>
      </c>
      <c r="M16" s="15">
        <v>1235</v>
      </c>
      <c r="ZA16" s="9"/>
    </row>
    <row r="17" spans="2:677" x14ac:dyDescent="0.3">
      <c r="B17" s="19" t="s">
        <v>322</v>
      </c>
      <c r="C17" s="16" t="s">
        <v>316</v>
      </c>
      <c r="D17" s="14">
        <v>32.436177754311998</v>
      </c>
      <c r="E17" s="14">
        <v>2.4511972021549302</v>
      </c>
      <c r="F17" s="14">
        <v>27.8085523551213</v>
      </c>
      <c r="G17" s="14">
        <v>37.434563345558601</v>
      </c>
      <c r="H17" s="14">
        <v>7.5569853535812204</v>
      </c>
      <c r="I17" s="15">
        <v>385</v>
      </c>
      <c r="J17" s="15">
        <v>1060</v>
      </c>
      <c r="K17" s="14">
        <v>2.9034114298715701</v>
      </c>
      <c r="L17" s="15">
        <v>365.087768510606</v>
      </c>
      <c r="M17" s="15">
        <v>278</v>
      </c>
      <c r="ZA17" s="9"/>
    </row>
    <row r="18" spans="2:677" x14ac:dyDescent="0.3">
      <c r="B18" s="19"/>
      <c r="C18" s="16" t="s">
        <v>317</v>
      </c>
      <c r="D18" s="14">
        <v>46.1098485857176</v>
      </c>
      <c r="E18" s="14">
        <v>4.35143859683303</v>
      </c>
      <c r="F18" s="14">
        <v>37.695319543517599</v>
      </c>
      <c r="G18" s="14">
        <v>54.752070065753998</v>
      </c>
      <c r="H18" s="14">
        <v>9.4371131771204304</v>
      </c>
      <c r="I18" s="15">
        <v>200</v>
      </c>
      <c r="J18" s="15">
        <v>390</v>
      </c>
      <c r="K18" s="14">
        <v>2.96423219970257</v>
      </c>
      <c r="L18" s="15">
        <v>131.568640283691</v>
      </c>
      <c r="M18" s="15">
        <v>125</v>
      </c>
      <c r="ZA18" s="9"/>
    </row>
    <row r="19" spans="2:677" x14ac:dyDescent="0.3">
      <c r="B19" s="19"/>
      <c r="C19" s="16" t="s">
        <v>318</v>
      </c>
      <c r="D19" s="14">
        <v>43.758444508565297</v>
      </c>
      <c r="E19" s="14">
        <v>3.40013970677315</v>
      </c>
      <c r="F19" s="14">
        <v>37.176866756329296</v>
      </c>
      <c r="G19" s="14">
        <v>50.567327539934503</v>
      </c>
      <c r="H19" s="14">
        <v>7.7702481085853101</v>
      </c>
      <c r="I19" s="15">
        <v>149</v>
      </c>
      <c r="J19" s="15">
        <v>333</v>
      </c>
      <c r="K19" s="14">
        <v>1.5595970619953701</v>
      </c>
      <c r="L19" s="15">
        <v>213.51668845410299</v>
      </c>
      <c r="M19" s="15">
        <v>115</v>
      </c>
      <c r="ZA19" s="9"/>
    </row>
    <row r="20" spans="2:677" x14ac:dyDescent="0.3">
      <c r="B20" s="19"/>
      <c r="C20" s="16" t="s">
        <v>319</v>
      </c>
      <c r="D20" s="14">
        <v>51.483535232537598</v>
      </c>
      <c r="E20" s="14">
        <v>1.3311555526054699</v>
      </c>
      <c r="F20" s="14">
        <v>48.870249826394897</v>
      </c>
      <c r="G20" s="14">
        <v>54.088733442731296</v>
      </c>
      <c r="H20" s="14">
        <v>2.5855946888514798</v>
      </c>
      <c r="I20" s="15">
        <v>4553</v>
      </c>
      <c r="J20" s="15">
        <v>7941</v>
      </c>
      <c r="K20" s="14">
        <v>5.6327517312290603</v>
      </c>
      <c r="L20" s="15">
        <v>1409.7905213847</v>
      </c>
      <c r="M20" s="15">
        <v>1218</v>
      </c>
      <c r="ZA20" s="9"/>
    </row>
    <row r="21" spans="2:677" x14ac:dyDescent="0.3">
      <c r="B21" s="19"/>
      <c r="C21" s="16" t="s">
        <v>320</v>
      </c>
      <c r="D21" s="14">
        <v>66.997091667579397</v>
      </c>
      <c r="E21" s="14">
        <v>6.7945400546138002</v>
      </c>
      <c r="F21" s="14">
        <v>52.161049324794298</v>
      </c>
      <c r="G21" s="14">
        <v>79.077631275277795</v>
      </c>
      <c r="H21" s="14">
        <v>10.141544782759199</v>
      </c>
      <c r="I21" s="15">
        <v>62</v>
      </c>
      <c r="J21" s="15">
        <v>112</v>
      </c>
      <c r="K21" s="14">
        <v>2.3175811058328</v>
      </c>
      <c r="L21" s="15">
        <v>48.326248310414101</v>
      </c>
      <c r="M21" s="15">
        <v>39</v>
      </c>
      <c r="ZA21" s="9"/>
    </row>
    <row r="22" spans="2:677" x14ac:dyDescent="0.3">
      <c r="B22" s="19" t="s">
        <v>298</v>
      </c>
      <c r="C22" s="16" t="s">
        <v>283</v>
      </c>
      <c r="D22" s="14">
        <v>34.338801534282197</v>
      </c>
      <c r="E22" s="14">
        <v>2.1225611162790101</v>
      </c>
      <c r="F22" s="14">
        <v>30.2997180133904</v>
      </c>
      <c r="G22" s="14">
        <v>38.617992456308201</v>
      </c>
      <c r="H22" s="14">
        <v>6.1812323710830297</v>
      </c>
      <c r="I22" s="15">
        <v>617</v>
      </c>
      <c r="J22" s="15">
        <v>1722</v>
      </c>
      <c r="K22" s="14">
        <v>3.4388033358132502</v>
      </c>
      <c r="L22" s="15">
        <v>500.75559194278901</v>
      </c>
      <c r="M22" s="15">
        <v>686</v>
      </c>
      <c r="ZA22" s="9"/>
    </row>
    <row r="23" spans="2:677" x14ac:dyDescent="0.3">
      <c r="B23" s="19"/>
      <c r="C23" s="16" t="s">
        <v>284</v>
      </c>
      <c r="D23" s="14">
        <v>40.940076105058999</v>
      </c>
      <c r="E23" s="14">
        <v>2.2337542095155798</v>
      </c>
      <c r="F23" s="14">
        <v>36.637910538860901</v>
      </c>
      <c r="G23" s="14">
        <v>45.3855659479715</v>
      </c>
      <c r="H23" s="14">
        <v>5.4561554887768002</v>
      </c>
      <c r="I23" s="15">
        <v>729</v>
      </c>
      <c r="J23" s="15">
        <v>1624</v>
      </c>
      <c r="K23" s="14">
        <v>3.34925148863273</v>
      </c>
      <c r="L23" s="15">
        <v>484.88446015828202</v>
      </c>
      <c r="M23" s="15">
        <v>810</v>
      </c>
      <c r="ZA23" s="9"/>
    </row>
    <row r="24" spans="2:677" x14ac:dyDescent="0.3">
      <c r="B24" s="19"/>
      <c r="C24" s="16" t="s">
        <v>285</v>
      </c>
      <c r="D24" s="14">
        <v>45.5988936366169</v>
      </c>
      <c r="E24" s="14">
        <v>2.7921513797330699</v>
      </c>
      <c r="F24" s="14">
        <v>40.193428231335297</v>
      </c>
      <c r="G24" s="14">
        <v>51.110066827168097</v>
      </c>
      <c r="H24" s="14">
        <v>6.1232875560184796</v>
      </c>
      <c r="I24" s="15">
        <v>883</v>
      </c>
      <c r="J24" s="15">
        <v>1807</v>
      </c>
      <c r="K24" s="14">
        <v>5.6758855432195503</v>
      </c>
      <c r="L24" s="15">
        <v>318.36441842254101</v>
      </c>
      <c r="M24" s="15">
        <v>888</v>
      </c>
      <c r="ZA24" s="9"/>
    </row>
    <row r="25" spans="2:677" x14ac:dyDescent="0.3">
      <c r="B25" s="19"/>
      <c r="C25" s="16" t="s">
        <v>286</v>
      </c>
      <c r="D25" s="14">
        <v>50.690059827064097</v>
      </c>
      <c r="E25" s="14">
        <v>2.8755155388229698</v>
      </c>
      <c r="F25" s="14">
        <v>45.061879675793399</v>
      </c>
      <c r="G25" s="14">
        <v>56.300803936047899</v>
      </c>
      <c r="H25" s="14">
        <v>5.6727404714714798</v>
      </c>
      <c r="I25" s="15">
        <v>1165</v>
      </c>
      <c r="J25" s="15">
        <v>2023</v>
      </c>
      <c r="K25" s="14">
        <v>6.6889093366149996</v>
      </c>
      <c r="L25" s="15">
        <v>302.440935912545</v>
      </c>
      <c r="M25" s="15">
        <v>924</v>
      </c>
      <c r="ZA25" s="9"/>
    </row>
    <row r="26" spans="2:677" x14ac:dyDescent="0.3">
      <c r="B26" s="19"/>
      <c r="C26" s="16" t="s">
        <v>287</v>
      </c>
      <c r="D26" s="14">
        <v>72.213214449111206</v>
      </c>
      <c r="E26" s="14">
        <v>1.4172698640456201</v>
      </c>
      <c r="F26" s="14">
        <v>69.3480504129774</v>
      </c>
      <c r="G26" s="14">
        <v>74.907465903123494</v>
      </c>
      <c r="H26" s="14">
        <v>1.9626184415933601</v>
      </c>
      <c r="I26" s="15">
        <v>1904</v>
      </c>
      <c r="J26" s="15">
        <v>2590</v>
      </c>
      <c r="K26" s="14">
        <v>2.5916847253450102</v>
      </c>
      <c r="L26" s="15">
        <v>999.34994973403604</v>
      </c>
      <c r="M26" s="15">
        <v>903</v>
      </c>
      <c r="ZA26" s="9"/>
    </row>
    <row r="27" spans="2:677" x14ac:dyDescent="0.3">
      <c r="B27" s="19" t="s">
        <v>297</v>
      </c>
      <c r="C27" s="16" t="s">
        <v>288</v>
      </c>
      <c r="D27" s="14">
        <v>54.988644943270003</v>
      </c>
      <c r="E27" s="14">
        <v>1.5597117028330001</v>
      </c>
      <c r="F27" s="14">
        <v>51.913625193380703</v>
      </c>
      <c r="G27" s="14">
        <v>58.026014857762299</v>
      </c>
      <c r="H27" s="14">
        <v>2.8364250554675499</v>
      </c>
      <c r="I27" s="15">
        <v>4195</v>
      </c>
      <c r="J27" s="15">
        <v>6934</v>
      </c>
      <c r="K27" s="14">
        <v>6.8141981229464497</v>
      </c>
      <c r="L27" s="15">
        <v>1017.5812142371</v>
      </c>
      <c r="M27" s="15">
        <v>1238</v>
      </c>
      <c r="ZA27" s="9"/>
    </row>
    <row r="28" spans="2:677" x14ac:dyDescent="0.3">
      <c r="B28" s="19"/>
      <c r="C28" s="16" t="s">
        <v>289</v>
      </c>
      <c r="D28" s="14">
        <v>36.265391710044298</v>
      </c>
      <c r="E28" s="14">
        <v>1.6653200286326699</v>
      </c>
      <c r="F28" s="14">
        <v>33.064717991765697</v>
      </c>
      <c r="G28" s="14">
        <v>39.592627496177698</v>
      </c>
      <c r="H28" s="14">
        <v>4.5920365122415898</v>
      </c>
      <c r="I28" s="15">
        <v>1103</v>
      </c>
      <c r="J28" s="15">
        <v>2833</v>
      </c>
      <c r="K28" s="14">
        <v>3.3979811584045301</v>
      </c>
      <c r="L28" s="15">
        <v>833.73034396994399</v>
      </c>
      <c r="M28" s="15">
        <v>943</v>
      </c>
      <c r="ZA28" s="9"/>
    </row>
    <row r="29" spans="2:677" x14ac:dyDescent="0.3">
      <c r="B29" s="19" t="s">
        <v>291</v>
      </c>
      <c r="C29" s="16" t="s">
        <v>290</v>
      </c>
      <c r="D29" s="14">
        <v>55.6966838664734</v>
      </c>
      <c r="E29" s="14">
        <v>1.4059574093369001</v>
      </c>
      <c r="F29" s="14">
        <v>52.923445607443099</v>
      </c>
      <c r="G29" s="14">
        <v>58.4348602498494</v>
      </c>
      <c r="H29" s="14">
        <v>2.5243108058417398</v>
      </c>
      <c r="I29" s="15">
        <v>4101</v>
      </c>
      <c r="J29" s="15">
        <v>6804</v>
      </c>
      <c r="K29" s="14">
        <v>5.4497832212112698</v>
      </c>
      <c r="L29" s="15">
        <v>1248.49002681757</v>
      </c>
      <c r="M29" s="15">
        <v>1176</v>
      </c>
      <c r="ZA29" s="9"/>
    </row>
    <row r="30" spans="2:677" x14ac:dyDescent="0.3">
      <c r="B30" s="19"/>
      <c r="C30" s="16" t="s">
        <v>291</v>
      </c>
      <c r="D30" s="14">
        <v>39.539719762272703</v>
      </c>
      <c r="E30" s="14">
        <v>1.80729382846747</v>
      </c>
      <c r="F30" s="14">
        <v>36.053299808239203</v>
      </c>
      <c r="G30" s="14">
        <v>43.135859731269797</v>
      </c>
      <c r="H30" s="14">
        <v>4.5708311524046596</v>
      </c>
      <c r="I30" s="15">
        <v>1248</v>
      </c>
      <c r="J30" s="15">
        <v>3032</v>
      </c>
      <c r="K30" s="14">
        <v>4.1413289158920499</v>
      </c>
      <c r="L30" s="15">
        <v>732.13213960497603</v>
      </c>
      <c r="M30" s="15">
        <v>915</v>
      </c>
      <c r="ZA30" s="9"/>
    </row>
    <row r="31" spans="2:677" x14ac:dyDescent="0.3">
      <c r="B31" s="19" t="s">
        <v>388</v>
      </c>
      <c r="C31" s="16" t="s">
        <v>382</v>
      </c>
      <c r="D31" s="14">
        <v>33.007690231288102</v>
      </c>
      <c r="E31" s="14">
        <v>1.6645537810090001</v>
      </c>
      <c r="F31" s="14">
        <v>29.826641075631699</v>
      </c>
      <c r="G31" s="14">
        <v>36.352252264426603</v>
      </c>
      <c r="H31" s="14">
        <v>5.0429271765013297</v>
      </c>
      <c r="I31" s="15">
        <v>939</v>
      </c>
      <c r="J31" s="15">
        <v>2481</v>
      </c>
      <c r="K31" s="14">
        <v>3.1074722381559998</v>
      </c>
      <c r="L31" s="15">
        <v>798.39812228612095</v>
      </c>
      <c r="M31" s="15">
        <v>937</v>
      </c>
      <c r="ZA31" s="9"/>
    </row>
    <row r="32" spans="2:677" ht="27.6" x14ac:dyDescent="0.3">
      <c r="B32" s="19"/>
      <c r="C32" s="16" t="s">
        <v>383</v>
      </c>
      <c r="D32" s="14">
        <v>49.296618405114103</v>
      </c>
      <c r="E32" s="14">
        <v>1.6942939180504699</v>
      </c>
      <c r="F32" s="14">
        <v>45.980507013890602</v>
      </c>
      <c r="G32" s="14">
        <v>52.618930435673199</v>
      </c>
      <c r="H32" s="14">
        <v>3.4369374063895202</v>
      </c>
      <c r="I32" s="15">
        <v>2409</v>
      </c>
      <c r="J32" s="15">
        <v>4557</v>
      </c>
      <c r="K32" s="14">
        <v>5.2324750372120503</v>
      </c>
      <c r="L32" s="15">
        <v>870.90716488693397</v>
      </c>
      <c r="M32" s="15">
        <v>1203</v>
      </c>
      <c r="ZA32" s="9"/>
    </row>
    <row r="33" spans="2:677" x14ac:dyDescent="0.3">
      <c r="B33" s="19"/>
      <c r="C33" s="16" t="s">
        <v>384</v>
      </c>
      <c r="D33" s="14">
        <v>70.180474745222398</v>
      </c>
      <c r="E33" s="14">
        <v>2.6071782782720798</v>
      </c>
      <c r="F33" s="14">
        <v>64.826026751795993</v>
      </c>
      <c r="G33" s="14">
        <v>75.033743163249099</v>
      </c>
      <c r="H33" s="14">
        <v>3.71496244181444</v>
      </c>
      <c r="I33" s="15">
        <v>1872</v>
      </c>
      <c r="J33" s="15">
        <v>2571</v>
      </c>
      <c r="K33" s="14">
        <v>8.34752167893188</v>
      </c>
      <c r="L33" s="15">
        <v>307.99560622752102</v>
      </c>
      <c r="M33" s="15">
        <v>895</v>
      </c>
      <c r="ZA33" s="9"/>
    </row>
    <row r="34" spans="2:677" x14ac:dyDescent="0.3">
      <c r="B34" s="19" t="s">
        <v>387</v>
      </c>
      <c r="C34" s="16" t="s">
        <v>385</v>
      </c>
      <c r="D34" s="14">
        <v>50.857721263271699</v>
      </c>
      <c r="E34" s="14">
        <v>1.2332966621516399</v>
      </c>
      <c r="F34" s="14">
        <v>48.438049218690097</v>
      </c>
      <c r="G34" s="14">
        <v>53.2733813504368</v>
      </c>
      <c r="H34" s="14">
        <v>2.4249939468725201</v>
      </c>
      <c r="I34" s="15">
        <v>4469</v>
      </c>
      <c r="J34" s="15">
        <v>7951</v>
      </c>
      <c r="K34" s="14">
        <v>4.8382694672511102</v>
      </c>
      <c r="L34" s="15">
        <v>1643.35617390021</v>
      </c>
      <c r="M34" s="15">
        <v>1254</v>
      </c>
      <c r="ZA34" s="9"/>
    </row>
    <row r="35" spans="2:677" x14ac:dyDescent="0.3">
      <c r="B35" s="19"/>
      <c r="C35" s="16" t="s">
        <v>386</v>
      </c>
      <c r="D35" s="14">
        <v>41.072130962492899</v>
      </c>
      <c r="E35" s="14">
        <v>2.9051776175911201</v>
      </c>
      <c r="F35" s="14">
        <v>35.511537619106299</v>
      </c>
      <c r="G35" s="14">
        <v>46.870596712188501</v>
      </c>
      <c r="H35" s="14">
        <v>7.07335497211999</v>
      </c>
      <c r="I35" s="15">
        <v>714</v>
      </c>
      <c r="J35" s="15">
        <v>1591</v>
      </c>
      <c r="K35" s="14">
        <v>5.54465503033693</v>
      </c>
      <c r="L35" s="15">
        <v>286.94300931167601</v>
      </c>
      <c r="M35" s="15">
        <v>747</v>
      </c>
      <c r="ZA35" s="9"/>
    </row>
    <row r="37" spans="2:677" x14ac:dyDescent="0.3">
      <c r="B37" s="7"/>
      <c r="C37" s="7"/>
      <c r="D37" s="7"/>
    </row>
    <row r="38" spans="2:677" x14ac:dyDescent="0.3">
      <c r="B38" s="7" t="s">
        <v>301</v>
      </c>
      <c r="C38" s="7"/>
      <c r="D38" s="7"/>
    </row>
    <row r="39" spans="2:677" x14ac:dyDescent="0.3">
      <c r="B39" s="7" t="s">
        <v>302</v>
      </c>
      <c r="C39" s="7"/>
      <c r="D39" s="7"/>
    </row>
    <row r="40" spans="2:677" x14ac:dyDescent="0.3">
      <c r="B40" s="7" t="s">
        <v>303</v>
      </c>
      <c r="C40" s="7"/>
      <c r="D40" s="7"/>
    </row>
    <row r="41" spans="2:677" x14ac:dyDescent="0.3">
      <c r="B41" s="7" t="s">
        <v>304</v>
      </c>
      <c r="C41" s="7"/>
      <c r="D41" s="7"/>
    </row>
    <row r="42" spans="2:677" x14ac:dyDescent="0.3">
      <c r="B42" s="7" t="s">
        <v>305</v>
      </c>
      <c r="C42" s="7"/>
      <c r="D42" s="7"/>
    </row>
    <row r="43" spans="2:677" x14ac:dyDescent="0.3">
      <c r="B43" s="7" t="s">
        <v>306</v>
      </c>
      <c r="C43" s="7"/>
      <c r="D43" s="7"/>
    </row>
    <row r="44" spans="2:677" x14ac:dyDescent="0.3">
      <c r="B44" s="7" t="s">
        <v>307</v>
      </c>
      <c r="C44" s="7"/>
      <c r="D44" s="7"/>
    </row>
    <row r="45" spans="2:677" x14ac:dyDescent="0.3">
      <c r="B45" s="7" t="s">
        <v>9</v>
      </c>
      <c r="C45" s="8" t="str">
        <f>HYPERLINK("https://www.cdc.gov/nchs/data/series/sr_02/sr02_175.pdf", "Link to Vital and Health Statistics")</f>
        <v>Link to Vital and Health Statistics</v>
      </c>
      <c r="D45" s="7"/>
    </row>
    <row r="46" spans="2:677" x14ac:dyDescent="0.3">
      <c r="B46" s="7" t="s">
        <v>308</v>
      </c>
      <c r="C46" s="7"/>
      <c r="D46" s="7"/>
    </row>
    <row r="47" spans="2:677" x14ac:dyDescent="0.3">
      <c r="B47" s="7" t="s">
        <v>309</v>
      </c>
      <c r="C47" s="7"/>
      <c r="D47" s="7"/>
    </row>
    <row r="48" spans="2:677" x14ac:dyDescent="0.3">
      <c r="B48" s="7"/>
      <c r="C48" s="7"/>
      <c r="D48" s="7"/>
    </row>
    <row r="49" spans="2:9" ht="90" customHeight="1" x14ac:dyDescent="0.3">
      <c r="B49" s="20" t="s">
        <v>394</v>
      </c>
      <c r="C49" s="21"/>
      <c r="D49" s="21"/>
      <c r="E49" s="22"/>
      <c r="F49" s="22"/>
      <c r="G49" s="22"/>
      <c r="H49" s="22"/>
      <c r="I49" s="22"/>
    </row>
    <row r="50" spans="2:9" x14ac:dyDescent="0.3">
      <c r="B50" s="7"/>
      <c r="C50" s="7"/>
      <c r="D50" s="7"/>
    </row>
    <row r="51" spans="2:9" x14ac:dyDescent="0.3">
      <c r="B51" s="7"/>
      <c r="C51" s="7"/>
      <c r="D51" s="7"/>
    </row>
    <row r="52" spans="2:9" x14ac:dyDescent="0.3">
      <c r="B52" s="7"/>
      <c r="C52" s="7"/>
      <c r="D52" s="7"/>
    </row>
    <row r="53" spans="2:9" x14ac:dyDescent="0.3">
      <c r="B53" s="7"/>
      <c r="C53" s="7"/>
      <c r="D53" s="7"/>
    </row>
    <row r="54" spans="2:9" x14ac:dyDescent="0.3">
      <c r="B54" s="7"/>
      <c r="C54" s="7"/>
      <c r="D54" s="7"/>
    </row>
    <row r="55" spans="2:9" x14ac:dyDescent="0.3">
      <c r="B55" s="7"/>
      <c r="C55" s="7"/>
      <c r="D55" s="7"/>
    </row>
    <row r="56" spans="2:9" x14ac:dyDescent="0.3">
      <c r="B56" s="7"/>
      <c r="C56" s="7"/>
      <c r="D56" s="7"/>
    </row>
    <row r="57" spans="2:9" x14ac:dyDescent="0.3">
      <c r="B57" s="7"/>
      <c r="C57" s="7"/>
      <c r="D57" s="7"/>
    </row>
  </sheetData>
  <mergeCells count="12">
    <mergeCell ref="B49:I49"/>
    <mergeCell ref="B17:B21"/>
    <mergeCell ref="B27:B28"/>
    <mergeCell ref="B29:B30"/>
    <mergeCell ref="B22:B26"/>
    <mergeCell ref="B34:B35"/>
    <mergeCell ref="B31:B33"/>
    <mergeCell ref="B8:C8"/>
    <mergeCell ref="B9:C9"/>
    <mergeCell ref="B10:B11"/>
    <mergeCell ref="B12:B14"/>
    <mergeCell ref="B15:B16"/>
  </mergeCells>
  <conditionalFormatting sqref="D9:D35">
    <cfRule type="expression" dxfId="51" priority="1">
      <formula>ZA9 = 3</formula>
    </cfRule>
    <cfRule type="expression" dxfId="50" priority="28">
      <formula>I9 = J9</formula>
    </cfRule>
    <cfRule type="expression" dxfId="49" priority="55">
      <formula>ZA9 = 2</formula>
    </cfRule>
    <cfRule type="expression" dxfId="48" priority="82">
      <formula>ZA9 = 1</formula>
    </cfRule>
  </conditionalFormatting>
  <pageMargins left="0.7" right="0.7" top="0.75" bottom="0.75" header="0.3" footer="0.3"/>
  <pageSetup paperSize="9" orientation="portrait" horizontalDpi="300" verticalDpi="300"/>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B1:ZA5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218</v>
      </c>
      <c r="M2" s="12" t="str">
        <f>HYPERLINK("#'INDICE'!A1", "Índice")</f>
        <v>Índice</v>
      </c>
    </row>
    <row r="3" spans="2:677" x14ac:dyDescent="0.3">
      <c r="B3" s="10" t="s">
        <v>7</v>
      </c>
      <c r="C3" s="11" t="s">
        <v>217</v>
      </c>
    </row>
    <row r="4" spans="2:677" x14ac:dyDescent="0.3">
      <c r="B4" s="10" t="s">
        <v>8</v>
      </c>
      <c r="C4" s="11" t="s">
        <v>389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53.946004842999798</v>
      </c>
      <c r="E9" s="14">
        <v>1.0100728443050999</v>
      </c>
      <c r="F9" s="14">
        <v>51.9591979207609</v>
      </c>
      <c r="G9" s="14">
        <v>55.920351135122999</v>
      </c>
      <c r="H9" s="14">
        <v>1.8723774767839301</v>
      </c>
      <c r="I9" s="15">
        <v>4805</v>
      </c>
      <c r="J9" s="15">
        <v>8496</v>
      </c>
      <c r="K9" s="14">
        <v>3.4885277004763</v>
      </c>
      <c r="L9" s="15">
        <v>2435.41136246102</v>
      </c>
      <c r="M9" s="15">
        <v>1261</v>
      </c>
      <c r="ZA9" s="9"/>
    </row>
    <row r="10" spans="2:677" x14ac:dyDescent="0.3">
      <c r="B10" s="19" t="s">
        <v>293</v>
      </c>
      <c r="C10" s="16" t="s">
        <v>253</v>
      </c>
      <c r="D10" s="14">
        <v>54.016479082303597</v>
      </c>
      <c r="E10" s="14">
        <v>1.3636029949252999</v>
      </c>
      <c r="F10" s="14">
        <v>51.330754953619397</v>
      </c>
      <c r="G10" s="14">
        <v>56.679076497611199</v>
      </c>
      <c r="H10" s="14">
        <v>2.5244203585495</v>
      </c>
      <c r="I10" s="15">
        <v>2957</v>
      </c>
      <c r="J10" s="15">
        <v>5184</v>
      </c>
      <c r="K10" s="14">
        <v>3.87997214247829</v>
      </c>
      <c r="L10" s="15">
        <v>1336.0920670654</v>
      </c>
      <c r="M10" s="15">
        <v>792</v>
      </c>
      <c r="ZA10" s="9"/>
    </row>
    <row r="11" spans="2:677" x14ac:dyDescent="0.3">
      <c r="B11" s="19"/>
      <c r="C11" s="16" t="s">
        <v>254</v>
      </c>
      <c r="D11" s="14">
        <v>53.813658705899499</v>
      </c>
      <c r="E11" s="14">
        <v>1.37794209572792</v>
      </c>
      <c r="F11" s="14">
        <v>51.097354889694103</v>
      </c>
      <c r="G11" s="14">
        <v>56.507507304559397</v>
      </c>
      <c r="H11" s="14">
        <v>2.56058058281933</v>
      </c>
      <c r="I11" s="15">
        <v>1848</v>
      </c>
      <c r="J11" s="15">
        <v>3312</v>
      </c>
      <c r="K11" s="14">
        <v>2.52938556687418</v>
      </c>
      <c r="L11" s="15">
        <v>1309.4089107549501</v>
      </c>
      <c r="M11" s="15">
        <v>469</v>
      </c>
      <c r="ZA11" s="9"/>
    </row>
    <row r="12" spans="2:677" x14ac:dyDescent="0.3">
      <c r="B12" s="19" t="s">
        <v>294</v>
      </c>
      <c r="C12" s="16" t="s">
        <v>255</v>
      </c>
      <c r="D12" s="14">
        <v>58.842238063187203</v>
      </c>
      <c r="E12" s="14">
        <v>1.1644482302547201</v>
      </c>
      <c r="F12" s="14">
        <v>56.538206596039601</v>
      </c>
      <c r="G12" s="14">
        <v>61.108146965013198</v>
      </c>
      <c r="H12" s="14">
        <v>1.97893259771033</v>
      </c>
      <c r="I12" s="15">
        <v>2590</v>
      </c>
      <c r="J12" s="15">
        <v>4348</v>
      </c>
      <c r="K12" s="14">
        <v>2.43382348216669</v>
      </c>
      <c r="L12" s="15">
        <v>1786.4894606609801</v>
      </c>
      <c r="M12" s="15">
        <v>653</v>
      </c>
      <c r="ZA12" s="9"/>
    </row>
    <row r="13" spans="2:677" x14ac:dyDescent="0.3">
      <c r="B13" s="19"/>
      <c r="C13" s="16" t="s">
        <v>256</v>
      </c>
      <c r="D13" s="14">
        <v>50.705214224415897</v>
      </c>
      <c r="E13" s="14">
        <v>1.6263138236331101</v>
      </c>
      <c r="F13" s="14">
        <v>47.508740301117399</v>
      </c>
      <c r="G13" s="14">
        <v>53.895932991103301</v>
      </c>
      <c r="H13" s="14">
        <v>3.2073897103268698</v>
      </c>
      <c r="I13" s="15">
        <v>1329</v>
      </c>
      <c r="J13" s="15">
        <v>2495</v>
      </c>
      <c r="K13" s="14">
        <v>2.63907389416811</v>
      </c>
      <c r="L13" s="15">
        <v>945.407404284324</v>
      </c>
      <c r="M13" s="15">
        <v>371</v>
      </c>
      <c r="ZA13" s="9"/>
    </row>
    <row r="14" spans="2:677" x14ac:dyDescent="0.3">
      <c r="B14" s="19"/>
      <c r="C14" s="16" t="s">
        <v>257</v>
      </c>
      <c r="D14" s="14">
        <v>49.998161609174502</v>
      </c>
      <c r="E14" s="14">
        <v>1.87383540899473</v>
      </c>
      <c r="F14" s="14">
        <v>46.313363552632097</v>
      </c>
      <c r="G14" s="14">
        <v>53.682979634774497</v>
      </c>
      <c r="H14" s="14">
        <v>3.7478086167289799</v>
      </c>
      <c r="I14" s="15">
        <v>886</v>
      </c>
      <c r="J14" s="15">
        <v>1653</v>
      </c>
      <c r="K14" s="14">
        <v>2.3202400428502798</v>
      </c>
      <c r="L14" s="15">
        <v>712.42628757039699</v>
      </c>
      <c r="M14" s="15">
        <v>237</v>
      </c>
      <c r="ZA14" s="9"/>
    </row>
    <row r="15" spans="2:677" x14ac:dyDescent="0.3">
      <c r="B15" s="19" t="s">
        <v>321</v>
      </c>
      <c r="C15" s="16" t="s">
        <v>314</v>
      </c>
      <c r="D15" s="14">
        <v>52.564033942091697</v>
      </c>
      <c r="E15" s="14">
        <v>1.2874105918288701</v>
      </c>
      <c r="F15" s="14">
        <v>50.0338897863437</v>
      </c>
      <c r="G15" s="14">
        <v>55.081080434225001</v>
      </c>
      <c r="H15" s="14">
        <v>2.4492233477498502</v>
      </c>
      <c r="I15" s="15">
        <v>2370</v>
      </c>
      <c r="J15" s="15">
        <v>4393</v>
      </c>
      <c r="K15" s="14">
        <v>2.9194433366136701</v>
      </c>
      <c r="L15" s="15">
        <v>1504.7389154315799</v>
      </c>
      <c r="M15" s="15">
        <v>1223</v>
      </c>
      <c r="ZA15" s="9"/>
    </row>
    <row r="16" spans="2:677" x14ac:dyDescent="0.3">
      <c r="B16" s="19"/>
      <c r="C16" s="16" t="s">
        <v>315</v>
      </c>
      <c r="D16" s="14">
        <v>55.385500524360602</v>
      </c>
      <c r="E16" s="14">
        <v>1.5492358236002299</v>
      </c>
      <c r="F16" s="14">
        <v>52.3296843666445</v>
      </c>
      <c r="G16" s="14">
        <v>58.401147619363101</v>
      </c>
      <c r="H16" s="14">
        <v>2.7971866443977</v>
      </c>
      <c r="I16" s="15">
        <v>2435</v>
      </c>
      <c r="J16" s="15">
        <v>4103</v>
      </c>
      <c r="K16" s="14">
        <v>3.9843603328742101</v>
      </c>
      <c r="L16" s="15">
        <v>1029.7763397920901</v>
      </c>
      <c r="M16" s="15">
        <v>1206</v>
      </c>
      <c r="ZA16" s="9"/>
    </row>
    <row r="17" spans="2:677" x14ac:dyDescent="0.3">
      <c r="B17" s="19" t="s">
        <v>322</v>
      </c>
      <c r="C17" s="16" t="s">
        <v>316</v>
      </c>
      <c r="D17" s="14">
        <v>49.807904672886998</v>
      </c>
      <c r="E17" s="14">
        <v>2.5557546140333498</v>
      </c>
      <c r="F17" s="14">
        <v>44.795657546156001</v>
      </c>
      <c r="G17" s="14">
        <v>54.824015583298603</v>
      </c>
      <c r="H17" s="14">
        <v>5.1312229069226003</v>
      </c>
      <c r="I17" s="15">
        <v>472</v>
      </c>
      <c r="J17" s="15">
        <v>931</v>
      </c>
      <c r="K17" s="14">
        <v>2.4298958386008702</v>
      </c>
      <c r="L17" s="15">
        <v>383.143995396967</v>
      </c>
      <c r="M17" s="15">
        <v>263</v>
      </c>
      <c r="ZA17" s="9"/>
    </row>
    <row r="18" spans="2:677" x14ac:dyDescent="0.3">
      <c r="B18" s="19"/>
      <c r="C18" s="16" t="s">
        <v>317</v>
      </c>
      <c r="D18" s="14">
        <v>45.861852782158799</v>
      </c>
      <c r="E18" s="14">
        <v>4.3030151812966704</v>
      </c>
      <c r="F18" s="14">
        <v>37.545075615656103</v>
      </c>
      <c r="G18" s="14">
        <v>54.415767836097203</v>
      </c>
      <c r="H18" s="14">
        <v>9.3825585323291403</v>
      </c>
      <c r="I18" s="15">
        <v>148</v>
      </c>
      <c r="J18" s="15">
        <v>338</v>
      </c>
      <c r="K18" s="14">
        <v>2.5131630905665499</v>
      </c>
      <c r="L18" s="15">
        <v>134.491868541569</v>
      </c>
      <c r="M18" s="15">
        <v>117</v>
      </c>
      <c r="ZA18" s="9"/>
    </row>
    <row r="19" spans="2:677" x14ac:dyDescent="0.3">
      <c r="B19" s="19"/>
      <c r="C19" s="16" t="s">
        <v>318</v>
      </c>
      <c r="D19" s="14">
        <v>60.001231060477302</v>
      </c>
      <c r="E19" s="14">
        <v>3.5277969525762098</v>
      </c>
      <c r="F19" s="14">
        <v>52.855675508823097</v>
      </c>
      <c r="G19" s="14">
        <v>66.745157229568903</v>
      </c>
      <c r="H19" s="14">
        <v>5.8795409531188101</v>
      </c>
      <c r="I19" s="15">
        <v>176</v>
      </c>
      <c r="J19" s="15">
        <v>298</v>
      </c>
      <c r="K19" s="14">
        <v>1.54012802904791</v>
      </c>
      <c r="L19" s="15">
        <v>193.490407537236</v>
      </c>
      <c r="M19" s="15">
        <v>109</v>
      </c>
      <c r="ZA19" s="9"/>
    </row>
    <row r="20" spans="2:677" x14ac:dyDescent="0.3">
      <c r="B20" s="19"/>
      <c r="C20" s="16" t="s">
        <v>319</v>
      </c>
      <c r="D20" s="14">
        <v>54.320900294287704</v>
      </c>
      <c r="E20" s="14">
        <v>1.27980194606285</v>
      </c>
      <c r="F20" s="14">
        <v>51.801172109189203</v>
      </c>
      <c r="G20" s="14">
        <v>56.818708880939703</v>
      </c>
      <c r="H20" s="14">
        <v>2.3560028260382699</v>
      </c>
      <c r="I20" s="15">
        <v>3951</v>
      </c>
      <c r="J20" s="15">
        <v>6833</v>
      </c>
      <c r="K20" s="14">
        <v>4.5097129077158504</v>
      </c>
      <c r="L20" s="15">
        <v>1515.17405649241</v>
      </c>
      <c r="M20" s="15">
        <v>1209</v>
      </c>
      <c r="ZA20" s="9"/>
    </row>
    <row r="21" spans="2:677" x14ac:dyDescent="0.3">
      <c r="B21" s="19"/>
      <c r="C21" s="16" t="s">
        <v>320</v>
      </c>
      <c r="D21" s="14">
        <v>53.456049530593098</v>
      </c>
      <c r="E21" s="14">
        <v>8.8169795211157602</v>
      </c>
      <c r="F21" s="14">
        <v>35.931860935386197</v>
      </c>
      <c r="G21" s="14">
        <v>70.166694258308297</v>
      </c>
      <c r="H21" s="14">
        <v>16.493885347943198</v>
      </c>
      <c r="I21" s="15">
        <v>58</v>
      </c>
      <c r="J21" s="15">
        <v>96</v>
      </c>
      <c r="K21" s="14">
        <v>2.9682683888303099</v>
      </c>
      <c r="L21" s="15">
        <v>32.342088862735999</v>
      </c>
      <c r="M21" s="15">
        <v>30</v>
      </c>
      <c r="ZA21" s="9">
        <v>1</v>
      </c>
    </row>
    <row r="22" spans="2:677" x14ac:dyDescent="0.3">
      <c r="B22" s="19" t="s">
        <v>298</v>
      </c>
      <c r="C22" s="16" t="s">
        <v>283</v>
      </c>
      <c r="D22" s="14">
        <v>50.729839401566302</v>
      </c>
      <c r="E22" s="14">
        <v>2.4760086810942998</v>
      </c>
      <c r="F22" s="14">
        <v>45.876774999525701</v>
      </c>
      <c r="G22" s="14">
        <v>55.569188266423097</v>
      </c>
      <c r="H22" s="14">
        <v>4.8807737424413302</v>
      </c>
      <c r="I22" s="15">
        <v>794</v>
      </c>
      <c r="J22" s="15">
        <v>1478</v>
      </c>
      <c r="K22" s="14">
        <v>3.6227415824761602</v>
      </c>
      <c r="L22" s="15">
        <v>407.97831320603899</v>
      </c>
      <c r="M22" s="15">
        <v>627</v>
      </c>
      <c r="ZA22" s="9"/>
    </row>
    <row r="23" spans="2:677" x14ac:dyDescent="0.3">
      <c r="B23" s="19"/>
      <c r="C23" s="16" t="s">
        <v>284</v>
      </c>
      <c r="D23" s="14">
        <v>55.278195060374003</v>
      </c>
      <c r="E23" s="14">
        <v>2.3598243402119401</v>
      </c>
      <c r="F23" s="14">
        <v>50.613609976906801</v>
      </c>
      <c r="G23" s="14">
        <v>59.851683400830403</v>
      </c>
      <c r="H23" s="14">
        <v>4.2689967312329502</v>
      </c>
      <c r="I23" s="15">
        <v>772</v>
      </c>
      <c r="J23" s="15">
        <v>1404</v>
      </c>
      <c r="K23" s="14">
        <v>3.1604130518990501</v>
      </c>
      <c r="L23" s="15">
        <v>444.24572894240998</v>
      </c>
      <c r="M23" s="15">
        <v>723</v>
      </c>
      <c r="ZA23" s="9"/>
    </row>
    <row r="24" spans="2:677" x14ac:dyDescent="0.3">
      <c r="B24" s="19"/>
      <c r="C24" s="16" t="s">
        <v>285</v>
      </c>
      <c r="D24" s="14">
        <v>53.298835750499698</v>
      </c>
      <c r="E24" s="14">
        <v>2.8733349626516298</v>
      </c>
      <c r="F24" s="14">
        <v>47.641412332621499</v>
      </c>
      <c r="G24" s="14">
        <v>58.872676070271801</v>
      </c>
      <c r="H24" s="14">
        <v>5.3909901073677604</v>
      </c>
      <c r="I24" s="15">
        <v>850</v>
      </c>
      <c r="J24" s="15">
        <v>1537</v>
      </c>
      <c r="K24" s="14">
        <v>5.0946963000788497</v>
      </c>
      <c r="L24" s="15">
        <v>301.68628500509698</v>
      </c>
      <c r="M24" s="15">
        <v>792</v>
      </c>
      <c r="ZA24" s="9"/>
    </row>
    <row r="25" spans="2:677" x14ac:dyDescent="0.3">
      <c r="B25" s="19"/>
      <c r="C25" s="16" t="s">
        <v>286</v>
      </c>
      <c r="D25" s="14">
        <v>51.439105738394503</v>
      </c>
      <c r="E25" s="14">
        <v>2.0531326355013499</v>
      </c>
      <c r="F25" s="14">
        <v>47.409141173991102</v>
      </c>
      <c r="G25" s="14">
        <v>55.450443723808199</v>
      </c>
      <c r="H25" s="14">
        <v>3.9913847762887502</v>
      </c>
      <c r="I25" s="15">
        <v>942</v>
      </c>
      <c r="J25" s="15">
        <v>1760</v>
      </c>
      <c r="K25" s="14">
        <v>2.96838184391871</v>
      </c>
      <c r="L25" s="15">
        <v>592.91563300917403</v>
      </c>
      <c r="M25" s="15">
        <v>851</v>
      </c>
      <c r="ZA25" s="9"/>
    </row>
    <row r="26" spans="2:677" x14ac:dyDescent="0.3">
      <c r="B26" s="19"/>
      <c r="C26" s="16" t="s">
        <v>287</v>
      </c>
      <c r="D26" s="14">
        <v>59.163346006017903</v>
      </c>
      <c r="E26" s="14">
        <v>1.6648951663765901</v>
      </c>
      <c r="F26" s="14">
        <v>55.8599268924605</v>
      </c>
      <c r="G26" s="14">
        <v>62.386011842475597</v>
      </c>
      <c r="H26" s="14">
        <v>2.81406525960726</v>
      </c>
      <c r="I26" s="15">
        <v>1400</v>
      </c>
      <c r="J26" s="15">
        <v>2251</v>
      </c>
      <c r="K26" s="14">
        <v>2.5813888206606399</v>
      </c>
      <c r="L26" s="15">
        <v>872.01121426717805</v>
      </c>
      <c r="M26" s="15">
        <v>859</v>
      </c>
      <c r="ZA26" s="9"/>
    </row>
    <row r="27" spans="2:677" x14ac:dyDescent="0.3">
      <c r="B27" s="19" t="s">
        <v>297</v>
      </c>
      <c r="C27" s="16" t="s">
        <v>288</v>
      </c>
      <c r="D27" s="14">
        <v>54.6823390440154</v>
      </c>
      <c r="E27" s="14">
        <v>1.2429206097005401</v>
      </c>
      <c r="F27" s="14">
        <v>52.234572152369303</v>
      </c>
      <c r="G27" s="14">
        <v>57.107671271242303</v>
      </c>
      <c r="H27" s="14">
        <v>2.2729836203606402</v>
      </c>
      <c r="I27" s="15">
        <v>3434</v>
      </c>
      <c r="J27" s="15">
        <v>5996</v>
      </c>
      <c r="K27" s="14">
        <v>3.73732956982523</v>
      </c>
      <c r="L27" s="15">
        <v>1604.3540950766001</v>
      </c>
      <c r="M27" s="15">
        <v>1230</v>
      </c>
      <c r="ZA27" s="9"/>
    </row>
    <row r="28" spans="2:677" x14ac:dyDescent="0.3">
      <c r="B28" s="19"/>
      <c r="C28" s="16" t="s">
        <v>289</v>
      </c>
      <c r="D28" s="14">
        <v>52.6873598301326</v>
      </c>
      <c r="E28" s="14">
        <v>1.73353127930191</v>
      </c>
      <c r="F28" s="14">
        <v>49.278120727443003</v>
      </c>
      <c r="G28" s="14">
        <v>56.071721450907297</v>
      </c>
      <c r="H28" s="14">
        <v>3.2902223320563402</v>
      </c>
      <c r="I28" s="15">
        <v>1325</v>
      </c>
      <c r="J28" s="15">
        <v>2435</v>
      </c>
      <c r="K28" s="14">
        <v>2.9342716558767599</v>
      </c>
      <c r="L28" s="15">
        <v>829.84818229872496</v>
      </c>
      <c r="M28" s="15">
        <v>887</v>
      </c>
      <c r="ZA28" s="9"/>
    </row>
    <row r="29" spans="2:677" x14ac:dyDescent="0.3">
      <c r="B29" s="19" t="s">
        <v>291</v>
      </c>
      <c r="C29" s="16" t="s">
        <v>290</v>
      </c>
      <c r="D29" s="14">
        <v>55.595210688471902</v>
      </c>
      <c r="E29" s="14">
        <v>1.3792097060403301</v>
      </c>
      <c r="F29" s="14">
        <v>52.8752655874342</v>
      </c>
      <c r="G29" s="14">
        <v>58.282029125397301</v>
      </c>
      <c r="H29" s="14">
        <v>2.48080668993008</v>
      </c>
      <c r="I29" s="15">
        <v>3406</v>
      </c>
      <c r="J29" s="15">
        <v>5859</v>
      </c>
      <c r="K29" s="14">
        <v>4.5138048903330503</v>
      </c>
      <c r="L29" s="15">
        <v>1298.0180008550799</v>
      </c>
      <c r="M29" s="15">
        <v>1167</v>
      </c>
      <c r="ZA29" s="9"/>
    </row>
    <row r="30" spans="2:677" x14ac:dyDescent="0.3">
      <c r="B30" s="19"/>
      <c r="C30" s="16" t="s">
        <v>291</v>
      </c>
      <c r="D30" s="14">
        <v>51.369017113125203</v>
      </c>
      <c r="E30" s="14">
        <v>1.52433049786015</v>
      </c>
      <c r="F30" s="14">
        <v>48.376096219547897</v>
      </c>
      <c r="G30" s="14">
        <v>54.352152287710197</v>
      </c>
      <c r="H30" s="14">
        <v>2.9674122331429098</v>
      </c>
      <c r="I30" s="15">
        <v>1399</v>
      </c>
      <c r="J30" s="15">
        <v>2637</v>
      </c>
      <c r="K30" s="14">
        <v>2.4518244987923001</v>
      </c>
      <c r="L30" s="15">
        <v>1075.5255938175501</v>
      </c>
      <c r="M30" s="15">
        <v>859</v>
      </c>
      <c r="ZA30" s="9"/>
    </row>
    <row r="31" spans="2:677" x14ac:dyDescent="0.3">
      <c r="B31" s="19" t="s">
        <v>388</v>
      </c>
      <c r="C31" s="16" t="s">
        <v>382</v>
      </c>
      <c r="D31" s="14">
        <v>48.387568254777001</v>
      </c>
      <c r="E31" s="14">
        <v>2.0534518728186901</v>
      </c>
      <c r="F31" s="14">
        <v>44.3768055736099</v>
      </c>
      <c r="G31" s="14">
        <v>52.419211019178299</v>
      </c>
      <c r="H31" s="14">
        <v>4.2437591862574404</v>
      </c>
      <c r="I31" s="15">
        <v>1110</v>
      </c>
      <c r="J31" s="15">
        <v>2162</v>
      </c>
      <c r="K31" s="14">
        <v>3.64867940841199</v>
      </c>
      <c r="L31" s="15">
        <v>592.54315274056</v>
      </c>
      <c r="M31" s="15">
        <v>873</v>
      </c>
      <c r="ZA31" s="9"/>
    </row>
    <row r="32" spans="2:677" ht="27.6" x14ac:dyDescent="0.3">
      <c r="B32" s="19"/>
      <c r="C32" s="16" t="s">
        <v>383</v>
      </c>
      <c r="D32" s="14">
        <v>54.5188719778183</v>
      </c>
      <c r="E32" s="14">
        <v>1.30210427662494</v>
      </c>
      <c r="F32" s="14">
        <v>51.9545534851799</v>
      </c>
      <c r="G32" s="14">
        <v>57.059444739318003</v>
      </c>
      <c r="H32" s="14">
        <v>2.38835513169591</v>
      </c>
      <c r="I32" s="15">
        <v>2210</v>
      </c>
      <c r="J32" s="15">
        <v>3933</v>
      </c>
      <c r="K32" s="14">
        <v>2.6886046830334198</v>
      </c>
      <c r="L32" s="15">
        <v>1462.84056738404</v>
      </c>
      <c r="M32" s="15">
        <v>1175</v>
      </c>
      <c r="ZA32" s="9"/>
    </row>
    <row r="33" spans="2:677" x14ac:dyDescent="0.3">
      <c r="B33" s="19"/>
      <c r="C33" s="16" t="s">
        <v>384</v>
      </c>
      <c r="D33" s="14">
        <v>59.010413036569503</v>
      </c>
      <c r="E33" s="14">
        <v>1.79762501468855</v>
      </c>
      <c r="F33" s="14">
        <v>55.441785609400903</v>
      </c>
      <c r="G33" s="14">
        <v>62.486617680467901</v>
      </c>
      <c r="H33" s="14">
        <v>3.0462844135229701</v>
      </c>
      <c r="I33" s="15">
        <v>1337</v>
      </c>
      <c r="J33" s="15">
        <v>2174</v>
      </c>
      <c r="K33" s="14">
        <v>2.90305815226432</v>
      </c>
      <c r="L33" s="15">
        <v>748.86546737079004</v>
      </c>
      <c r="M33" s="15">
        <v>830</v>
      </c>
      <c r="ZA33" s="9"/>
    </row>
    <row r="34" spans="2:677" x14ac:dyDescent="0.3">
      <c r="B34" s="19" t="s">
        <v>387</v>
      </c>
      <c r="C34" s="16" t="s">
        <v>385</v>
      </c>
      <c r="D34" s="14">
        <v>53.158409892371097</v>
      </c>
      <c r="E34" s="14">
        <v>1.1323133513761501</v>
      </c>
      <c r="F34" s="14">
        <v>50.932175843303099</v>
      </c>
      <c r="G34" s="14">
        <v>55.372141619267303</v>
      </c>
      <c r="H34" s="14">
        <v>2.1300737807408598</v>
      </c>
      <c r="I34" s="15">
        <v>3848</v>
      </c>
      <c r="J34" s="15">
        <v>6835</v>
      </c>
      <c r="K34" s="14">
        <v>3.5188813207807002</v>
      </c>
      <c r="L34" s="15">
        <v>1942.3786643886001</v>
      </c>
      <c r="M34" s="15">
        <v>1251</v>
      </c>
      <c r="ZA34" s="9"/>
    </row>
    <row r="35" spans="2:677" x14ac:dyDescent="0.3">
      <c r="B35" s="19"/>
      <c r="C35" s="16" t="s">
        <v>386</v>
      </c>
      <c r="D35" s="14">
        <v>56.249034003598702</v>
      </c>
      <c r="E35" s="14">
        <v>2.5028935134049899</v>
      </c>
      <c r="F35" s="14">
        <v>51.290082403589103</v>
      </c>
      <c r="G35" s="14">
        <v>61.086165782536597</v>
      </c>
      <c r="H35" s="14">
        <v>4.4496648835691204</v>
      </c>
      <c r="I35" s="15">
        <v>788</v>
      </c>
      <c r="J35" s="15">
        <v>1399</v>
      </c>
      <c r="K35" s="14">
        <v>3.5586821671568099</v>
      </c>
      <c r="L35" s="15">
        <v>393.12305350318098</v>
      </c>
      <c r="M35" s="15">
        <v>691</v>
      </c>
      <c r="ZA35" s="9"/>
    </row>
    <row r="37" spans="2:677" x14ac:dyDescent="0.3">
      <c r="B37" s="7"/>
      <c r="C37" s="7"/>
      <c r="D37" s="7"/>
    </row>
    <row r="38" spans="2:677" x14ac:dyDescent="0.3">
      <c r="B38" s="7" t="s">
        <v>301</v>
      </c>
      <c r="C38" s="7"/>
      <c r="D38" s="7"/>
    </row>
    <row r="39" spans="2:677" x14ac:dyDescent="0.3">
      <c r="B39" s="7" t="s">
        <v>302</v>
      </c>
      <c r="C39" s="7"/>
      <c r="D39" s="7"/>
    </row>
    <row r="40" spans="2:677" x14ac:dyDescent="0.3">
      <c r="B40" s="7" t="s">
        <v>303</v>
      </c>
      <c r="C40" s="7"/>
      <c r="D40" s="7"/>
    </row>
    <row r="41" spans="2:677" x14ac:dyDescent="0.3">
      <c r="B41" s="7" t="s">
        <v>304</v>
      </c>
      <c r="C41" s="7"/>
      <c r="D41" s="7"/>
    </row>
    <row r="42" spans="2:677" x14ac:dyDescent="0.3">
      <c r="B42" s="7" t="s">
        <v>305</v>
      </c>
      <c r="C42" s="7"/>
      <c r="D42" s="7"/>
    </row>
    <row r="43" spans="2:677" x14ac:dyDescent="0.3">
      <c r="B43" s="7" t="s">
        <v>306</v>
      </c>
      <c r="C43" s="7"/>
      <c r="D43" s="7"/>
    </row>
    <row r="44" spans="2:677" x14ac:dyDescent="0.3">
      <c r="B44" s="7" t="s">
        <v>307</v>
      </c>
      <c r="C44" s="7"/>
      <c r="D44" s="7"/>
    </row>
    <row r="45" spans="2:677" x14ac:dyDescent="0.3">
      <c r="B45" s="7" t="s">
        <v>9</v>
      </c>
      <c r="C45" s="8" t="str">
        <f>HYPERLINK("https://www.cdc.gov/nchs/data/series/sr_02/sr02_175.pdf", "Link to Vital and Health Statistics")</f>
        <v>Link to Vital and Health Statistics</v>
      </c>
      <c r="D45" s="7"/>
    </row>
    <row r="46" spans="2:677" x14ac:dyDescent="0.3">
      <c r="B46" s="7" t="s">
        <v>308</v>
      </c>
      <c r="C46" s="7"/>
      <c r="D46" s="7"/>
    </row>
    <row r="47" spans="2:677" x14ac:dyDescent="0.3">
      <c r="B47" s="7" t="s">
        <v>309</v>
      </c>
      <c r="C47" s="7"/>
      <c r="D47" s="7"/>
    </row>
    <row r="48" spans="2:677" x14ac:dyDescent="0.3">
      <c r="B48" s="7"/>
      <c r="C48" s="7"/>
      <c r="D48" s="7"/>
    </row>
    <row r="49" spans="2:9" ht="90" customHeight="1" x14ac:dyDescent="0.3">
      <c r="B49" s="20" t="s">
        <v>395</v>
      </c>
      <c r="C49" s="21"/>
      <c r="D49" s="21"/>
      <c r="E49" s="22"/>
      <c r="F49" s="22"/>
      <c r="G49" s="22"/>
      <c r="H49" s="22"/>
      <c r="I49" s="22"/>
    </row>
    <row r="50" spans="2:9" x14ac:dyDescent="0.3">
      <c r="B50" s="7"/>
      <c r="C50" s="7"/>
      <c r="D50" s="7"/>
    </row>
    <row r="51" spans="2:9" x14ac:dyDescent="0.3">
      <c r="B51" s="7"/>
      <c r="C51" s="7"/>
      <c r="D51" s="7"/>
    </row>
    <row r="52" spans="2:9" x14ac:dyDescent="0.3">
      <c r="B52" s="7"/>
      <c r="C52" s="7"/>
      <c r="D52" s="7"/>
    </row>
    <row r="53" spans="2:9" x14ac:dyDescent="0.3">
      <c r="B53" s="7"/>
      <c r="C53" s="7"/>
      <c r="D53" s="7"/>
    </row>
    <row r="54" spans="2:9" x14ac:dyDescent="0.3">
      <c r="B54" s="7"/>
      <c r="C54" s="7"/>
      <c r="D54" s="7"/>
    </row>
    <row r="55" spans="2:9" x14ac:dyDescent="0.3">
      <c r="B55" s="7"/>
      <c r="C55" s="7"/>
      <c r="D55" s="7"/>
    </row>
    <row r="56" spans="2:9" x14ac:dyDescent="0.3">
      <c r="B56" s="7"/>
      <c r="C56" s="7"/>
      <c r="D56" s="7"/>
    </row>
    <row r="57" spans="2:9" x14ac:dyDescent="0.3">
      <c r="B57" s="7"/>
      <c r="C57" s="7"/>
      <c r="D57" s="7"/>
    </row>
  </sheetData>
  <mergeCells count="12">
    <mergeCell ref="B49:I49"/>
    <mergeCell ref="B17:B21"/>
    <mergeCell ref="B27:B28"/>
    <mergeCell ref="B29:B30"/>
    <mergeCell ref="B22:B26"/>
    <mergeCell ref="B34:B35"/>
    <mergeCell ref="B31:B33"/>
    <mergeCell ref="B8:C8"/>
    <mergeCell ref="B9:C9"/>
    <mergeCell ref="B10:B11"/>
    <mergeCell ref="B12:B14"/>
    <mergeCell ref="B15:B16"/>
  </mergeCells>
  <conditionalFormatting sqref="D9:D35">
    <cfRule type="expression" dxfId="47" priority="1">
      <formula>ZA9 = 3</formula>
    </cfRule>
    <cfRule type="expression" dxfId="46" priority="28">
      <formula>I9 = J9</formula>
    </cfRule>
    <cfRule type="expression" dxfId="45" priority="55">
      <formula>ZA9 = 2</formula>
    </cfRule>
    <cfRule type="expression" dxfId="44" priority="82">
      <formula>ZA9 = 1</formula>
    </cfRule>
  </conditionalFormatting>
  <pageMargins left="0.7" right="0.7" top="0.75" bottom="0.75" header="0.3" footer="0.3"/>
  <pageSetup paperSize="9" orientation="portrait" horizontalDpi="300" verticalDpi="300"/>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1:ZA5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220</v>
      </c>
      <c r="M2" s="12" t="str">
        <f>HYPERLINK("#'INDICE'!A1", "Índice")</f>
        <v>Índice</v>
      </c>
    </row>
    <row r="3" spans="2:677" x14ac:dyDescent="0.3">
      <c r="B3" s="10" t="s">
        <v>7</v>
      </c>
      <c r="C3" s="11" t="s">
        <v>219</v>
      </c>
    </row>
    <row r="4" spans="2:677" x14ac:dyDescent="0.3">
      <c r="B4" s="10" t="s">
        <v>8</v>
      </c>
      <c r="C4" s="11" t="s">
        <v>389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46.569735170237401</v>
      </c>
      <c r="E9" s="14">
        <v>0.95631062874431105</v>
      </c>
      <c r="F9" s="14">
        <v>44.699325172212603</v>
      </c>
      <c r="G9" s="14">
        <v>48.449841013295298</v>
      </c>
      <c r="H9" s="14">
        <v>2.0535023986039098</v>
      </c>
      <c r="I9" s="15">
        <v>4026</v>
      </c>
      <c r="J9" s="15">
        <v>8496</v>
      </c>
      <c r="K9" s="14">
        <v>3.1222685432759301</v>
      </c>
      <c r="L9" s="15">
        <v>2721.0984200244002</v>
      </c>
      <c r="M9" s="15">
        <v>1261</v>
      </c>
      <c r="ZA9" s="9"/>
    </row>
    <row r="10" spans="2:677" x14ac:dyDescent="0.3">
      <c r="B10" s="19" t="s">
        <v>293</v>
      </c>
      <c r="C10" s="16" t="s">
        <v>253</v>
      </c>
      <c r="D10" s="14">
        <v>44.799345490229904</v>
      </c>
      <c r="E10" s="14">
        <v>1.29255503785488</v>
      </c>
      <c r="F10" s="14">
        <v>42.277777915636399</v>
      </c>
      <c r="G10" s="14">
        <v>47.347942934859901</v>
      </c>
      <c r="H10" s="14">
        <v>2.8852096469506798</v>
      </c>
      <c r="I10" s="15">
        <v>2372</v>
      </c>
      <c r="J10" s="15">
        <v>5184</v>
      </c>
      <c r="K10" s="14">
        <v>3.5015747516556801</v>
      </c>
      <c r="L10" s="15">
        <v>1480.47674765441</v>
      </c>
      <c r="M10" s="15">
        <v>792</v>
      </c>
      <c r="ZA10" s="9"/>
    </row>
    <row r="11" spans="2:677" x14ac:dyDescent="0.3">
      <c r="B11" s="19"/>
      <c r="C11" s="16" t="s">
        <v>254</v>
      </c>
      <c r="D11" s="14">
        <v>49.894414427871403</v>
      </c>
      <c r="E11" s="14">
        <v>1.27687258156998</v>
      </c>
      <c r="F11" s="14">
        <v>47.3876846090104</v>
      </c>
      <c r="G11" s="14">
        <v>52.401675135483302</v>
      </c>
      <c r="H11" s="14">
        <v>2.5591493481015899</v>
      </c>
      <c r="I11" s="15">
        <v>1654</v>
      </c>
      <c r="J11" s="15">
        <v>3312</v>
      </c>
      <c r="K11" s="14">
        <v>2.1593161431130499</v>
      </c>
      <c r="L11" s="15">
        <v>1533.81894103989</v>
      </c>
      <c r="M11" s="15">
        <v>469</v>
      </c>
      <c r="ZA11" s="9"/>
    </row>
    <row r="12" spans="2:677" x14ac:dyDescent="0.3">
      <c r="B12" s="19" t="s">
        <v>294</v>
      </c>
      <c r="C12" s="16" t="s">
        <v>255</v>
      </c>
      <c r="D12" s="14">
        <v>49.041519046537502</v>
      </c>
      <c r="E12" s="14">
        <v>1.10003191148932</v>
      </c>
      <c r="F12" s="14">
        <v>46.884628132384499</v>
      </c>
      <c r="G12" s="14">
        <v>51.201984405400601</v>
      </c>
      <c r="H12" s="14">
        <v>2.2430624761958402</v>
      </c>
      <c r="I12" s="15">
        <v>2155</v>
      </c>
      <c r="J12" s="15">
        <v>4348</v>
      </c>
      <c r="K12" s="14">
        <v>2.10484355060587</v>
      </c>
      <c r="L12" s="15">
        <v>2065.7117241556698</v>
      </c>
      <c r="M12" s="15">
        <v>653</v>
      </c>
      <c r="ZA12" s="9"/>
    </row>
    <row r="13" spans="2:677" x14ac:dyDescent="0.3">
      <c r="B13" s="19"/>
      <c r="C13" s="16" t="s">
        <v>256</v>
      </c>
      <c r="D13" s="14">
        <v>44.805738644893196</v>
      </c>
      <c r="E13" s="14">
        <v>1.5741428853936199</v>
      </c>
      <c r="F13" s="14">
        <v>41.734354502203999</v>
      </c>
      <c r="G13" s="14">
        <v>47.917268047444701</v>
      </c>
      <c r="H13" s="14">
        <v>3.51326176735853</v>
      </c>
      <c r="I13" s="15">
        <v>1077</v>
      </c>
      <c r="J13" s="15">
        <v>2495</v>
      </c>
      <c r="K13" s="14">
        <v>2.49894779754176</v>
      </c>
      <c r="L13" s="15">
        <v>998.42021608228902</v>
      </c>
      <c r="M13" s="15">
        <v>371</v>
      </c>
      <c r="ZA13" s="9"/>
    </row>
    <row r="14" spans="2:677" x14ac:dyDescent="0.3">
      <c r="B14" s="19"/>
      <c r="C14" s="16" t="s">
        <v>257</v>
      </c>
      <c r="D14" s="14">
        <v>45.534450999178702</v>
      </c>
      <c r="E14" s="14">
        <v>2.0729493350477699</v>
      </c>
      <c r="F14" s="14">
        <v>41.489568980296902</v>
      </c>
      <c r="G14" s="14">
        <v>49.639122826755298</v>
      </c>
      <c r="H14" s="14">
        <v>4.5524856225567696</v>
      </c>
      <c r="I14" s="15">
        <v>794</v>
      </c>
      <c r="J14" s="15">
        <v>1653</v>
      </c>
      <c r="K14" s="14">
        <v>2.8623677357236401</v>
      </c>
      <c r="L14" s="15">
        <v>577.49393251251797</v>
      </c>
      <c r="M14" s="15">
        <v>237</v>
      </c>
      <c r="ZA14" s="9"/>
    </row>
    <row r="15" spans="2:677" x14ac:dyDescent="0.3">
      <c r="B15" s="19" t="s">
        <v>321</v>
      </c>
      <c r="C15" s="16" t="s">
        <v>314</v>
      </c>
      <c r="D15" s="14">
        <v>46.395425996413302</v>
      </c>
      <c r="E15" s="14">
        <v>1.2507531719462699</v>
      </c>
      <c r="F15" s="14">
        <v>43.9522780398826</v>
      </c>
      <c r="G15" s="14">
        <v>48.855999767377703</v>
      </c>
      <c r="H15" s="14">
        <v>2.69585448367897</v>
      </c>
      <c r="I15" s="15">
        <v>2078</v>
      </c>
      <c r="J15" s="15">
        <v>4393</v>
      </c>
      <c r="K15" s="14">
        <v>2.7626670096456398</v>
      </c>
      <c r="L15" s="15">
        <v>1590.1301114691601</v>
      </c>
      <c r="M15" s="15">
        <v>1223</v>
      </c>
      <c r="ZA15" s="9"/>
    </row>
    <row r="16" spans="2:677" x14ac:dyDescent="0.3">
      <c r="B16" s="19"/>
      <c r="C16" s="16" t="s">
        <v>315</v>
      </c>
      <c r="D16" s="14">
        <v>46.751299996373902</v>
      </c>
      <c r="E16" s="14">
        <v>1.53334267424199</v>
      </c>
      <c r="F16" s="14">
        <v>43.758445510637102</v>
      </c>
      <c r="G16" s="14">
        <v>49.767716572835198</v>
      </c>
      <c r="H16" s="14">
        <v>3.2797861757018798</v>
      </c>
      <c r="I16" s="15">
        <v>1948</v>
      </c>
      <c r="J16" s="15">
        <v>4103</v>
      </c>
      <c r="K16" s="14">
        <v>3.8741051150227501</v>
      </c>
      <c r="L16" s="15">
        <v>1059.08329231689</v>
      </c>
      <c r="M16" s="15">
        <v>1206</v>
      </c>
      <c r="ZA16" s="9"/>
    </row>
    <row r="17" spans="2:677" x14ac:dyDescent="0.3">
      <c r="B17" s="19" t="s">
        <v>322</v>
      </c>
      <c r="C17" s="16" t="s">
        <v>316</v>
      </c>
      <c r="D17" s="14">
        <v>53.258555159038302</v>
      </c>
      <c r="E17" s="14">
        <v>2.4757152521569199</v>
      </c>
      <c r="F17" s="14">
        <v>48.369441586241798</v>
      </c>
      <c r="G17" s="14">
        <v>58.085881274401501</v>
      </c>
      <c r="H17" s="14">
        <v>4.6484836938667398</v>
      </c>
      <c r="I17" s="15">
        <v>491</v>
      </c>
      <c r="J17" s="15">
        <v>931</v>
      </c>
      <c r="K17" s="14">
        <v>2.2897750547247502</v>
      </c>
      <c r="L17" s="15">
        <v>406.59015743881099</v>
      </c>
      <c r="M17" s="15">
        <v>263</v>
      </c>
      <c r="ZA17" s="9"/>
    </row>
    <row r="18" spans="2:677" x14ac:dyDescent="0.3">
      <c r="B18" s="19"/>
      <c r="C18" s="16" t="s">
        <v>317</v>
      </c>
      <c r="D18" s="14">
        <v>41.544196219743903</v>
      </c>
      <c r="E18" s="14">
        <v>4.4720938192285802</v>
      </c>
      <c r="F18" s="14">
        <v>33.048996731879903</v>
      </c>
      <c r="G18" s="14">
        <v>50.573563626132099</v>
      </c>
      <c r="H18" s="14">
        <v>10.764665648057999</v>
      </c>
      <c r="I18" s="15">
        <v>133</v>
      </c>
      <c r="J18" s="15">
        <v>338</v>
      </c>
      <c r="K18" s="14">
        <v>2.7753241540406002</v>
      </c>
      <c r="L18" s="15">
        <v>121.787575519027</v>
      </c>
      <c r="M18" s="15">
        <v>117</v>
      </c>
      <c r="ZA18" s="9"/>
    </row>
    <row r="19" spans="2:677" x14ac:dyDescent="0.3">
      <c r="B19" s="19"/>
      <c r="C19" s="16" t="s">
        <v>318</v>
      </c>
      <c r="D19" s="14">
        <v>46.8458977838743</v>
      </c>
      <c r="E19" s="14">
        <v>3.4617781044236202</v>
      </c>
      <c r="F19" s="14">
        <v>40.090100616810297</v>
      </c>
      <c r="G19" s="14">
        <v>53.719333010422901</v>
      </c>
      <c r="H19" s="14">
        <v>7.3897145069023997</v>
      </c>
      <c r="I19" s="15">
        <v>130</v>
      </c>
      <c r="J19" s="15">
        <v>298</v>
      </c>
      <c r="K19" s="14">
        <v>1.42937620830903</v>
      </c>
      <c r="L19" s="15">
        <v>208.482552226427</v>
      </c>
      <c r="M19" s="15">
        <v>109</v>
      </c>
      <c r="ZA19" s="9"/>
    </row>
    <row r="20" spans="2:677" x14ac:dyDescent="0.3">
      <c r="B20" s="19"/>
      <c r="C20" s="16" t="s">
        <v>319</v>
      </c>
      <c r="D20" s="14">
        <v>46.132322191796902</v>
      </c>
      <c r="E20" s="14">
        <v>1.1590351379434001</v>
      </c>
      <c r="F20" s="14">
        <v>43.867988875024899</v>
      </c>
      <c r="G20" s="14">
        <v>48.412728596576102</v>
      </c>
      <c r="H20" s="14">
        <v>2.5124144696741402</v>
      </c>
      <c r="I20" s="15">
        <v>3224</v>
      </c>
      <c r="J20" s="15">
        <v>6833</v>
      </c>
      <c r="K20" s="14">
        <v>3.6932396739868301</v>
      </c>
      <c r="L20" s="15">
        <v>1850.1371703894299</v>
      </c>
      <c r="M20" s="15">
        <v>1209</v>
      </c>
      <c r="ZA20" s="9"/>
    </row>
    <row r="21" spans="2:677" x14ac:dyDescent="0.3">
      <c r="B21" s="19"/>
      <c r="C21" s="16" t="s">
        <v>320</v>
      </c>
      <c r="D21" s="14">
        <v>47.284526887282198</v>
      </c>
      <c r="E21" s="14">
        <v>8.85970563742646</v>
      </c>
      <c r="F21" s="14">
        <v>30.4139173898043</v>
      </c>
      <c r="G21" s="14">
        <v>64.798926606545507</v>
      </c>
      <c r="H21" s="14">
        <v>18.737008109537399</v>
      </c>
      <c r="I21" s="15">
        <v>48</v>
      </c>
      <c r="J21" s="15">
        <v>96</v>
      </c>
      <c r="K21" s="14">
        <v>2.99161039923785</v>
      </c>
      <c r="L21" s="15">
        <v>32.089740035820498</v>
      </c>
      <c r="M21" s="15">
        <v>30</v>
      </c>
      <c r="ZA21" s="9">
        <v>1</v>
      </c>
    </row>
    <row r="22" spans="2:677" x14ac:dyDescent="0.3">
      <c r="B22" s="19" t="s">
        <v>298</v>
      </c>
      <c r="C22" s="16" t="s">
        <v>283</v>
      </c>
      <c r="D22" s="14">
        <v>43.455222606677701</v>
      </c>
      <c r="E22" s="14">
        <v>2.18330364350654</v>
      </c>
      <c r="F22" s="14">
        <v>39.227453114926</v>
      </c>
      <c r="G22" s="14">
        <v>47.7804026238407</v>
      </c>
      <c r="H22" s="14">
        <v>5.0242606355237802</v>
      </c>
      <c r="I22" s="15">
        <v>691</v>
      </c>
      <c r="J22" s="15">
        <v>1478</v>
      </c>
      <c r="K22" s="14">
        <v>2.86532768956129</v>
      </c>
      <c r="L22" s="15">
        <v>515.82232823998402</v>
      </c>
      <c r="M22" s="15">
        <v>627</v>
      </c>
      <c r="ZA22" s="9"/>
    </row>
    <row r="23" spans="2:677" x14ac:dyDescent="0.3">
      <c r="B23" s="19"/>
      <c r="C23" s="16" t="s">
        <v>284</v>
      </c>
      <c r="D23" s="14">
        <v>45.206667627683601</v>
      </c>
      <c r="E23" s="14">
        <v>2.57655965933492</v>
      </c>
      <c r="F23" s="14">
        <v>40.215324165228097</v>
      </c>
      <c r="G23" s="14">
        <v>50.296331548165099</v>
      </c>
      <c r="H23" s="14">
        <v>5.6995124713795304</v>
      </c>
      <c r="I23" s="15">
        <v>622</v>
      </c>
      <c r="J23" s="15">
        <v>1404</v>
      </c>
      <c r="K23" s="14">
        <v>3.7601733616096502</v>
      </c>
      <c r="L23" s="15">
        <v>373.38703963345398</v>
      </c>
      <c r="M23" s="15">
        <v>723</v>
      </c>
      <c r="ZA23" s="9"/>
    </row>
    <row r="24" spans="2:677" x14ac:dyDescent="0.3">
      <c r="B24" s="19"/>
      <c r="C24" s="16" t="s">
        <v>285</v>
      </c>
      <c r="D24" s="14">
        <v>44.686758976377902</v>
      </c>
      <c r="E24" s="14">
        <v>2.6147338918604399</v>
      </c>
      <c r="F24" s="14">
        <v>39.628928455946699</v>
      </c>
      <c r="G24" s="14">
        <v>49.857013155879599</v>
      </c>
      <c r="H24" s="14">
        <v>5.8512497924555804</v>
      </c>
      <c r="I24" s="15">
        <v>692</v>
      </c>
      <c r="J24" s="15">
        <v>1537</v>
      </c>
      <c r="K24" s="14">
        <v>4.2485256480466802</v>
      </c>
      <c r="L24" s="15">
        <v>361.77256001894602</v>
      </c>
      <c r="M24" s="15">
        <v>792</v>
      </c>
      <c r="ZA24" s="9"/>
    </row>
    <row r="25" spans="2:677" x14ac:dyDescent="0.3">
      <c r="B25" s="19"/>
      <c r="C25" s="16" t="s">
        <v>286</v>
      </c>
      <c r="D25" s="14">
        <v>46.818983222091198</v>
      </c>
      <c r="E25" s="14">
        <v>2.1102154377227502</v>
      </c>
      <c r="F25" s="14">
        <v>42.708829992984803</v>
      </c>
      <c r="G25" s="14">
        <v>50.972759747778298</v>
      </c>
      <c r="H25" s="14">
        <v>4.5071791237171901</v>
      </c>
      <c r="I25" s="15">
        <v>804</v>
      </c>
      <c r="J25" s="15">
        <v>1760</v>
      </c>
      <c r="K25" s="14">
        <v>3.1458703269271902</v>
      </c>
      <c r="L25" s="15">
        <v>559.46361963340303</v>
      </c>
      <c r="M25" s="15">
        <v>851</v>
      </c>
      <c r="ZA25" s="9"/>
    </row>
    <row r="26" spans="2:677" x14ac:dyDescent="0.3">
      <c r="B26" s="19"/>
      <c r="C26" s="16" t="s">
        <v>287</v>
      </c>
      <c r="D26" s="14">
        <v>51.301345090988399</v>
      </c>
      <c r="E26" s="14">
        <v>1.8142596235697701</v>
      </c>
      <c r="F26" s="14">
        <v>47.740110137686301</v>
      </c>
      <c r="G26" s="14">
        <v>54.8494165937364</v>
      </c>
      <c r="H26" s="14">
        <v>3.5364757402598102</v>
      </c>
      <c r="I26" s="15">
        <v>1178</v>
      </c>
      <c r="J26" s="15">
        <v>2251</v>
      </c>
      <c r="K26" s="14">
        <v>2.9643922617320402</v>
      </c>
      <c r="L26" s="15">
        <v>759.34620025110496</v>
      </c>
      <c r="M26" s="15">
        <v>859</v>
      </c>
      <c r="ZA26" s="9"/>
    </row>
    <row r="27" spans="2:677" x14ac:dyDescent="0.3">
      <c r="B27" s="19" t="s">
        <v>297</v>
      </c>
      <c r="C27" s="16" t="s">
        <v>288</v>
      </c>
      <c r="D27" s="14">
        <v>46.556177736458203</v>
      </c>
      <c r="E27" s="14">
        <v>1.0179899466984601</v>
      </c>
      <c r="F27" s="14">
        <v>44.565572797456198</v>
      </c>
      <c r="G27" s="14">
        <v>48.557812428621503</v>
      </c>
      <c r="H27" s="14">
        <v>2.18658402857087</v>
      </c>
      <c r="I27" s="15">
        <v>2862</v>
      </c>
      <c r="J27" s="15">
        <v>5996</v>
      </c>
      <c r="K27" s="14">
        <v>2.49690107934265</v>
      </c>
      <c r="L27" s="15">
        <v>2401.37667030787</v>
      </c>
      <c r="M27" s="15">
        <v>1230</v>
      </c>
      <c r="ZA27" s="9"/>
    </row>
    <row r="28" spans="2:677" x14ac:dyDescent="0.3">
      <c r="B28" s="19"/>
      <c r="C28" s="16" t="s">
        <v>289</v>
      </c>
      <c r="D28" s="14">
        <v>46.036749418442596</v>
      </c>
      <c r="E28" s="14">
        <v>1.9311042716267199</v>
      </c>
      <c r="F28" s="14">
        <v>42.277009722840901</v>
      </c>
      <c r="G28" s="14">
        <v>49.8421385722948</v>
      </c>
      <c r="H28" s="14">
        <v>4.1947016156034396</v>
      </c>
      <c r="I28" s="15">
        <v>1126</v>
      </c>
      <c r="J28" s="15">
        <v>2435</v>
      </c>
      <c r="K28" s="14">
        <v>3.6536695804296802</v>
      </c>
      <c r="L28" s="15">
        <v>666.45325922264703</v>
      </c>
      <c r="M28" s="15">
        <v>887</v>
      </c>
      <c r="ZA28" s="9"/>
    </row>
    <row r="29" spans="2:677" x14ac:dyDescent="0.3">
      <c r="B29" s="19" t="s">
        <v>291</v>
      </c>
      <c r="C29" s="16" t="s">
        <v>290</v>
      </c>
      <c r="D29" s="14">
        <v>46.340340818246702</v>
      </c>
      <c r="E29" s="14">
        <v>1.0395897831843901</v>
      </c>
      <c r="F29" s="14">
        <v>44.307923517763598</v>
      </c>
      <c r="G29" s="14">
        <v>48.384990054785398</v>
      </c>
      <c r="H29" s="14">
        <v>2.2433796662433001</v>
      </c>
      <c r="I29" s="15">
        <v>2819</v>
      </c>
      <c r="J29" s="15">
        <v>5859</v>
      </c>
      <c r="K29" s="14">
        <v>2.5460459613110999</v>
      </c>
      <c r="L29" s="15">
        <v>2301.2153311572101</v>
      </c>
      <c r="M29" s="15">
        <v>1167</v>
      </c>
      <c r="ZA29" s="9"/>
    </row>
    <row r="30" spans="2:677" x14ac:dyDescent="0.3">
      <c r="B30" s="19"/>
      <c r="C30" s="16" t="s">
        <v>291</v>
      </c>
      <c r="D30" s="14">
        <v>46.928178274421299</v>
      </c>
      <c r="E30" s="14">
        <v>1.6228819696155801</v>
      </c>
      <c r="F30" s="14">
        <v>43.759937540825099</v>
      </c>
      <c r="G30" s="14">
        <v>50.121374844997</v>
      </c>
      <c r="H30" s="14">
        <v>3.4582249498914699</v>
      </c>
      <c r="I30" s="15">
        <v>1207</v>
      </c>
      <c r="J30" s="15">
        <v>2637</v>
      </c>
      <c r="K30" s="14">
        <v>2.7875430651981099</v>
      </c>
      <c r="L30" s="15">
        <v>945.99435356618994</v>
      </c>
      <c r="M30" s="15">
        <v>859</v>
      </c>
      <c r="ZA30" s="9"/>
    </row>
    <row r="31" spans="2:677" x14ac:dyDescent="0.3">
      <c r="B31" s="19" t="s">
        <v>388</v>
      </c>
      <c r="C31" s="16" t="s">
        <v>382</v>
      </c>
      <c r="D31" s="14">
        <v>42.982936801396001</v>
      </c>
      <c r="E31" s="14">
        <v>1.98718807597336</v>
      </c>
      <c r="F31" s="14">
        <v>39.1341760639624</v>
      </c>
      <c r="G31" s="14">
        <v>46.918434669082799</v>
      </c>
      <c r="H31" s="14">
        <v>4.6232021910350598</v>
      </c>
      <c r="I31" s="15">
        <v>956</v>
      </c>
      <c r="J31" s="15">
        <v>2162</v>
      </c>
      <c r="K31" s="14">
        <v>3.4820241794795099</v>
      </c>
      <c r="L31" s="15">
        <v>620.90321277527005</v>
      </c>
      <c r="M31" s="15">
        <v>873</v>
      </c>
      <c r="ZA31" s="9"/>
    </row>
    <row r="32" spans="2:677" ht="27.6" x14ac:dyDescent="0.3">
      <c r="B32" s="19"/>
      <c r="C32" s="16" t="s">
        <v>383</v>
      </c>
      <c r="D32" s="14">
        <v>45.333689527412297</v>
      </c>
      <c r="E32" s="14">
        <v>1.58450588135934</v>
      </c>
      <c r="F32" s="14">
        <v>42.247100899006398</v>
      </c>
      <c r="G32" s="14">
        <v>48.456577430270002</v>
      </c>
      <c r="H32" s="14">
        <v>3.4952060992106602</v>
      </c>
      <c r="I32" s="15">
        <v>1808</v>
      </c>
      <c r="J32" s="15">
        <v>3933</v>
      </c>
      <c r="K32" s="14">
        <v>3.9834593600835499</v>
      </c>
      <c r="L32" s="15">
        <v>987.33277899376003</v>
      </c>
      <c r="M32" s="15">
        <v>1175</v>
      </c>
      <c r="ZA32" s="9"/>
    </row>
    <row r="33" spans="2:677" x14ac:dyDescent="0.3">
      <c r="B33" s="19"/>
      <c r="C33" s="16" t="s">
        <v>384</v>
      </c>
      <c r="D33" s="14">
        <v>52.894546689776</v>
      </c>
      <c r="E33" s="14">
        <v>1.8557566338809499</v>
      </c>
      <c r="F33" s="14">
        <v>49.2434557860742</v>
      </c>
      <c r="G33" s="14">
        <v>56.514925801016602</v>
      </c>
      <c r="H33" s="14">
        <v>3.5084082386883502</v>
      </c>
      <c r="I33" s="15">
        <v>1135</v>
      </c>
      <c r="J33" s="15">
        <v>2174</v>
      </c>
      <c r="K33" s="14">
        <v>3.0034449951676101</v>
      </c>
      <c r="L33" s="15">
        <v>723.83546344210004</v>
      </c>
      <c r="M33" s="15">
        <v>830</v>
      </c>
      <c r="ZA33" s="9"/>
    </row>
    <row r="34" spans="2:677" x14ac:dyDescent="0.3">
      <c r="B34" s="19" t="s">
        <v>387</v>
      </c>
      <c r="C34" s="16" t="s">
        <v>385</v>
      </c>
      <c r="D34" s="14">
        <v>45.7708620422639</v>
      </c>
      <c r="E34" s="14">
        <v>1.0706059970916499</v>
      </c>
      <c r="F34" s="14">
        <v>43.679218959133003</v>
      </c>
      <c r="G34" s="14">
        <v>47.877520694791002</v>
      </c>
      <c r="H34" s="14">
        <v>2.33905578641511</v>
      </c>
      <c r="I34" s="15">
        <v>3193</v>
      </c>
      <c r="J34" s="15">
        <v>6835</v>
      </c>
      <c r="K34" s="14">
        <v>3.15582218795346</v>
      </c>
      <c r="L34" s="15">
        <v>2165.8381217075098</v>
      </c>
      <c r="M34" s="15">
        <v>1251</v>
      </c>
      <c r="ZA34" s="9"/>
    </row>
    <row r="35" spans="2:677" x14ac:dyDescent="0.3">
      <c r="B35" s="19"/>
      <c r="C35" s="16" t="s">
        <v>386</v>
      </c>
      <c r="D35" s="14">
        <v>48.572888714101602</v>
      </c>
      <c r="E35" s="14">
        <v>2.6597083535757302</v>
      </c>
      <c r="F35" s="14">
        <v>43.385841520405997</v>
      </c>
      <c r="G35" s="14">
        <v>53.790861912459803</v>
      </c>
      <c r="H35" s="14">
        <v>5.4757055303642401</v>
      </c>
      <c r="I35" s="15">
        <v>679</v>
      </c>
      <c r="J35" s="15">
        <v>1399</v>
      </c>
      <c r="K35" s="14">
        <v>3.9590331964951901</v>
      </c>
      <c r="L35" s="15">
        <v>353.36910062752003</v>
      </c>
      <c r="M35" s="15">
        <v>691</v>
      </c>
      <c r="ZA35" s="9"/>
    </row>
    <row r="37" spans="2:677" x14ac:dyDescent="0.3">
      <c r="B37" s="7"/>
      <c r="C37" s="7"/>
      <c r="D37" s="7"/>
    </row>
    <row r="38" spans="2:677" x14ac:dyDescent="0.3">
      <c r="B38" s="7" t="s">
        <v>301</v>
      </c>
      <c r="C38" s="7"/>
      <c r="D38" s="7"/>
    </row>
    <row r="39" spans="2:677" x14ac:dyDescent="0.3">
      <c r="B39" s="7" t="s">
        <v>302</v>
      </c>
      <c r="C39" s="7"/>
      <c r="D39" s="7"/>
    </row>
    <row r="40" spans="2:677" x14ac:dyDescent="0.3">
      <c r="B40" s="7" t="s">
        <v>303</v>
      </c>
      <c r="C40" s="7"/>
      <c r="D40" s="7"/>
    </row>
    <row r="41" spans="2:677" x14ac:dyDescent="0.3">
      <c r="B41" s="7" t="s">
        <v>304</v>
      </c>
      <c r="C41" s="7"/>
      <c r="D41" s="7"/>
    </row>
    <row r="42" spans="2:677" x14ac:dyDescent="0.3">
      <c r="B42" s="7" t="s">
        <v>305</v>
      </c>
      <c r="C42" s="7"/>
      <c r="D42" s="7"/>
    </row>
    <row r="43" spans="2:677" x14ac:dyDescent="0.3">
      <c r="B43" s="7" t="s">
        <v>306</v>
      </c>
      <c r="C43" s="7"/>
      <c r="D43" s="7"/>
    </row>
    <row r="44" spans="2:677" x14ac:dyDescent="0.3">
      <c r="B44" s="7" t="s">
        <v>307</v>
      </c>
      <c r="C44" s="7"/>
      <c r="D44" s="7"/>
    </row>
    <row r="45" spans="2:677" x14ac:dyDescent="0.3">
      <c r="B45" s="7" t="s">
        <v>9</v>
      </c>
      <c r="C45" s="8" t="str">
        <f>HYPERLINK("https://www.cdc.gov/nchs/data/series/sr_02/sr02_175.pdf", "Link to Vital and Health Statistics")</f>
        <v>Link to Vital and Health Statistics</v>
      </c>
      <c r="D45" s="7"/>
    </row>
    <row r="46" spans="2:677" x14ac:dyDescent="0.3">
      <c r="B46" s="7" t="s">
        <v>308</v>
      </c>
      <c r="C46" s="7"/>
      <c r="D46" s="7"/>
    </row>
    <row r="47" spans="2:677" x14ac:dyDescent="0.3">
      <c r="B47" s="7" t="s">
        <v>309</v>
      </c>
      <c r="C47" s="7"/>
      <c r="D47" s="7"/>
    </row>
    <row r="48" spans="2:677" x14ac:dyDescent="0.3">
      <c r="B48" s="7"/>
      <c r="C48" s="7"/>
      <c r="D48" s="7"/>
    </row>
    <row r="49" spans="2:9" ht="90" customHeight="1" x14ac:dyDescent="0.3">
      <c r="B49" s="20" t="s">
        <v>396</v>
      </c>
      <c r="C49" s="21"/>
      <c r="D49" s="21"/>
      <c r="E49" s="22"/>
      <c r="F49" s="22"/>
      <c r="G49" s="22"/>
      <c r="H49" s="22"/>
      <c r="I49" s="22"/>
    </row>
    <row r="50" spans="2:9" x14ac:dyDescent="0.3">
      <c r="B50" s="7"/>
      <c r="C50" s="7"/>
      <c r="D50" s="7"/>
    </row>
    <row r="51" spans="2:9" x14ac:dyDescent="0.3">
      <c r="B51" s="7"/>
      <c r="C51" s="7"/>
      <c r="D51" s="7"/>
    </row>
    <row r="52" spans="2:9" x14ac:dyDescent="0.3">
      <c r="B52" s="7"/>
      <c r="C52" s="7"/>
      <c r="D52" s="7"/>
    </row>
    <row r="53" spans="2:9" x14ac:dyDescent="0.3">
      <c r="B53" s="7"/>
      <c r="C53" s="7"/>
      <c r="D53" s="7"/>
    </row>
    <row r="54" spans="2:9" x14ac:dyDescent="0.3">
      <c r="B54" s="7"/>
      <c r="C54" s="7"/>
      <c r="D54" s="7"/>
    </row>
    <row r="55" spans="2:9" x14ac:dyDescent="0.3">
      <c r="B55" s="7"/>
      <c r="C55" s="7"/>
      <c r="D55" s="7"/>
    </row>
    <row r="56" spans="2:9" x14ac:dyDescent="0.3">
      <c r="B56" s="7"/>
      <c r="C56" s="7"/>
      <c r="D56" s="7"/>
    </row>
    <row r="57" spans="2:9" x14ac:dyDescent="0.3">
      <c r="B57" s="7"/>
      <c r="C57" s="7"/>
      <c r="D57" s="7"/>
    </row>
  </sheetData>
  <mergeCells count="12">
    <mergeCell ref="B49:I49"/>
    <mergeCell ref="B17:B21"/>
    <mergeCell ref="B27:B28"/>
    <mergeCell ref="B29:B30"/>
    <mergeCell ref="B22:B26"/>
    <mergeCell ref="B34:B35"/>
    <mergeCell ref="B31:B33"/>
    <mergeCell ref="B8:C8"/>
    <mergeCell ref="B9:C9"/>
    <mergeCell ref="B10:B11"/>
    <mergeCell ref="B12:B14"/>
    <mergeCell ref="B15:B16"/>
  </mergeCells>
  <conditionalFormatting sqref="D9:D35">
    <cfRule type="expression" dxfId="43" priority="1">
      <formula>ZA9 = 3</formula>
    </cfRule>
    <cfRule type="expression" dxfId="42" priority="28">
      <formula>I9 = J9</formula>
    </cfRule>
    <cfRule type="expression" dxfId="41" priority="55">
      <formula>ZA9 = 2</formula>
    </cfRule>
    <cfRule type="expression" dxfId="40" priority="82">
      <formula>ZA9 = 1</formula>
    </cfRule>
  </conditionalFormatting>
  <pageMargins left="0.7" right="0.7" top="0.75" bottom="0.75" header="0.3" footer="0.3"/>
  <pageSetup paperSize="9" orientation="portrait" horizontalDpi="300" verticalDpi="300"/>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1:ZA5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222</v>
      </c>
      <c r="M2" s="12" t="str">
        <f>HYPERLINK("#'INDICE'!A1", "Índice")</f>
        <v>Índice</v>
      </c>
    </row>
    <row r="3" spans="2:677" x14ac:dyDescent="0.3">
      <c r="B3" s="10" t="s">
        <v>7</v>
      </c>
      <c r="C3" s="11" t="s">
        <v>221</v>
      </c>
    </row>
    <row r="4" spans="2:677" x14ac:dyDescent="0.3">
      <c r="B4" s="10" t="s">
        <v>8</v>
      </c>
      <c r="C4" s="11" t="s">
        <v>389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92.912941622740306</v>
      </c>
      <c r="E9" s="14">
        <v>2.5302743482329801</v>
      </c>
      <c r="F9" s="14">
        <v>86.051013551231307</v>
      </c>
      <c r="G9" s="14">
        <v>96.535196397323702</v>
      </c>
      <c r="H9" s="14">
        <v>2.7232743943322699</v>
      </c>
      <c r="I9" s="15">
        <v>1269</v>
      </c>
      <c r="J9" s="15">
        <v>1340</v>
      </c>
      <c r="K9" s="14">
        <v>13.018878792514601</v>
      </c>
      <c r="L9" s="15">
        <v>102.927450309351</v>
      </c>
      <c r="M9" s="15">
        <v>735</v>
      </c>
      <c r="ZA9" s="9"/>
    </row>
    <row r="10" spans="2:677" x14ac:dyDescent="0.3">
      <c r="B10" s="19" t="s">
        <v>293</v>
      </c>
      <c r="C10" s="16" t="s">
        <v>253</v>
      </c>
      <c r="D10" s="14">
        <v>96.345954787175799</v>
      </c>
      <c r="E10" s="14">
        <v>1.0792277742149301</v>
      </c>
      <c r="F10" s="14">
        <v>93.525477979932106</v>
      </c>
      <c r="G10" s="14">
        <v>97.964496752621201</v>
      </c>
      <c r="H10" s="14">
        <v>1.12015888637868</v>
      </c>
      <c r="I10" s="15">
        <v>767</v>
      </c>
      <c r="J10" s="15">
        <v>804</v>
      </c>
      <c r="K10" s="14">
        <v>2.6566502713696898</v>
      </c>
      <c r="L10" s="15">
        <v>302.63674848909699</v>
      </c>
      <c r="M10" s="15">
        <v>455</v>
      </c>
      <c r="ZA10" s="9"/>
    </row>
    <row r="11" spans="2:677" x14ac:dyDescent="0.3">
      <c r="B11" s="19"/>
      <c r="C11" s="16" t="s">
        <v>254</v>
      </c>
      <c r="D11" s="14">
        <v>87.445749366425005</v>
      </c>
      <c r="E11" s="14">
        <v>5.9393318769018197</v>
      </c>
      <c r="F11" s="14">
        <v>70.637625188330503</v>
      </c>
      <c r="G11" s="14">
        <v>95.275764529991505</v>
      </c>
      <c r="H11" s="14">
        <v>6.7920189602517604</v>
      </c>
      <c r="I11" s="15">
        <v>502</v>
      </c>
      <c r="J11" s="15">
        <v>536</v>
      </c>
      <c r="K11" s="14">
        <v>17.1909338953499</v>
      </c>
      <c r="L11" s="15">
        <v>31.179225239472601</v>
      </c>
      <c r="M11" s="15">
        <v>280</v>
      </c>
      <c r="ZA11" s="9"/>
    </row>
    <row r="12" spans="2:677" x14ac:dyDescent="0.3">
      <c r="B12" s="19" t="s">
        <v>294</v>
      </c>
      <c r="C12" s="16" t="s">
        <v>255</v>
      </c>
      <c r="D12" s="14">
        <v>95.654976480293101</v>
      </c>
      <c r="E12" s="14">
        <v>1.0874878048823799</v>
      </c>
      <c r="F12" s="14">
        <v>92.9428039219423</v>
      </c>
      <c r="G12" s="14">
        <v>97.354494213907302</v>
      </c>
      <c r="H12" s="14">
        <v>1.1368857584805601</v>
      </c>
      <c r="I12" s="15">
        <v>677</v>
      </c>
      <c r="J12" s="15">
        <v>710</v>
      </c>
      <c r="K12" s="14">
        <v>2.0174153798670802</v>
      </c>
      <c r="L12" s="15">
        <v>351.93545517967601</v>
      </c>
      <c r="M12" s="15">
        <v>379</v>
      </c>
      <c r="ZA12" s="9"/>
    </row>
    <row r="13" spans="2:677" x14ac:dyDescent="0.3">
      <c r="B13" s="19"/>
      <c r="C13" s="16" t="s">
        <v>256</v>
      </c>
      <c r="D13" s="14">
        <v>91.3105088008259</v>
      </c>
      <c r="E13" s="14">
        <v>4.46876632409157</v>
      </c>
      <c r="F13" s="14">
        <v>77.637441438937699</v>
      </c>
      <c r="G13" s="14">
        <v>96.951736636606</v>
      </c>
      <c r="H13" s="14">
        <v>4.8940328805298998</v>
      </c>
      <c r="I13" s="15">
        <v>345</v>
      </c>
      <c r="J13" s="15">
        <v>367</v>
      </c>
      <c r="K13" s="14">
        <v>9.2117314002194295</v>
      </c>
      <c r="L13" s="15">
        <v>39.8405016445939</v>
      </c>
      <c r="M13" s="15">
        <v>211</v>
      </c>
      <c r="ZA13" s="9"/>
    </row>
    <row r="14" spans="2:677" x14ac:dyDescent="0.3">
      <c r="B14" s="19"/>
      <c r="C14" s="16" t="s">
        <v>257</v>
      </c>
      <c r="D14" s="14">
        <v>91.410266538267706</v>
      </c>
      <c r="E14" s="14">
        <v>4.5148138387238097</v>
      </c>
      <c r="F14" s="14">
        <v>77.417423786216901</v>
      </c>
      <c r="G14" s="14">
        <v>97.061789213890194</v>
      </c>
      <c r="H14" s="14">
        <v>4.9390664853096604</v>
      </c>
      <c r="I14" s="15">
        <v>247</v>
      </c>
      <c r="J14" s="15">
        <v>263</v>
      </c>
      <c r="K14" s="14">
        <v>6.8015253840462302</v>
      </c>
      <c r="L14" s="15">
        <v>38.6677965823515</v>
      </c>
      <c r="M14" s="15">
        <v>145</v>
      </c>
      <c r="ZA14" s="9"/>
    </row>
    <row r="15" spans="2:677" x14ac:dyDescent="0.3">
      <c r="B15" s="19" t="s">
        <v>321</v>
      </c>
      <c r="C15" s="16" t="s">
        <v>314</v>
      </c>
      <c r="D15" s="14">
        <v>95.281550938157196</v>
      </c>
      <c r="E15" s="14">
        <v>1.3547121186050199</v>
      </c>
      <c r="F15" s="14">
        <v>91.790295206053003</v>
      </c>
      <c r="G15" s="14">
        <v>97.331282652092995</v>
      </c>
      <c r="H15" s="14">
        <v>1.4217989792004</v>
      </c>
      <c r="I15" s="15">
        <v>651</v>
      </c>
      <c r="J15" s="15">
        <v>685</v>
      </c>
      <c r="K15" s="14">
        <v>2.7921712099369498</v>
      </c>
      <c r="L15" s="15">
        <v>245.328795584662</v>
      </c>
      <c r="M15" s="15">
        <v>405</v>
      </c>
      <c r="ZA15" s="9"/>
    </row>
    <row r="16" spans="2:677" x14ac:dyDescent="0.3">
      <c r="B16" s="19"/>
      <c r="C16" s="16" t="s">
        <v>315</v>
      </c>
      <c r="D16" s="14">
        <v>90.318956470809596</v>
      </c>
      <c r="E16" s="14">
        <v>4.9559737652155498</v>
      </c>
      <c r="F16" s="14">
        <v>75.420849602765799</v>
      </c>
      <c r="G16" s="14">
        <v>96.594631861303398</v>
      </c>
      <c r="H16" s="14">
        <v>5.4871911267235296</v>
      </c>
      <c r="I16" s="15">
        <v>618</v>
      </c>
      <c r="J16" s="15">
        <v>655</v>
      </c>
      <c r="K16" s="14">
        <v>18.371078875623901</v>
      </c>
      <c r="L16" s="15">
        <v>35.653866843340502</v>
      </c>
      <c r="M16" s="15">
        <v>394</v>
      </c>
      <c r="ZA16" s="9"/>
    </row>
    <row r="17" spans="2:677" x14ac:dyDescent="0.3">
      <c r="B17" s="19" t="s">
        <v>322</v>
      </c>
      <c r="C17" s="16" t="s">
        <v>316</v>
      </c>
      <c r="D17" s="14">
        <v>95.210460415995996</v>
      </c>
      <c r="E17" s="14">
        <v>2.0601748161500399</v>
      </c>
      <c r="F17" s="14">
        <v>89.093369730931002</v>
      </c>
      <c r="G17" s="14">
        <v>97.974711069626196</v>
      </c>
      <c r="H17" s="14">
        <v>2.1638114206660402</v>
      </c>
      <c r="I17" s="15">
        <v>118</v>
      </c>
      <c r="J17" s="15">
        <v>129</v>
      </c>
      <c r="K17" s="14">
        <v>1.1913508676476201</v>
      </c>
      <c r="L17" s="15">
        <v>108.28044323727801</v>
      </c>
      <c r="M17" s="15">
        <v>45</v>
      </c>
      <c r="ZA17" s="9"/>
    </row>
    <row r="18" spans="2:677" x14ac:dyDescent="0.3">
      <c r="B18" s="19"/>
      <c r="C18" s="16" t="s">
        <v>317</v>
      </c>
      <c r="D18" s="14">
        <v>92.540793366483001</v>
      </c>
      <c r="E18" s="14">
        <v>3.5373880361975401</v>
      </c>
      <c r="F18" s="14">
        <v>81.816820027718705</v>
      </c>
      <c r="G18" s="14">
        <v>97.159613904181199</v>
      </c>
      <c r="H18" s="14">
        <v>3.8225175163440199</v>
      </c>
      <c r="I18" s="15">
        <v>46</v>
      </c>
      <c r="J18" s="15">
        <v>52</v>
      </c>
      <c r="K18" s="14">
        <v>0.92450598050948696</v>
      </c>
      <c r="L18" s="15">
        <v>52</v>
      </c>
      <c r="M18" s="15">
        <v>17</v>
      </c>
      <c r="ZA18" s="9"/>
    </row>
    <row r="19" spans="2:677" x14ac:dyDescent="0.3">
      <c r="B19" s="19"/>
      <c r="C19" s="16" t="s">
        <v>318</v>
      </c>
      <c r="D19" s="14">
        <v>93.076860547599296</v>
      </c>
      <c r="E19" s="14">
        <v>6.3837979308958301</v>
      </c>
      <c r="F19" s="14">
        <v>65.389523886565797</v>
      </c>
      <c r="G19" s="14">
        <v>98.965555075090094</v>
      </c>
      <c r="H19" s="14">
        <v>6.8586304838152303</v>
      </c>
      <c r="I19" s="15">
        <v>34</v>
      </c>
      <c r="J19" s="15">
        <v>35</v>
      </c>
      <c r="K19" s="14">
        <v>2.15026692346926</v>
      </c>
      <c r="L19" s="15">
        <v>16.277048964475</v>
      </c>
      <c r="M19" s="15">
        <v>16</v>
      </c>
      <c r="ZA19" s="9">
        <v>1</v>
      </c>
    </row>
    <row r="20" spans="2:677" x14ac:dyDescent="0.3">
      <c r="B20" s="19"/>
      <c r="C20" s="16" t="s">
        <v>319</v>
      </c>
      <c r="D20" s="14">
        <v>92.588741523797495</v>
      </c>
      <c r="E20" s="14">
        <v>3.1278025513165799</v>
      </c>
      <c r="F20" s="14">
        <v>83.629240994463103</v>
      </c>
      <c r="G20" s="14">
        <v>96.830653231321193</v>
      </c>
      <c r="H20" s="14">
        <v>3.3781672586106701</v>
      </c>
      <c r="I20" s="15">
        <v>1056</v>
      </c>
      <c r="J20" s="15">
        <v>1108</v>
      </c>
      <c r="K20" s="14">
        <v>15.782512388605401</v>
      </c>
      <c r="L20" s="15">
        <v>70.204285142836397</v>
      </c>
      <c r="M20" s="15">
        <v>618</v>
      </c>
      <c r="ZA20" s="9"/>
    </row>
    <row r="21" spans="2:677" x14ac:dyDescent="0.3">
      <c r="B21" s="19"/>
      <c r="C21" s="16" t="s">
        <v>320</v>
      </c>
      <c r="D21" s="14">
        <v>97.873181762463801</v>
      </c>
      <c r="E21" s="14">
        <v>2.2490335584350798</v>
      </c>
      <c r="F21" s="14">
        <v>83.803007101709497</v>
      </c>
      <c r="G21" s="14">
        <v>99.756275731669703</v>
      </c>
      <c r="H21" s="14">
        <v>2.2979058388981701</v>
      </c>
      <c r="I21" s="15">
        <v>15</v>
      </c>
      <c r="J21" s="15">
        <v>16</v>
      </c>
      <c r="K21" s="14">
        <v>0.36449287889700999</v>
      </c>
      <c r="L21" s="15">
        <v>16</v>
      </c>
      <c r="M21" s="15">
        <v>1</v>
      </c>
      <c r="ZA21" s="9">
        <v>1</v>
      </c>
    </row>
    <row r="22" spans="2:677" x14ac:dyDescent="0.3">
      <c r="B22" s="19" t="s">
        <v>298</v>
      </c>
      <c r="C22" s="16" t="s">
        <v>283</v>
      </c>
      <c r="D22" s="14">
        <v>91.3529277699934</v>
      </c>
      <c r="E22" s="14">
        <v>2.9824157264929099</v>
      </c>
      <c r="F22" s="14">
        <v>83.427227511231607</v>
      </c>
      <c r="G22" s="14">
        <v>95.684344581724901</v>
      </c>
      <c r="H22" s="14">
        <v>3.2647182737284299</v>
      </c>
      <c r="I22" s="15">
        <v>222</v>
      </c>
      <c r="J22" s="15">
        <v>244</v>
      </c>
      <c r="K22" s="14">
        <v>2.7362204109721202</v>
      </c>
      <c r="L22" s="15">
        <v>89.174102722708795</v>
      </c>
      <c r="M22" s="15">
        <v>112</v>
      </c>
      <c r="ZA22" s="9"/>
    </row>
    <row r="23" spans="2:677" x14ac:dyDescent="0.3">
      <c r="B23" s="19"/>
      <c r="C23" s="16" t="s">
        <v>284</v>
      </c>
      <c r="D23" s="14">
        <v>96.623199835429403</v>
      </c>
      <c r="E23" s="14">
        <v>1.9103490917467101</v>
      </c>
      <c r="F23" s="14">
        <v>90.066331678034302</v>
      </c>
      <c r="G23" s="14">
        <v>98.904738535380602</v>
      </c>
      <c r="H23" s="14">
        <v>1.9771122204609799</v>
      </c>
      <c r="I23" s="15">
        <v>212</v>
      </c>
      <c r="J23" s="15">
        <v>220</v>
      </c>
      <c r="K23" s="14">
        <v>2.4495303687112</v>
      </c>
      <c r="L23" s="15">
        <v>89.813134309394599</v>
      </c>
      <c r="M23" s="15">
        <v>105</v>
      </c>
      <c r="ZA23" s="9"/>
    </row>
    <row r="24" spans="2:677" x14ac:dyDescent="0.3">
      <c r="B24" s="19"/>
      <c r="C24" s="16" t="s">
        <v>285</v>
      </c>
      <c r="D24" s="14">
        <v>84.312159011907795</v>
      </c>
      <c r="E24" s="14">
        <v>11.168781285223799</v>
      </c>
      <c r="F24" s="14">
        <v>50.609264986555999</v>
      </c>
      <c r="G24" s="14">
        <v>96.573974568610296</v>
      </c>
      <c r="H24" s="14">
        <v>13.2469401995107</v>
      </c>
      <c r="I24" s="15">
        <v>259</v>
      </c>
      <c r="J24" s="15">
        <v>270</v>
      </c>
      <c r="K24" s="14">
        <v>25.369415630452298</v>
      </c>
      <c r="L24" s="15">
        <v>10.6427362747727</v>
      </c>
      <c r="M24" s="15">
        <v>143</v>
      </c>
      <c r="ZA24" s="9">
        <v>1</v>
      </c>
    </row>
    <row r="25" spans="2:677" x14ac:dyDescent="0.3">
      <c r="B25" s="19"/>
      <c r="C25" s="16" t="s">
        <v>286</v>
      </c>
      <c r="D25" s="14">
        <v>95.786621430190195</v>
      </c>
      <c r="E25" s="14">
        <v>2.0482910922905599</v>
      </c>
      <c r="F25" s="14">
        <v>89.35783794052</v>
      </c>
      <c r="G25" s="14">
        <v>98.401343833146001</v>
      </c>
      <c r="H25" s="14">
        <v>2.1383895388599399</v>
      </c>
      <c r="I25" s="15">
        <v>247</v>
      </c>
      <c r="J25" s="15">
        <v>263</v>
      </c>
      <c r="K25" s="14">
        <v>2.72363751183897</v>
      </c>
      <c r="L25" s="15">
        <v>96.562042069403404</v>
      </c>
      <c r="M25" s="15">
        <v>123</v>
      </c>
      <c r="ZA25" s="9"/>
    </row>
    <row r="26" spans="2:677" x14ac:dyDescent="0.3">
      <c r="B26" s="19"/>
      <c r="C26" s="16" t="s">
        <v>287</v>
      </c>
      <c r="D26" s="14">
        <v>96.298506877101403</v>
      </c>
      <c r="E26" s="14">
        <v>1.2051815528332299</v>
      </c>
      <c r="F26" s="14">
        <v>93.054858229293202</v>
      </c>
      <c r="G26" s="14">
        <v>98.058848147112002</v>
      </c>
      <c r="H26" s="14">
        <v>1.2515059598705001</v>
      </c>
      <c r="I26" s="15">
        <v>326</v>
      </c>
      <c r="J26" s="15">
        <v>339</v>
      </c>
      <c r="K26" s="14">
        <v>1.37728922884367</v>
      </c>
      <c r="L26" s="15">
        <v>246.135664826636</v>
      </c>
      <c r="M26" s="15">
        <v>174</v>
      </c>
      <c r="ZA26" s="9"/>
    </row>
    <row r="27" spans="2:677" x14ac:dyDescent="0.3">
      <c r="B27" s="19" t="s">
        <v>297</v>
      </c>
      <c r="C27" s="16" t="s">
        <v>288</v>
      </c>
      <c r="D27" s="14">
        <v>92.695472436581497</v>
      </c>
      <c r="E27" s="14">
        <v>3.6740059966240302</v>
      </c>
      <c r="F27" s="14">
        <v>81.401079343277701</v>
      </c>
      <c r="G27" s="14">
        <v>97.354156573217196</v>
      </c>
      <c r="H27" s="14">
        <v>3.9635225972203001</v>
      </c>
      <c r="I27" s="15">
        <v>896</v>
      </c>
      <c r="J27" s="15">
        <v>938</v>
      </c>
      <c r="K27" s="14">
        <v>18.6796467110489</v>
      </c>
      <c r="L27" s="15">
        <v>50.215082464336803</v>
      </c>
      <c r="M27" s="15">
        <v>530</v>
      </c>
      <c r="ZA27" s="9"/>
    </row>
    <row r="28" spans="2:677" x14ac:dyDescent="0.3">
      <c r="B28" s="19"/>
      <c r="C28" s="16" t="s">
        <v>289</v>
      </c>
      <c r="D28" s="14">
        <v>93.312054756239803</v>
      </c>
      <c r="E28" s="14">
        <v>2.0672408672143101</v>
      </c>
      <c r="F28" s="14">
        <v>87.9272942940066</v>
      </c>
      <c r="G28" s="14">
        <v>96.393573482519301</v>
      </c>
      <c r="H28" s="14">
        <v>2.2154060079532001</v>
      </c>
      <c r="I28" s="15">
        <v>370</v>
      </c>
      <c r="J28" s="15">
        <v>398</v>
      </c>
      <c r="K28" s="14">
        <v>2.7185805730545098</v>
      </c>
      <c r="L28" s="15">
        <v>146.39992794211</v>
      </c>
      <c r="M28" s="15">
        <v>210</v>
      </c>
      <c r="ZA28" s="9"/>
    </row>
    <row r="29" spans="2:677" x14ac:dyDescent="0.3">
      <c r="B29" s="19" t="s">
        <v>291</v>
      </c>
      <c r="C29" s="16" t="s">
        <v>290</v>
      </c>
      <c r="D29" s="14">
        <v>95.209010726867007</v>
      </c>
      <c r="E29" s="14">
        <v>1.2550439603930399</v>
      </c>
      <c r="F29" s="14">
        <v>92.052598851370107</v>
      </c>
      <c r="G29" s="14">
        <v>97.150617348556196</v>
      </c>
      <c r="H29" s="14">
        <v>1.31819871965005</v>
      </c>
      <c r="I29" s="15">
        <v>902</v>
      </c>
      <c r="J29" s="15">
        <v>945</v>
      </c>
      <c r="K29" s="14">
        <v>3.2597674547753401</v>
      </c>
      <c r="L29" s="15">
        <v>289.89797987449703</v>
      </c>
      <c r="M29" s="15">
        <v>534</v>
      </c>
      <c r="ZA29" s="9"/>
    </row>
    <row r="30" spans="2:677" x14ac:dyDescent="0.3">
      <c r="B30" s="19"/>
      <c r="C30" s="16" t="s">
        <v>291</v>
      </c>
      <c r="D30" s="14">
        <v>89.808847067766195</v>
      </c>
      <c r="E30" s="14">
        <v>5.5967016377443803</v>
      </c>
      <c r="F30" s="14">
        <v>72.632905552561596</v>
      </c>
      <c r="G30" s="14">
        <v>96.695399721294706</v>
      </c>
      <c r="H30" s="14">
        <v>6.2317932146721899</v>
      </c>
      <c r="I30" s="15">
        <v>367</v>
      </c>
      <c r="J30" s="15">
        <v>395</v>
      </c>
      <c r="K30" s="14">
        <v>13.4839797787085</v>
      </c>
      <c r="L30" s="15">
        <v>29.294021978860702</v>
      </c>
      <c r="M30" s="15">
        <v>208</v>
      </c>
      <c r="ZA30" s="9">
        <v>1</v>
      </c>
    </row>
    <row r="31" spans="2:677" x14ac:dyDescent="0.3">
      <c r="B31" s="19" t="s">
        <v>388</v>
      </c>
      <c r="C31" s="16" t="s">
        <v>382</v>
      </c>
      <c r="D31" s="14">
        <v>88.706017039401104</v>
      </c>
      <c r="E31" s="14">
        <v>6.3041007497463903</v>
      </c>
      <c r="F31" s="14">
        <v>69.554151381720203</v>
      </c>
      <c r="G31" s="14">
        <v>96.428993001928404</v>
      </c>
      <c r="H31" s="14">
        <v>7.1067340865346997</v>
      </c>
      <c r="I31" s="15">
        <v>300</v>
      </c>
      <c r="J31" s="15">
        <v>319</v>
      </c>
      <c r="K31" s="14">
        <v>12.614591834391399</v>
      </c>
      <c r="L31" s="15">
        <v>25.288174535326998</v>
      </c>
      <c r="M31" s="15">
        <v>164</v>
      </c>
      <c r="ZA31" s="9">
        <v>1</v>
      </c>
    </row>
    <row r="32" spans="2:677" ht="27.6" x14ac:dyDescent="0.3">
      <c r="B32" s="19"/>
      <c r="C32" s="16" t="s">
        <v>383</v>
      </c>
      <c r="D32" s="14">
        <v>94.280166794416004</v>
      </c>
      <c r="E32" s="14">
        <v>1.6000560647559099</v>
      </c>
      <c r="F32" s="14">
        <v>90.204935734875505</v>
      </c>
      <c r="G32" s="14">
        <v>96.7215226947839</v>
      </c>
      <c r="H32" s="14">
        <v>1.69712901361845</v>
      </c>
      <c r="I32" s="15">
        <v>584</v>
      </c>
      <c r="J32" s="15">
        <v>624</v>
      </c>
      <c r="K32" s="14">
        <v>2.9577042160200602</v>
      </c>
      <c r="L32" s="15">
        <v>210.97444315769499</v>
      </c>
      <c r="M32" s="15">
        <v>356</v>
      </c>
      <c r="ZA32" s="9"/>
    </row>
    <row r="33" spans="2:677" x14ac:dyDescent="0.3">
      <c r="B33" s="19"/>
      <c r="C33" s="16" t="s">
        <v>384</v>
      </c>
      <c r="D33" s="14">
        <v>97.290821675550504</v>
      </c>
      <c r="E33" s="14">
        <v>1.29519339735534</v>
      </c>
      <c r="F33" s="14">
        <v>93.192554734623798</v>
      </c>
      <c r="G33" s="14">
        <v>98.949629122527</v>
      </c>
      <c r="H33" s="14">
        <v>1.33125959371029</v>
      </c>
      <c r="I33" s="15">
        <v>385</v>
      </c>
      <c r="J33" s="15">
        <v>397</v>
      </c>
      <c r="K33" s="14">
        <v>2.5203158229636902</v>
      </c>
      <c r="L33" s="15">
        <v>157.519941105302</v>
      </c>
      <c r="M33" s="15">
        <v>222</v>
      </c>
      <c r="ZA33" s="9"/>
    </row>
    <row r="34" spans="2:677" x14ac:dyDescent="0.3">
      <c r="B34" s="19" t="s">
        <v>387</v>
      </c>
      <c r="C34" s="16" t="s">
        <v>385</v>
      </c>
      <c r="D34" s="14">
        <v>91.635911196619503</v>
      </c>
      <c r="E34" s="14">
        <v>3.1345873094044601</v>
      </c>
      <c r="F34" s="14">
        <v>83.083076189774701</v>
      </c>
      <c r="G34" s="14">
        <v>96.069197682259798</v>
      </c>
      <c r="H34" s="14">
        <v>3.4206974847215799</v>
      </c>
      <c r="I34" s="15">
        <v>1054</v>
      </c>
      <c r="J34" s="15">
        <v>1116</v>
      </c>
      <c r="K34" s="14">
        <v>14.293917511320601</v>
      </c>
      <c r="L34" s="15">
        <v>78.075167225230103</v>
      </c>
      <c r="M34" s="15">
        <v>652</v>
      </c>
      <c r="ZA34" s="9"/>
    </row>
    <row r="35" spans="2:677" x14ac:dyDescent="0.3">
      <c r="B35" s="19"/>
      <c r="C35" s="16" t="s">
        <v>386</v>
      </c>
      <c r="D35" s="14">
        <v>98.113163503685598</v>
      </c>
      <c r="E35" s="14">
        <v>1.09703865498048</v>
      </c>
      <c r="F35" s="14">
        <v>94.201646790085107</v>
      </c>
      <c r="G35" s="14">
        <v>99.402736265811996</v>
      </c>
      <c r="H35" s="14">
        <v>1.1181360541282299</v>
      </c>
      <c r="I35" s="15">
        <v>185</v>
      </c>
      <c r="J35" s="15">
        <v>192</v>
      </c>
      <c r="K35" s="14">
        <v>1.2416971414098299</v>
      </c>
      <c r="L35" s="15">
        <v>154.627077406333</v>
      </c>
      <c r="M35" s="15">
        <v>84</v>
      </c>
      <c r="ZA35" s="9"/>
    </row>
    <row r="37" spans="2:677" x14ac:dyDescent="0.3">
      <c r="B37" s="7"/>
      <c r="C37" s="7"/>
      <c r="D37" s="7"/>
    </row>
    <row r="38" spans="2:677" x14ac:dyDescent="0.3">
      <c r="B38" s="7" t="s">
        <v>301</v>
      </c>
      <c r="C38" s="7"/>
      <c r="D38" s="7"/>
    </row>
    <row r="39" spans="2:677" x14ac:dyDescent="0.3">
      <c r="B39" s="7" t="s">
        <v>302</v>
      </c>
      <c r="C39" s="7"/>
      <c r="D39" s="7"/>
    </row>
    <row r="40" spans="2:677" x14ac:dyDescent="0.3">
      <c r="B40" s="7" t="s">
        <v>303</v>
      </c>
      <c r="C40" s="7"/>
      <c r="D40" s="7"/>
    </row>
    <row r="41" spans="2:677" x14ac:dyDescent="0.3">
      <c r="B41" s="7" t="s">
        <v>304</v>
      </c>
      <c r="C41" s="7"/>
      <c r="D41" s="7"/>
    </row>
    <row r="42" spans="2:677" x14ac:dyDescent="0.3">
      <c r="B42" s="7" t="s">
        <v>305</v>
      </c>
      <c r="C42" s="7"/>
      <c r="D42" s="7"/>
    </row>
    <row r="43" spans="2:677" x14ac:dyDescent="0.3">
      <c r="B43" s="7" t="s">
        <v>306</v>
      </c>
      <c r="C43" s="7"/>
      <c r="D43" s="7"/>
    </row>
    <row r="44" spans="2:677" x14ac:dyDescent="0.3">
      <c r="B44" s="7" t="s">
        <v>307</v>
      </c>
      <c r="C44" s="7"/>
      <c r="D44" s="7"/>
    </row>
    <row r="45" spans="2:677" x14ac:dyDescent="0.3">
      <c r="B45" s="7" t="s">
        <v>9</v>
      </c>
      <c r="C45" s="8" t="str">
        <f>HYPERLINK("https://www.cdc.gov/nchs/data/series/sr_02/sr02_175.pdf", "Link to Vital and Health Statistics")</f>
        <v>Link to Vital and Health Statistics</v>
      </c>
      <c r="D45" s="7"/>
    </row>
    <row r="46" spans="2:677" x14ac:dyDescent="0.3">
      <c r="B46" s="7" t="s">
        <v>308</v>
      </c>
      <c r="C46" s="7"/>
      <c r="D46" s="7"/>
    </row>
    <row r="47" spans="2:677" x14ac:dyDescent="0.3">
      <c r="B47" s="7" t="s">
        <v>309</v>
      </c>
      <c r="C47" s="7"/>
      <c r="D47" s="7"/>
    </row>
    <row r="48" spans="2:677" x14ac:dyDescent="0.3">
      <c r="B48" s="7"/>
      <c r="C48" s="7"/>
      <c r="D48" s="7"/>
    </row>
    <row r="49" spans="2:9" ht="90" customHeight="1" x14ac:dyDescent="0.3">
      <c r="B49" s="20" t="s">
        <v>397</v>
      </c>
      <c r="C49" s="21"/>
      <c r="D49" s="21"/>
      <c r="E49" s="22"/>
      <c r="F49" s="22"/>
      <c r="G49" s="22"/>
      <c r="H49" s="22"/>
      <c r="I49" s="22"/>
    </row>
    <row r="50" spans="2:9" x14ac:dyDescent="0.3">
      <c r="B50" s="7"/>
      <c r="C50" s="7"/>
      <c r="D50" s="7"/>
    </row>
    <row r="51" spans="2:9" x14ac:dyDescent="0.3">
      <c r="B51" s="7"/>
      <c r="C51" s="7"/>
      <c r="D51" s="7"/>
    </row>
    <row r="52" spans="2:9" x14ac:dyDescent="0.3">
      <c r="B52" s="7"/>
      <c r="C52" s="7"/>
      <c r="D52" s="7"/>
    </row>
    <row r="53" spans="2:9" x14ac:dyDescent="0.3">
      <c r="B53" s="7"/>
      <c r="C53" s="7"/>
      <c r="D53" s="7"/>
    </row>
    <row r="54" spans="2:9" x14ac:dyDescent="0.3">
      <c r="B54" s="7"/>
      <c r="C54" s="7"/>
      <c r="D54" s="7"/>
    </row>
    <row r="55" spans="2:9" x14ac:dyDescent="0.3">
      <c r="B55" s="7"/>
      <c r="C55" s="7"/>
      <c r="D55" s="7"/>
    </row>
    <row r="56" spans="2:9" x14ac:dyDescent="0.3">
      <c r="B56" s="7"/>
      <c r="C56" s="7"/>
      <c r="D56" s="7"/>
    </row>
    <row r="57" spans="2:9" x14ac:dyDescent="0.3">
      <c r="B57" s="7"/>
      <c r="C57" s="7"/>
      <c r="D57" s="7"/>
    </row>
  </sheetData>
  <mergeCells count="12">
    <mergeCell ref="B49:I49"/>
    <mergeCell ref="B17:B21"/>
    <mergeCell ref="B27:B28"/>
    <mergeCell ref="B29:B30"/>
    <mergeCell ref="B22:B26"/>
    <mergeCell ref="B34:B35"/>
    <mergeCell ref="B31:B33"/>
    <mergeCell ref="B8:C8"/>
    <mergeCell ref="B9:C9"/>
    <mergeCell ref="B10:B11"/>
    <mergeCell ref="B12:B14"/>
    <mergeCell ref="B15:B16"/>
  </mergeCells>
  <conditionalFormatting sqref="D9:D35">
    <cfRule type="expression" dxfId="39" priority="1">
      <formula>ZA9 = 3</formula>
    </cfRule>
    <cfRule type="expression" dxfId="38" priority="28">
      <formula>I9 = J9</formula>
    </cfRule>
    <cfRule type="expression" dxfId="37" priority="55">
      <formula>ZA9 = 2</formula>
    </cfRule>
    <cfRule type="expression" dxfId="36" priority="82">
      <formula>ZA9 = 1</formula>
    </cfRule>
  </conditionalFormatting>
  <pageMargins left="0.7" right="0.7" top="0.75" bottom="0.75" header="0.3" footer="0.3"/>
  <pageSetup paperSize="9" orientation="portrait" horizontalDpi="300" verticalDpi="300"/>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B1:ZA5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224</v>
      </c>
      <c r="M2" s="12" t="str">
        <f>HYPERLINK("#'INDICE'!A1", "Índice")</f>
        <v>Índice</v>
      </c>
    </row>
    <row r="3" spans="2:677" x14ac:dyDescent="0.3">
      <c r="B3" s="10" t="s">
        <v>7</v>
      </c>
      <c r="C3" s="11" t="s">
        <v>223</v>
      </c>
    </row>
    <row r="4" spans="2:677" x14ac:dyDescent="0.3">
      <c r="B4" s="10" t="s">
        <v>8</v>
      </c>
      <c r="C4" s="11" t="s">
        <v>389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81.707916594049806</v>
      </c>
      <c r="E9" s="14">
        <v>2.94208010199005</v>
      </c>
      <c r="F9" s="14">
        <v>75.222241976582296</v>
      </c>
      <c r="G9" s="14">
        <v>86.7939802354108</v>
      </c>
      <c r="H9" s="14">
        <v>3.60072833163427</v>
      </c>
      <c r="I9" s="15">
        <v>1093</v>
      </c>
      <c r="J9" s="15">
        <v>1340</v>
      </c>
      <c r="K9" s="14">
        <v>7.7546509500646001</v>
      </c>
      <c r="L9" s="15">
        <v>172.799524908189</v>
      </c>
      <c r="M9" s="15">
        <v>735</v>
      </c>
      <c r="ZA9" s="9"/>
    </row>
    <row r="10" spans="2:677" x14ac:dyDescent="0.3">
      <c r="B10" s="19" t="s">
        <v>293</v>
      </c>
      <c r="C10" s="16" t="s">
        <v>253</v>
      </c>
      <c r="D10" s="14">
        <v>81.625557391307893</v>
      </c>
      <c r="E10" s="14">
        <v>3.8622345328191301</v>
      </c>
      <c r="F10" s="14">
        <v>72.823676168235195</v>
      </c>
      <c r="G10" s="14">
        <v>88.044684092861004</v>
      </c>
      <c r="H10" s="14">
        <v>4.7316485868559699</v>
      </c>
      <c r="I10" s="15">
        <v>663</v>
      </c>
      <c r="J10" s="15">
        <v>804</v>
      </c>
      <c r="K10" s="14">
        <v>7.9864264786211097</v>
      </c>
      <c r="L10" s="15">
        <v>100.670807169168</v>
      </c>
      <c r="M10" s="15">
        <v>455</v>
      </c>
      <c r="ZA10" s="9"/>
    </row>
    <row r="11" spans="2:677" x14ac:dyDescent="0.3">
      <c r="B11" s="19"/>
      <c r="C11" s="16" t="s">
        <v>254</v>
      </c>
      <c r="D11" s="14">
        <v>81.839076449622993</v>
      </c>
      <c r="E11" s="14">
        <v>4.5139075616092201</v>
      </c>
      <c r="F11" s="14">
        <v>71.273177858825306</v>
      </c>
      <c r="G11" s="14">
        <v>89.112423634893702</v>
      </c>
      <c r="H11" s="14">
        <v>5.5155895660526104</v>
      </c>
      <c r="I11" s="15">
        <v>430</v>
      </c>
      <c r="J11" s="15">
        <v>536</v>
      </c>
      <c r="K11" s="14">
        <v>7.3343301759904396</v>
      </c>
      <c r="L11" s="15">
        <v>73.080974968190205</v>
      </c>
      <c r="M11" s="15">
        <v>280</v>
      </c>
      <c r="ZA11" s="9"/>
    </row>
    <row r="12" spans="2:677" x14ac:dyDescent="0.3">
      <c r="B12" s="19" t="s">
        <v>294</v>
      </c>
      <c r="C12" s="16" t="s">
        <v>255</v>
      </c>
      <c r="D12" s="14">
        <v>81.271700917241702</v>
      </c>
      <c r="E12" s="14">
        <v>2.46608562628598</v>
      </c>
      <c r="F12" s="14">
        <v>75.944126261798104</v>
      </c>
      <c r="G12" s="14">
        <v>85.642456399430799</v>
      </c>
      <c r="H12" s="14">
        <v>3.0343718643186399</v>
      </c>
      <c r="I12" s="15">
        <v>574</v>
      </c>
      <c r="J12" s="15">
        <v>710</v>
      </c>
      <c r="K12" s="14">
        <v>2.8328583133661001</v>
      </c>
      <c r="L12" s="15">
        <v>250.63025448539099</v>
      </c>
      <c r="M12" s="15">
        <v>379</v>
      </c>
      <c r="ZA12" s="9"/>
    </row>
    <row r="13" spans="2:677" x14ac:dyDescent="0.3">
      <c r="B13" s="19"/>
      <c r="C13" s="16" t="s">
        <v>256</v>
      </c>
      <c r="D13" s="14">
        <v>81.742000514128094</v>
      </c>
      <c r="E13" s="14">
        <v>5.0503121813552401</v>
      </c>
      <c r="F13" s="14">
        <v>69.710678064394102</v>
      </c>
      <c r="G13" s="14">
        <v>89.70040779528</v>
      </c>
      <c r="H13" s="14">
        <v>6.1783564747505304</v>
      </c>
      <c r="I13" s="15">
        <v>307</v>
      </c>
      <c r="J13" s="15">
        <v>367</v>
      </c>
      <c r="K13" s="14">
        <v>6.2548814343519403</v>
      </c>
      <c r="L13" s="15">
        <v>58.674173739637702</v>
      </c>
      <c r="M13" s="15">
        <v>211</v>
      </c>
      <c r="ZA13" s="9"/>
    </row>
    <row r="14" spans="2:677" x14ac:dyDescent="0.3">
      <c r="B14" s="19"/>
      <c r="C14" s="16" t="s">
        <v>257</v>
      </c>
      <c r="D14" s="14">
        <v>83.3510949392236</v>
      </c>
      <c r="E14" s="14">
        <v>5.25560021358248</v>
      </c>
      <c r="F14" s="14">
        <v>70.362450206688493</v>
      </c>
      <c r="G14" s="14">
        <v>91.347455397753194</v>
      </c>
      <c r="H14" s="14">
        <v>6.30537633298598</v>
      </c>
      <c r="I14" s="15">
        <v>212</v>
      </c>
      <c r="J14" s="15">
        <v>263</v>
      </c>
      <c r="K14" s="14">
        <v>5.2149355864351401</v>
      </c>
      <c r="L14" s="15">
        <v>50.432070663366197</v>
      </c>
      <c r="M14" s="15">
        <v>145</v>
      </c>
      <c r="ZA14" s="9"/>
    </row>
    <row r="15" spans="2:677" x14ac:dyDescent="0.3">
      <c r="B15" s="19" t="s">
        <v>321</v>
      </c>
      <c r="C15" s="16" t="s">
        <v>314</v>
      </c>
      <c r="D15" s="14">
        <v>83.007328154130306</v>
      </c>
      <c r="E15" s="14">
        <v>4.1543408568528299</v>
      </c>
      <c r="F15" s="14">
        <v>73.2691958857841</v>
      </c>
      <c r="G15" s="14">
        <v>89.696700144564005</v>
      </c>
      <c r="H15" s="14">
        <v>5.0047880702037899</v>
      </c>
      <c r="I15" s="15">
        <v>557</v>
      </c>
      <c r="J15" s="15">
        <v>685</v>
      </c>
      <c r="K15" s="14">
        <v>8.3691673262713593</v>
      </c>
      <c r="L15" s="15">
        <v>81.848046919762297</v>
      </c>
      <c r="M15" s="15">
        <v>405</v>
      </c>
      <c r="ZA15" s="9"/>
    </row>
    <row r="16" spans="2:677" x14ac:dyDescent="0.3">
      <c r="B16" s="19"/>
      <c r="C16" s="16" t="s">
        <v>315</v>
      </c>
      <c r="D16" s="14">
        <v>80.284864529657597</v>
      </c>
      <c r="E16" s="14">
        <v>3.7920586077581602</v>
      </c>
      <c r="F16" s="14">
        <v>71.792160781618904</v>
      </c>
      <c r="G16" s="14">
        <v>86.694507287087305</v>
      </c>
      <c r="H16" s="14">
        <v>4.7232546632215602</v>
      </c>
      <c r="I16" s="15">
        <v>536</v>
      </c>
      <c r="J16" s="15">
        <v>655</v>
      </c>
      <c r="K16" s="14">
        <v>5.9414765531016798</v>
      </c>
      <c r="L16" s="15">
        <v>110.241956548337</v>
      </c>
      <c r="M16" s="15">
        <v>394</v>
      </c>
      <c r="ZA16" s="9"/>
    </row>
    <row r="17" spans="2:677" x14ac:dyDescent="0.3">
      <c r="B17" s="19" t="s">
        <v>322</v>
      </c>
      <c r="C17" s="16" t="s">
        <v>316</v>
      </c>
      <c r="D17" s="14">
        <v>87.810490892549296</v>
      </c>
      <c r="E17" s="14">
        <v>5.0973151925960103</v>
      </c>
      <c r="F17" s="14">
        <v>73.829921764063002</v>
      </c>
      <c r="G17" s="14">
        <v>94.843955379513403</v>
      </c>
      <c r="H17" s="14">
        <v>5.8049045629791802</v>
      </c>
      <c r="I17" s="15">
        <v>105</v>
      </c>
      <c r="J17" s="15">
        <v>129</v>
      </c>
      <c r="K17" s="14">
        <v>3.1071364554802199</v>
      </c>
      <c r="L17" s="15">
        <v>41.517326917675597</v>
      </c>
      <c r="M17" s="15">
        <v>45</v>
      </c>
      <c r="ZA17" s="9"/>
    </row>
    <row r="18" spans="2:677" x14ac:dyDescent="0.3">
      <c r="B18" s="19"/>
      <c r="C18" s="16" t="s">
        <v>317</v>
      </c>
      <c r="D18" s="14">
        <v>69.432762464969201</v>
      </c>
      <c r="E18" s="14">
        <v>15.0406440260025</v>
      </c>
      <c r="F18" s="14">
        <v>35.844459265333903</v>
      </c>
      <c r="G18" s="14">
        <v>90.229436671605001</v>
      </c>
      <c r="H18" s="14">
        <v>21.662171418846999</v>
      </c>
      <c r="I18" s="15">
        <v>42</v>
      </c>
      <c r="J18" s="15">
        <v>52</v>
      </c>
      <c r="K18" s="14">
        <v>5.4360370141904699</v>
      </c>
      <c r="L18" s="15">
        <v>9.5657921136770891</v>
      </c>
      <c r="M18" s="15">
        <v>17</v>
      </c>
      <c r="ZA18" s="9">
        <v>1</v>
      </c>
    </row>
    <row r="19" spans="2:677" x14ac:dyDescent="0.3">
      <c r="B19" s="19"/>
      <c r="C19" s="16" t="s">
        <v>318</v>
      </c>
      <c r="D19" s="14">
        <v>83.672425584409197</v>
      </c>
      <c r="E19" s="14">
        <v>8.1228383498282692</v>
      </c>
      <c r="F19" s="14">
        <v>61.214158588745697</v>
      </c>
      <c r="G19" s="14">
        <v>94.330935057999596</v>
      </c>
      <c r="H19" s="14">
        <v>9.7079035214939502</v>
      </c>
      <c r="I19" s="15">
        <v>31</v>
      </c>
      <c r="J19" s="15">
        <v>35</v>
      </c>
      <c r="K19" s="14">
        <v>1.6420656166113901</v>
      </c>
      <c r="L19" s="15">
        <v>21.314617178469899</v>
      </c>
      <c r="M19" s="15">
        <v>16</v>
      </c>
      <c r="ZA19" s="9">
        <v>1</v>
      </c>
    </row>
    <row r="20" spans="2:677" x14ac:dyDescent="0.3">
      <c r="B20" s="19"/>
      <c r="C20" s="16" t="s">
        <v>319</v>
      </c>
      <c r="D20" s="14">
        <v>81.908549525963593</v>
      </c>
      <c r="E20" s="14">
        <v>3.4438812832578298</v>
      </c>
      <c r="F20" s="14">
        <v>74.158161222396103</v>
      </c>
      <c r="G20" s="14">
        <v>87.719402200471194</v>
      </c>
      <c r="H20" s="14">
        <v>4.2045443402293197</v>
      </c>
      <c r="I20" s="15">
        <v>902</v>
      </c>
      <c r="J20" s="15">
        <v>1108</v>
      </c>
      <c r="K20" s="14">
        <v>8.8601554780829606</v>
      </c>
      <c r="L20" s="15">
        <v>125.054238917231</v>
      </c>
      <c r="M20" s="15">
        <v>618</v>
      </c>
      <c r="ZA20" s="9"/>
    </row>
    <row r="21" spans="2:677" x14ac:dyDescent="0.3">
      <c r="B21" s="19"/>
      <c r="C21" s="16" t="s">
        <v>320</v>
      </c>
      <c r="D21" s="14">
        <v>50.206758452111202</v>
      </c>
      <c r="E21" s="14">
        <v>20.0999028113931</v>
      </c>
      <c r="F21" s="14">
        <v>16.548183779362098</v>
      </c>
      <c r="G21" s="14">
        <v>83.678978180290102</v>
      </c>
      <c r="H21" s="14">
        <v>40.034257201776903</v>
      </c>
      <c r="I21" s="15">
        <v>13</v>
      </c>
      <c r="J21" s="15">
        <v>16</v>
      </c>
      <c r="K21" s="14">
        <v>2.4240780089847802</v>
      </c>
      <c r="L21" s="15">
        <v>6.6004476508992003</v>
      </c>
      <c r="M21" s="15">
        <v>1</v>
      </c>
      <c r="ZA21" s="9">
        <v>1</v>
      </c>
    </row>
    <row r="22" spans="2:677" x14ac:dyDescent="0.3">
      <c r="B22" s="19" t="s">
        <v>298</v>
      </c>
      <c r="C22" s="16" t="s">
        <v>283</v>
      </c>
      <c r="D22" s="14">
        <v>75.522130575982999</v>
      </c>
      <c r="E22" s="14">
        <v>8.4573445424623408</v>
      </c>
      <c r="F22" s="14">
        <v>55.685260133363698</v>
      </c>
      <c r="G22" s="14">
        <v>88.338822282778295</v>
      </c>
      <c r="H22" s="14">
        <v>11.198498344738001</v>
      </c>
      <c r="I22" s="15">
        <v>198</v>
      </c>
      <c r="J22" s="15">
        <v>244</v>
      </c>
      <c r="K22" s="14">
        <v>9.4021348035980701</v>
      </c>
      <c r="L22" s="15">
        <v>25.9515530352346</v>
      </c>
      <c r="M22" s="15">
        <v>112</v>
      </c>
      <c r="ZA22" s="9">
        <v>1</v>
      </c>
    </row>
    <row r="23" spans="2:677" x14ac:dyDescent="0.3">
      <c r="B23" s="19"/>
      <c r="C23" s="16" t="s">
        <v>284</v>
      </c>
      <c r="D23" s="14">
        <v>86.2894044139058</v>
      </c>
      <c r="E23" s="14">
        <v>4.0292132130406904</v>
      </c>
      <c r="F23" s="14">
        <v>76.333185386370999</v>
      </c>
      <c r="G23" s="14">
        <v>92.470366225137795</v>
      </c>
      <c r="H23" s="14">
        <v>4.6694182679876803</v>
      </c>
      <c r="I23" s="15">
        <v>182</v>
      </c>
      <c r="J23" s="15">
        <v>220</v>
      </c>
      <c r="K23" s="14">
        <v>3.0051822946106799</v>
      </c>
      <c r="L23" s="15">
        <v>73.206873471381499</v>
      </c>
      <c r="M23" s="15">
        <v>105</v>
      </c>
      <c r="ZA23" s="9"/>
    </row>
    <row r="24" spans="2:677" x14ac:dyDescent="0.3">
      <c r="B24" s="19"/>
      <c r="C24" s="16" t="s">
        <v>285</v>
      </c>
      <c r="D24" s="14">
        <v>80.756364055542207</v>
      </c>
      <c r="E24" s="14">
        <v>5.2931406012561997</v>
      </c>
      <c r="F24" s="14">
        <v>68.260601009969704</v>
      </c>
      <c r="G24" s="14">
        <v>89.116908706904894</v>
      </c>
      <c r="H24" s="14">
        <v>6.5544563120941302</v>
      </c>
      <c r="I24" s="15">
        <v>214</v>
      </c>
      <c r="J24" s="15">
        <v>270</v>
      </c>
      <c r="K24" s="14">
        <v>4.8497042091220601</v>
      </c>
      <c r="L24" s="15">
        <v>55.6734984975255</v>
      </c>
      <c r="M24" s="15">
        <v>143</v>
      </c>
      <c r="ZA24" s="9"/>
    </row>
    <row r="25" spans="2:677" x14ac:dyDescent="0.3">
      <c r="B25" s="19"/>
      <c r="C25" s="16" t="s">
        <v>286</v>
      </c>
      <c r="D25" s="14">
        <v>79.511484477737298</v>
      </c>
      <c r="E25" s="14">
        <v>7.1787735333001601</v>
      </c>
      <c r="F25" s="14">
        <v>62.039236450461402</v>
      </c>
      <c r="G25" s="14">
        <v>90.210716629337995</v>
      </c>
      <c r="H25" s="14">
        <v>9.0285995544582907</v>
      </c>
      <c r="I25" s="15">
        <v>204</v>
      </c>
      <c r="J25" s="15">
        <v>263</v>
      </c>
      <c r="K25" s="14">
        <v>8.2882232854095594</v>
      </c>
      <c r="L25" s="15">
        <v>31.7317706031135</v>
      </c>
      <c r="M25" s="15">
        <v>123</v>
      </c>
      <c r="ZA25" s="9"/>
    </row>
    <row r="26" spans="2:677" x14ac:dyDescent="0.3">
      <c r="B26" s="19"/>
      <c r="C26" s="16" t="s">
        <v>287</v>
      </c>
      <c r="D26" s="14">
        <v>89.496322103420098</v>
      </c>
      <c r="E26" s="14">
        <v>1.8881030261757199</v>
      </c>
      <c r="F26" s="14">
        <v>85.1735519485445</v>
      </c>
      <c r="G26" s="14">
        <v>92.667258615330496</v>
      </c>
      <c r="H26" s="14">
        <v>2.1096990153336899</v>
      </c>
      <c r="I26" s="15">
        <v>292</v>
      </c>
      <c r="J26" s="15">
        <v>339</v>
      </c>
      <c r="K26" s="14">
        <v>1.2818036203940599</v>
      </c>
      <c r="L26" s="15">
        <v>264.47108949168199</v>
      </c>
      <c r="M26" s="15">
        <v>174</v>
      </c>
      <c r="ZA26" s="9"/>
    </row>
    <row r="27" spans="2:677" x14ac:dyDescent="0.3">
      <c r="B27" s="19" t="s">
        <v>297</v>
      </c>
      <c r="C27" s="16" t="s">
        <v>288</v>
      </c>
      <c r="D27" s="14">
        <v>82.954904022461804</v>
      </c>
      <c r="E27" s="14">
        <v>3.4443158487658199</v>
      </c>
      <c r="F27" s="14">
        <v>75.110934062162499</v>
      </c>
      <c r="G27" s="14">
        <v>88.698741842749598</v>
      </c>
      <c r="H27" s="14">
        <v>4.15203403506223</v>
      </c>
      <c r="I27" s="15">
        <v>764</v>
      </c>
      <c r="J27" s="15">
        <v>938</v>
      </c>
      <c r="K27" s="14">
        <v>7.8614745858919397</v>
      </c>
      <c r="L27" s="15">
        <v>119.316037945771</v>
      </c>
      <c r="M27" s="15">
        <v>530</v>
      </c>
      <c r="ZA27" s="9"/>
    </row>
    <row r="28" spans="2:677" x14ac:dyDescent="0.3">
      <c r="B28" s="19"/>
      <c r="C28" s="16" t="s">
        <v>289</v>
      </c>
      <c r="D28" s="14">
        <v>79.007392313738507</v>
      </c>
      <c r="E28" s="14">
        <v>5.3821759765418298</v>
      </c>
      <c r="F28" s="14">
        <v>66.564030047744396</v>
      </c>
      <c r="G28" s="14">
        <v>87.677193098923297</v>
      </c>
      <c r="H28" s="14">
        <v>6.81224353686956</v>
      </c>
      <c r="I28" s="15">
        <v>326</v>
      </c>
      <c r="J28" s="15">
        <v>398</v>
      </c>
      <c r="K28" s="14">
        <v>6.9338138173240003</v>
      </c>
      <c r="L28" s="15">
        <v>57.399868309934298</v>
      </c>
      <c r="M28" s="15">
        <v>210</v>
      </c>
      <c r="ZA28" s="9"/>
    </row>
    <row r="29" spans="2:677" x14ac:dyDescent="0.3">
      <c r="B29" s="19" t="s">
        <v>291</v>
      </c>
      <c r="C29" s="16" t="s">
        <v>290</v>
      </c>
      <c r="D29" s="14">
        <v>78.971920860801603</v>
      </c>
      <c r="E29" s="14">
        <v>3.6474598114786998</v>
      </c>
      <c r="F29" s="14">
        <v>70.936396167632196</v>
      </c>
      <c r="G29" s="14">
        <v>85.247804442041101</v>
      </c>
      <c r="H29" s="14">
        <v>4.6186793631470904</v>
      </c>
      <c r="I29" s="15">
        <v>768</v>
      </c>
      <c r="J29" s="15">
        <v>945</v>
      </c>
      <c r="K29" s="14">
        <v>7.5627670039655897</v>
      </c>
      <c r="L29" s="15">
        <v>124.954266011961</v>
      </c>
      <c r="M29" s="15">
        <v>534</v>
      </c>
      <c r="ZA29" s="9"/>
    </row>
    <row r="30" spans="2:677" x14ac:dyDescent="0.3">
      <c r="B30" s="19"/>
      <c r="C30" s="16" t="s">
        <v>291</v>
      </c>
      <c r="D30" s="14">
        <v>85.406755633446394</v>
      </c>
      <c r="E30" s="14">
        <v>4.5948034928549397</v>
      </c>
      <c r="F30" s="14">
        <v>73.949671760538394</v>
      </c>
      <c r="G30" s="14">
        <v>92.346456630766895</v>
      </c>
      <c r="H30" s="14">
        <v>5.3799063771666704</v>
      </c>
      <c r="I30" s="15">
        <v>325</v>
      </c>
      <c r="J30" s="15">
        <v>395</v>
      </c>
      <c r="K30" s="14">
        <v>6.67399731434437</v>
      </c>
      <c r="L30" s="15">
        <v>59.184920430074101</v>
      </c>
      <c r="M30" s="15">
        <v>208</v>
      </c>
      <c r="ZA30" s="9"/>
    </row>
    <row r="31" spans="2:677" x14ac:dyDescent="0.3">
      <c r="B31" s="19" t="s">
        <v>388</v>
      </c>
      <c r="C31" s="16" t="s">
        <v>382</v>
      </c>
      <c r="D31" s="14">
        <v>78.165753274817305</v>
      </c>
      <c r="E31" s="14">
        <v>6.5447814207900903</v>
      </c>
      <c r="F31" s="14">
        <v>62.779684770047702</v>
      </c>
      <c r="G31" s="14">
        <v>88.369819769505796</v>
      </c>
      <c r="H31" s="14">
        <v>8.3729525355941608</v>
      </c>
      <c r="I31" s="15">
        <v>253</v>
      </c>
      <c r="J31" s="15">
        <v>319</v>
      </c>
      <c r="K31" s="14">
        <v>7.9810987172835501</v>
      </c>
      <c r="L31" s="15">
        <v>39.969434196971697</v>
      </c>
      <c r="M31" s="15">
        <v>164</v>
      </c>
      <c r="ZA31" s="9"/>
    </row>
    <row r="32" spans="2:677" ht="27.6" x14ac:dyDescent="0.3">
      <c r="B32" s="19"/>
      <c r="C32" s="16" t="s">
        <v>383</v>
      </c>
      <c r="D32" s="14">
        <v>80.494171621450704</v>
      </c>
      <c r="E32" s="14">
        <v>3.1909625975083</v>
      </c>
      <c r="F32" s="14">
        <v>73.472751905633601</v>
      </c>
      <c r="G32" s="14">
        <v>86.0109622910322</v>
      </c>
      <c r="H32" s="14">
        <v>3.96421571056699</v>
      </c>
      <c r="I32" s="15">
        <v>500</v>
      </c>
      <c r="J32" s="15">
        <v>624</v>
      </c>
      <c r="K32" s="14">
        <v>4.0401979129132304</v>
      </c>
      <c r="L32" s="15">
        <v>154.44787939857599</v>
      </c>
      <c r="M32" s="15">
        <v>356</v>
      </c>
      <c r="ZA32" s="9"/>
    </row>
    <row r="33" spans="2:677" x14ac:dyDescent="0.3">
      <c r="B33" s="19"/>
      <c r="C33" s="16" t="s">
        <v>384</v>
      </c>
      <c r="D33" s="14">
        <v>89.406470419434896</v>
      </c>
      <c r="E33" s="14">
        <v>2.9045786461567902</v>
      </c>
      <c r="F33" s="14">
        <v>82.216288695694004</v>
      </c>
      <c r="G33" s="14">
        <v>93.9050798249975</v>
      </c>
      <c r="H33" s="14">
        <v>3.2487342722852901</v>
      </c>
      <c r="I33" s="15">
        <v>340</v>
      </c>
      <c r="J33" s="15">
        <v>397</v>
      </c>
      <c r="K33" s="14">
        <v>3.5273766367347301</v>
      </c>
      <c r="L33" s="15">
        <v>112.548230848266</v>
      </c>
      <c r="M33" s="15">
        <v>222</v>
      </c>
      <c r="ZA33" s="9"/>
    </row>
    <row r="34" spans="2:677" x14ac:dyDescent="0.3">
      <c r="B34" s="19" t="s">
        <v>387</v>
      </c>
      <c r="C34" s="16" t="s">
        <v>385</v>
      </c>
      <c r="D34" s="14">
        <v>80.866234133386101</v>
      </c>
      <c r="E34" s="14">
        <v>3.4281368882631198</v>
      </c>
      <c r="F34" s="14">
        <v>73.236863501673994</v>
      </c>
      <c r="G34" s="14">
        <v>86.715215651975299</v>
      </c>
      <c r="H34" s="14">
        <v>4.2392686205821404</v>
      </c>
      <c r="I34" s="15">
        <v>917</v>
      </c>
      <c r="J34" s="15">
        <v>1116</v>
      </c>
      <c r="K34" s="14">
        <v>8.4688317298569995</v>
      </c>
      <c r="L34" s="15">
        <v>131.77732603489201</v>
      </c>
      <c r="M34" s="15">
        <v>652</v>
      </c>
      <c r="ZA34" s="9"/>
    </row>
    <row r="35" spans="2:677" x14ac:dyDescent="0.3">
      <c r="B35" s="19"/>
      <c r="C35" s="16" t="s">
        <v>386</v>
      </c>
      <c r="D35" s="14">
        <v>85.702520392452399</v>
      </c>
      <c r="E35" s="14">
        <v>4.7941099055299903</v>
      </c>
      <c r="F35" s="14">
        <v>73.550161420097396</v>
      </c>
      <c r="G35" s="14">
        <v>92.816784334140493</v>
      </c>
      <c r="H35" s="14">
        <v>5.5938960529709201</v>
      </c>
      <c r="I35" s="15">
        <v>150</v>
      </c>
      <c r="J35" s="15">
        <v>192</v>
      </c>
      <c r="K35" s="14">
        <v>3.5825829893905401</v>
      </c>
      <c r="L35" s="15">
        <v>53.592617552360601</v>
      </c>
      <c r="M35" s="15">
        <v>84</v>
      </c>
      <c r="ZA35" s="9"/>
    </row>
    <row r="37" spans="2:677" x14ac:dyDescent="0.3">
      <c r="B37" s="7"/>
      <c r="C37" s="7"/>
      <c r="D37" s="7"/>
    </row>
    <row r="38" spans="2:677" x14ac:dyDescent="0.3">
      <c r="B38" s="7" t="s">
        <v>301</v>
      </c>
      <c r="C38" s="7"/>
      <c r="D38" s="7"/>
    </row>
    <row r="39" spans="2:677" x14ac:dyDescent="0.3">
      <c r="B39" s="7" t="s">
        <v>302</v>
      </c>
      <c r="C39" s="7"/>
      <c r="D39" s="7"/>
    </row>
    <row r="40" spans="2:677" x14ac:dyDescent="0.3">
      <c r="B40" s="7" t="s">
        <v>303</v>
      </c>
      <c r="C40" s="7"/>
      <c r="D40" s="7"/>
    </row>
    <row r="41" spans="2:677" x14ac:dyDescent="0.3">
      <c r="B41" s="7" t="s">
        <v>304</v>
      </c>
      <c r="C41" s="7"/>
      <c r="D41" s="7"/>
    </row>
    <row r="42" spans="2:677" x14ac:dyDescent="0.3">
      <c r="B42" s="7" t="s">
        <v>305</v>
      </c>
      <c r="C42" s="7"/>
      <c r="D42" s="7"/>
    </row>
    <row r="43" spans="2:677" x14ac:dyDescent="0.3">
      <c r="B43" s="7" t="s">
        <v>306</v>
      </c>
      <c r="C43" s="7"/>
      <c r="D43" s="7"/>
    </row>
    <row r="44" spans="2:677" x14ac:dyDescent="0.3">
      <c r="B44" s="7" t="s">
        <v>307</v>
      </c>
      <c r="C44" s="7"/>
      <c r="D44" s="7"/>
    </row>
    <row r="45" spans="2:677" x14ac:dyDescent="0.3">
      <c r="B45" s="7" t="s">
        <v>9</v>
      </c>
      <c r="C45" s="8" t="str">
        <f>HYPERLINK("https://www.cdc.gov/nchs/data/series/sr_02/sr02_175.pdf", "Link to Vital and Health Statistics")</f>
        <v>Link to Vital and Health Statistics</v>
      </c>
      <c r="D45" s="7"/>
    </row>
    <row r="46" spans="2:677" x14ac:dyDescent="0.3">
      <c r="B46" s="7" t="s">
        <v>308</v>
      </c>
      <c r="C46" s="7"/>
      <c r="D46" s="7"/>
    </row>
    <row r="47" spans="2:677" x14ac:dyDescent="0.3">
      <c r="B47" s="7" t="s">
        <v>309</v>
      </c>
      <c r="C47" s="7"/>
      <c r="D47" s="7"/>
    </row>
    <row r="48" spans="2:677" x14ac:dyDescent="0.3">
      <c r="B48" s="7"/>
      <c r="C48" s="7"/>
      <c r="D48" s="7"/>
    </row>
    <row r="49" spans="2:9" ht="90" customHeight="1" x14ac:dyDescent="0.3">
      <c r="B49" s="20" t="s">
        <v>398</v>
      </c>
      <c r="C49" s="21"/>
      <c r="D49" s="21"/>
      <c r="E49" s="22"/>
      <c r="F49" s="22"/>
      <c r="G49" s="22"/>
      <c r="H49" s="22"/>
      <c r="I49" s="22"/>
    </row>
    <row r="50" spans="2:9" x14ac:dyDescent="0.3">
      <c r="B50" s="7"/>
      <c r="C50" s="7"/>
      <c r="D50" s="7"/>
    </row>
    <row r="51" spans="2:9" x14ac:dyDescent="0.3">
      <c r="B51" s="7"/>
      <c r="C51" s="7"/>
      <c r="D51" s="7"/>
    </row>
    <row r="52" spans="2:9" x14ac:dyDescent="0.3">
      <c r="B52" s="7"/>
      <c r="C52" s="7"/>
      <c r="D52" s="7"/>
    </row>
    <row r="53" spans="2:9" x14ac:dyDescent="0.3">
      <c r="B53" s="7"/>
      <c r="C53" s="7"/>
      <c r="D53" s="7"/>
    </row>
    <row r="54" spans="2:9" x14ac:dyDescent="0.3">
      <c r="B54" s="7"/>
      <c r="C54" s="7"/>
      <c r="D54" s="7"/>
    </row>
    <row r="55" spans="2:9" x14ac:dyDescent="0.3">
      <c r="B55" s="7"/>
      <c r="C55" s="7"/>
      <c r="D55" s="7"/>
    </row>
    <row r="56" spans="2:9" x14ac:dyDescent="0.3">
      <c r="B56" s="7"/>
      <c r="C56" s="7"/>
      <c r="D56" s="7"/>
    </row>
    <row r="57" spans="2:9" x14ac:dyDescent="0.3">
      <c r="B57" s="7"/>
      <c r="C57" s="7"/>
      <c r="D57" s="7"/>
    </row>
  </sheetData>
  <mergeCells count="12">
    <mergeCell ref="B49:I49"/>
    <mergeCell ref="B17:B21"/>
    <mergeCell ref="B27:B28"/>
    <mergeCell ref="B29:B30"/>
    <mergeCell ref="B22:B26"/>
    <mergeCell ref="B34:B35"/>
    <mergeCell ref="B31:B33"/>
    <mergeCell ref="B8:C8"/>
    <mergeCell ref="B9:C9"/>
    <mergeCell ref="B10:B11"/>
    <mergeCell ref="B12:B14"/>
    <mergeCell ref="B15:B16"/>
  </mergeCells>
  <conditionalFormatting sqref="D9:D35">
    <cfRule type="expression" dxfId="35" priority="1">
      <formula>ZA9 = 3</formula>
    </cfRule>
    <cfRule type="expression" dxfId="34" priority="28">
      <formula>I9 = J9</formula>
    </cfRule>
    <cfRule type="expression" dxfId="33" priority="55">
      <formula>ZA9 = 2</formula>
    </cfRule>
    <cfRule type="expression" dxfId="32" priority="82">
      <formula>ZA9 = 1</formula>
    </cfRule>
  </conditionalFormatting>
  <pageMargins left="0.7" right="0.7" top="0.75" bottom="0.75" header="0.3" footer="0.3"/>
  <pageSetup paperSize="9" orientation="portrait" horizontalDpi="300" verticalDpi="300"/>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B1:ZA5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226</v>
      </c>
      <c r="M2" s="12" t="str">
        <f>HYPERLINK("#'INDICE'!A1", "Índice")</f>
        <v>Índice</v>
      </c>
    </row>
    <row r="3" spans="2:677" x14ac:dyDescent="0.3">
      <c r="B3" s="10" t="s">
        <v>7</v>
      </c>
      <c r="C3" s="11" t="s">
        <v>225</v>
      </c>
    </row>
    <row r="4" spans="2:677" x14ac:dyDescent="0.3">
      <c r="B4" s="10" t="s">
        <v>8</v>
      </c>
      <c r="C4" s="11" t="s">
        <v>389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1.4936503961243599</v>
      </c>
      <c r="E9" s="14">
        <v>0.143732002416052</v>
      </c>
      <c r="F9" s="14">
        <v>1.23637420074978</v>
      </c>
      <c r="G9" s="14">
        <v>1.80348539690465</v>
      </c>
      <c r="H9" s="14">
        <v>9.6228677600193198</v>
      </c>
      <c r="I9" s="15">
        <v>214</v>
      </c>
      <c r="J9" s="15">
        <v>9835</v>
      </c>
      <c r="K9" s="14">
        <v>1.3807783603155499</v>
      </c>
      <c r="L9" s="15">
        <v>7122.7941302269301</v>
      </c>
      <c r="M9" s="15">
        <v>1262</v>
      </c>
      <c r="ZA9" s="9"/>
    </row>
    <row r="10" spans="2:677" x14ac:dyDescent="0.3">
      <c r="B10" s="19" t="s">
        <v>293</v>
      </c>
      <c r="C10" s="16" t="s">
        <v>253</v>
      </c>
      <c r="D10" s="14">
        <v>1.06206506778592</v>
      </c>
      <c r="E10" s="14">
        <v>0.15059085808731401</v>
      </c>
      <c r="F10" s="14">
        <v>0.803728152906239</v>
      </c>
      <c r="G10" s="14">
        <v>1.4022636626337901</v>
      </c>
      <c r="H10" s="14">
        <v>14.1790614016946</v>
      </c>
      <c r="I10" s="15">
        <v>93</v>
      </c>
      <c r="J10" s="15">
        <v>5987</v>
      </c>
      <c r="K10" s="14">
        <v>1.2918734184818801</v>
      </c>
      <c r="L10" s="15">
        <v>4634.3549718946297</v>
      </c>
      <c r="M10" s="15">
        <v>793</v>
      </c>
      <c r="ZA10" s="9"/>
    </row>
    <row r="11" spans="2:677" x14ac:dyDescent="0.3">
      <c r="B11" s="19"/>
      <c r="C11" s="16" t="s">
        <v>254</v>
      </c>
      <c r="D11" s="14">
        <v>2.2810230535632998</v>
      </c>
      <c r="E11" s="14">
        <v>0.29444577310208803</v>
      </c>
      <c r="F11" s="14">
        <v>1.7687536401601001</v>
      </c>
      <c r="G11" s="14">
        <v>2.9372205447090902</v>
      </c>
      <c r="H11" s="14">
        <v>12.908496152291001</v>
      </c>
      <c r="I11" s="15">
        <v>121</v>
      </c>
      <c r="J11" s="15">
        <v>3848</v>
      </c>
      <c r="K11" s="14">
        <v>1.4963192001688701</v>
      </c>
      <c r="L11" s="15">
        <v>2571.6438040531302</v>
      </c>
      <c r="M11" s="15">
        <v>469</v>
      </c>
      <c r="ZA11" s="9"/>
    </row>
    <row r="12" spans="2:677" x14ac:dyDescent="0.3">
      <c r="B12" s="19" t="s">
        <v>294</v>
      </c>
      <c r="C12" s="16" t="s">
        <v>255</v>
      </c>
      <c r="D12" s="14">
        <v>2.2782000207602602</v>
      </c>
      <c r="E12" s="14">
        <v>0.28157397226715603</v>
      </c>
      <c r="F12" s="14">
        <v>1.7861450062343001</v>
      </c>
      <c r="G12" s="14">
        <v>2.901803465535</v>
      </c>
      <c r="H12" s="14">
        <v>12.359493007694301</v>
      </c>
      <c r="I12" s="15">
        <v>115</v>
      </c>
      <c r="J12" s="15">
        <v>5058</v>
      </c>
      <c r="K12" s="14">
        <v>1.80092098915141</v>
      </c>
      <c r="L12" s="15">
        <v>2808.5629688747899</v>
      </c>
      <c r="M12" s="15">
        <v>654</v>
      </c>
      <c r="ZA12" s="9"/>
    </row>
    <row r="13" spans="2:677" x14ac:dyDescent="0.3">
      <c r="B13" s="19"/>
      <c r="C13" s="16" t="s">
        <v>256</v>
      </c>
      <c r="D13" s="14">
        <v>0.44682369056874299</v>
      </c>
      <c r="E13" s="14">
        <v>0.117583049686699</v>
      </c>
      <c r="F13" s="14">
        <v>0.26618610280008698</v>
      </c>
      <c r="G13" s="14">
        <v>0.74912370464292599</v>
      </c>
      <c r="H13" s="14">
        <v>26.3153123186089</v>
      </c>
      <c r="I13" s="15">
        <v>22</v>
      </c>
      <c r="J13" s="15">
        <v>2861</v>
      </c>
      <c r="K13" s="14">
        <v>0.88892303601799405</v>
      </c>
      <c r="L13" s="15">
        <v>2861</v>
      </c>
      <c r="M13" s="15">
        <v>371</v>
      </c>
      <c r="ZA13" s="9"/>
    </row>
    <row r="14" spans="2:677" x14ac:dyDescent="0.3">
      <c r="B14" s="19"/>
      <c r="C14" s="16" t="s">
        <v>257</v>
      </c>
      <c r="D14" s="14">
        <v>4.8076062263880903</v>
      </c>
      <c r="E14" s="14">
        <v>0.77924428320474604</v>
      </c>
      <c r="F14" s="14">
        <v>3.48530372747418</v>
      </c>
      <c r="G14" s="14">
        <v>6.5972900219173098</v>
      </c>
      <c r="H14" s="14">
        <v>16.208571303689901</v>
      </c>
      <c r="I14" s="15">
        <v>77</v>
      </c>
      <c r="J14" s="15">
        <v>1916</v>
      </c>
      <c r="K14" s="14">
        <v>2.54088431121856</v>
      </c>
      <c r="L14" s="15">
        <v>754.06817679200901</v>
      </c>
      <c r="M14" s="15">
        <v>237</v>
      </c>
      <c r="ZA14" s="9"/>
    </row>
    <row r="15" spans="2:677" x14ac:dyDescent="0.3">
      <c r="B15" s="19" t="s">
        <v>321</v>
      </c>
      <c r="C15" s="16" t="s">
        <v>314</v>
      </c>
      <c r="D15" s="14">
        <v>1.26214497470806</v>
      </c>
      <c r="E15" s="14">
        <v>0.16959208297912701</v>
      </c>
      <c r="F15" s="14">
        <v>0.96927343203461303</v>
      </c>
      <c r="G15" s="14">
        <v>1.64204202699813</v>
      </c>
      <c r="H15" s="14">
        <v>13.4368148174384</v>
      </c>
      <c r="I15" s="15">
        <v>109</v>
      </c>
      <c r="J15" s="15">
        <v>5077</v>
      </c>
      <c r="K15" s="14">
        <v>1.1714933596577499</v>
      </c>
      <c r="L15" s="15">
        <v>4333.7847015054704</v>
      </c>
      <c r="M15" s="15">
        <v>1244</v>
      </c>
      <c r="ZA15" s="9"/>
    </row>
    <row r="16" spans="2:677" x14ac:dyDescent="0.3">
      <c r="B16" s="19"/>
      <c r="C16" s="16" t="s">
        <v>315</v>
      </c>
      <c r="D16" s="14">
        <v>1.73682381952903</v>
      </c>
      <c r="E16" s="14">
        <v>0.24359262764539699</v>
      </c>
      <c r="F16" s="14">
        <v>1.31822665092638</v>
      </c>
      <c r="G16" s="14">
        <v>2.2852664682529</v>
      </c>
      <c r="H16" s="14">
        <v>14.0251777357275</v>
      </c>
      <c r="I16" s="15">
        <v>105</v>
      </c>
      <c r="J16" s="15">
        <v>4758</v>
      </c>
      <c r="K16" s="14">
        <v>1.6539214175280299</v>
      </c>
      <c r="L16" s="15">
        <v>2876.79931439026</v>
      </c>
      <c r="M16" s="15">
        <v>1235</v>
      </c>
      <c r="ZA16" s="9"/>
    </row>
    <row r="17" spans="2:677" x14ac:dyDescent="0.3">
      <c r="B17" s="19" t="s">
        <v>322</v>
      </c>
      <c r="C17" s="16" t="s">
        <v>316</v>
      </c>
      <c r="D17" s="14">
        <v>4.6444247952784803</v>
      </c>
      <c r="E17" s="14">
        <v>0.79941915439636402</v>
      </c>
      <c r="F17" s="14">
        <v>3.3013069282133598</v>
      </c>
      <c r="G17" s="14">
        <v>6.4972667416239203</v>
      </c>
      <c r="H17" s="14">
        <v>17.2124469581046</v>
      </c>
      <c r="I17" s="15">
        <v>65</v>
      </c>
      <c r="J17" s="15">
        <v>1060</v>
      </c>
      <c r="K17" s="14">
        <v>1.5281536963278699</v>
      </c>
      <c r="L17" s="15">
        <v>693.64750584130695</v>
      </c>
      <c r="M17" s="15">
        <v>278</v>
      </c>
      <c r="ZA17" s="9"/>
    </row>
    <row r="18" spans="2:677" x14ac:dyDescent="0.3">
      <c r="B18" s="19"/>
      <c r="C18" s="16" t="s">
        <v>317</v>
      </c>
      <c r="D18" s="14">
        <v>0.86412484639596299</v>
      </c>
      <c r="E18" s="14">
        <v>0.39386227855637401</v>
      </c>
      <c r="F18" s="14">
        <v>0.349659192330673</v>
      </c>
      <c r="G18" s="14">
        <v>2.1194421636087002</v>
      </c>
      <c r="H18" s="14">
        <v>45.579325742000101</v>
      </c>
      <c r="I18" s="15">
        <v>6</v>
      </c>
      <c r="J18" s="15">
        <v>390</v>
      </c>
      <c r="K18" s="14">
        <v>0.70441896836727003</v>
      </c>
      <c r="L18" s="15">
        <v>390</v>
      </c>
      <c r="M18" s="15">
        <v>125</v>
      </c>
      <c r="ZA18" s="9"/>
    </row>
    <row r="19" spans="2:677" x14ac:dyDescent="0.3">
      <c r="B19" s="19"/>
      <c r="C19" s="16" t="s">
        <v>318</v>
      </c>
      <c r="D19" s="14">
        <v>0.34894537157348698</v>
      </c>
      <c r="E19" s="14">
        <v>0.34546710149964999</v>
      </c>
      <c r="F19" s="14">
        <v>4.8910483614809798E-2</v>
      </c>
      <c r="G19" s="14">
        <v>2.4444910980271799</v>
      </c>
      <c r="H19" s="14">
        <v>99.003204983590294</v>
      </c>
      <c r="I19" s="15">
        <v>1</v>
      </c>
      <c r="J19" s="15">
        <v>332</v>
      </c>
      <c r="K19" s="14">
        <v>1.1360620297767601</v>
      </c>
      <c r="L19" s="15">
        <v>292.23756388129402</v>
      </c>
      <c r="M19" s="15">
        <v>115</v>
      </c>
      <c r="ZA19" s="9"/>
    </row>
    <row r="20" spans="2:677" x14ac:dyDescent="0.3">
      <c r="B20" s="19"/>
      <c r="C20" s="16" t="s">
        <v>319</v>
      </c>
      <c r="D20" s="14">
        <v>1.2948640824152799</v>
      </c>
      <c r="E20" s="14">
        <v>0.149713883325331</v>
      </c>
      <c r="F20" s="14">
        <v>1.0317465756352699</v>
      </c>
      <c r="G20" s="14">
        <v>1.62398113567061</v>
      </c>
      <c r="H20" s="14">
        <v>11.5621311424495</v>
      </c>
      <c r="I20" s="15">
        <v>141</v>
      </c>
      <c r="J20" s="15">
        <v>7941</v>
      </c>
      <c r="K20" s="14">
        <v>1.39245355389897</v>
      </c>
      <c r="L20" s="15">
        <v>5702.8832148581196</v>
      </c>
      <c r="M20" s="15">
        <v>1218</v>
      </c>
      <c r="ZA20" s="9"/>
    </row>
    <row r="21" spans="2:677" x14ac:dyDescent="0.3">
      <c r="B21" s="19"/>
      <c r="C21" s="16" t="s">
        <v>320</v>
      </c>
      <c r="D21" s="14">
        <v>1.2045892660245701</v>
      </c>
      <c r="E21" s="14">
        <v>1.20532800879248</v>
      </c>
      <c r="F21" s="14">
        <v>0.156935308527161</v>
      </c>
      <c r="G21" s="14">
        <v>8.6408001484849706</v>
      </c>
      <c r="H21" s="14">
        <v>100.061327357693</v>
      </c>
      <c r="I21" s="15">
        <v>1</v>
      </c>
      <c r="J21" s="15">
        <v>112</v>
      </c>
      <c r="K21" s="14">
        <v>1.3550574739996799</v>
      </c>
      <c r="L21" s="15">
        <v>82.653320725514007</v>
      </c>
      <c r="M21" s="15">
        <v>39</v>
      </c>
      <c r="ZA21" s="9">
        <v>1</v>
      </c>
    </row>
    <row r="22" spans="2:677" x14ac:dyDescent="0.3">
      <c r="B22" s="19" t="s">
        <v>298</v>
      </c>
      <c r="C22" s="16" t="s">
        <v>283</v>
      </c>
      <c r="D22" s="14">
        <v>2.07006440047497</v>
      </c>
      <c r="E22" s="14">
        <v>0.37908837421664698</v>
      </c>
      <c r="F22" s="14">
        <v>1.4431103034861701</v>
      </c>
      <c r="G22" s="14">
        <v>2.9612126651433401</v>
      </c>
      <c r="H22" s="14">
        <v>18.312878291596402</v>
      </c>
      <c r="I22" s="15">
        <v>60</v>
      </c>
      <c r="J22" s="15">
        <v>1722</v>
      </c>
      <c r="K22" s="14">
        <v>1.2200074326952499</v>
      </c>
      <c r="L22" s="15">
        <v>1411.4668106535601</v>
      </c>
      <c r="M22" s="15">
        <v>686</v>
      </c>
      <c r="ZA22" s="9"/>
    </row>
    <row r="23" spans="2:677" x14ac:dyDescent="0.3">
      <c r="B23" s="19"/>
      <c r="C23" s="16" t="s">
        <v>284</v>
      </c>
      <c r="D23" s="14">
        <v>2.17230212829076</v>
      </c>
      <c r="E23" s="14">
        <v>0.39829016295594999</v>
      </c>
      <c r="F23" s="14">
        <v>1.51377858480754</v>
      </c>
      <c r="G23" s="14">
        <v>3.1082552985215601</v>
      </c>
      <c r="H23" s="14">
        <v>18.3349340668988</v>
      </c>
      <c r="I23" s="15">
        <v>53</v>
      </c>
      <c r="J23" s="15">
        <v>1624</v>
      </c>
      <c r="K23" s="14">
        <v>1.21153403520291</v>
      </c>
      <c r="L23" s="15">
        <v>1340.4493417537501</v>
      </c>
      <c r="M23" s="15">
        <v>810</v>
      </c>
      <c r="ZA23" s="9"/>
    </row>
    <row r="24" spans="2:677" x14ac:dyDescent="0.3">
      <c r="B24" s="19"/>
      <c r="C24" s="16" t="s">
        <v>285</v>
      </c>
      <c r="D24" s="14">
        <v>1.3938916297888799</v>
      </c>
      <c r="E24" s="14">
        <v>0.316238956939354</v>
      </c>
      <c r="F24" s="14">
        <v>0.89190970921261303</v>
      </c>
      <c r="G24" s="14">
        <v>2.1722052651179999</v>
      </c>
      <c r="H24" s="14">
        <v>22.687485180411901</v>
      </c>
      <c r="I24" s="15">
        <v>40</v>
      </c>
      <c r="J24" s="15">
        <v>1807</v>
      </c>
      <c r="K24" s="14">
        <v>1.31406138851978</v>
      </c>
      <c r="L24" s="15">
        <v>1375.1260144973</v>
      </c>
      <c r="M24" s="15">
        <v>888</v>
      </c>
      <c r="ZA24" s="9"/>
    </row>
    <row r="25" spans="2:677" x14ac:dyDescent="0.3">
      <c r="B25" s="19"/>
      <c r="C25" s="16" t="s">
        <v>286</v>
      </c>
      <c r="D25" s="14">
        <v>0.83405748990990802</v>
      </c>
      <c r="E25" s="14">
        <v>0.25296685933027202</v>
      </c>
      <c r="F25" s="14">
        <v>0.45936134072841001</v>
      </c>
      <c r="G25" s="14">
        <v>1.5097536541905401</v>
      </c>
      <c r="H25" s="14">
        <v>30.329667006239202</v>
      </c>
      <c r="I25" s="15">
        <v>31</v>
      </c>
      <c r="J25" s="15">
        <v>2022</v>
      </c>
      <c r="K25" s="14">
        <v>1.5636337677115699</v>
      </c>
      <c r="L25" s="15">
        <v>1293.14168173745</v>
      </c>
      <c r="M25" s="15">
        <v>924</v>
      </c>
      <c r="ZA25" s="9"/>
    </row>
    <row r="26" spans="2:677" x14ac:dyDescent="0.3">
      <c r="B26" s="19"/>
      <c r="C26" s="16" t="s">
        <v>287</v>
      </c>
      <c r="D26" s="14">
        <v>1.1882007740779701</v>
      </c>
      <c r="E26" s="14">
        <v>0.28594275321413398</v>
      </c>
      <c r="F26" s="14">
        <v>0.74006573979642298</v>
      </c>
      <c r="G26" s="14">
        <v>1.9024957246126499</v>
      </c>
      <c r="H26" s="14">
        <v>24.065188262145501</v>
      </c>
      <c r="I26" s="15">
        <v>30</v>
      </c>
      <c r="J26" s="15">
        <v>2590</v>
      </c>
      <c r="K26" s="14">
        <v>1.8029828725988299</v>
      </c>
      <c r="L26" s="15">
        <v>1436.5083769579901</v>
      </c>
      <c r="M26" s="15">
        <v>903</v>
      </c>
      <c r="ZA26" s="9"/>
    </row>
    <row r="27" spans="2:677" x14ac:dyDescent="0.3">
      <c r="B27" s="19" t="s">
        <v>297</v>
      </c>
      <c r="C27" s="16" t="s">
        <v>288</v>
      </c>
      <c r="D27" s="14">
        <v>1.1953867059823999</v>
      </c>
      <c r="E27" s="14">
        <v>0.155271608892941</v>
      </c>
      <c r="F27" s="14">
        <v>0.92614397933762904</v>
      </c>
      <c r="G27" s="14">
        <v>1.5416839814690699</v>
      </c>
      <c r="H27" s="14">
        <v>12.989236714435</v>
      </c>
      <c r="I27" s="15">
        <v>116</v>
      </c>
      <c r="J27" s="15">
        <v>6933</v>
      </c>
      <c r="K27" s="14">
        <v>1.4150018765371299</v>
      </c>
      <c r="L27" s="15">
        <v>4899.64014533099</v>
      </c>
      <c r="M27" s="15">
        <v>1238</v>
      </c>
      <c r="ZA27" s="9"/>
    </row>
    <row r="28" spans="2:677" x14ac:dyDescent="0.3">
      <c r="B28" s="19"/>
      <c r="C28" s="16" t="s">
        <v>289</v>
      </c>
      <c r="D28" s="14">
        <v>2.17089787120997</v>
      </c>
      <c r="E28" s="14">
        <v>0.296622842604994</v>
      </c>
      <c r="F28" s="14">
        <v>1.6590792551814399</v>
      </c>
      <c r="G28" s="14">
        <v>2.8360567642435002</v>
      </c>
      <c r="H28" s="14">
        <v>13.6636018920443</v>
      </c>
      <c r="I28" s="15">
        <v>98</v>
      </c>
      <c r="J28" s="15">
        <v>2833</v>
      </c>
      <c r="K28" s="14">
        <v>1.1732619162198601</v>
      </c>
      <c r="L28" s="15">
        <v>2414.6356076464599</v>
      </c>
      <c r="M28" s="15">
        <v>943</v>
      </c>
      <c r="ZA28" s="9"/>
    </row>
    <row r="29" spans="2:677" x14ac:dyDescent="0.3">
      <c r="B29" s="19" t="s">
        <v>291</v>
      </c>
      <c r="C29" s="16" t="s">
        <v>290</v>
      </c>
      <c r="D29" s="14">
        <v>1.3646463506651201</v>
      </c>
      <c r="E29" s="14">
        <v>0.170761977120614</v>
      </c>
      <c r="F29" s="14">
        <v>1.0671608511042401</v>
      </c>
      <c r="G29" s="14">
        <v>1.7435984209278901</v>
      </c>
      <c r="H29" s="14">
        <v>12.513276940753601</v>
      </c>
      <c r="I29" s="15">
        <v>120</v>
      </c>
      <c r="J29" s="15">
        <v>6803</v>
      </c>
      <c r="K29" s="14">
        <v>1.4735546676284099</v>
      </c>
      <c r="L29" s="15">
        <v>4616.7272578688799</v>
      </c>
      <c r="M29" s="15">
        <v>1176</v>
      </c>
      <c r="ZA29" s="9"/>
    </row>
    <row r="30" spans="2:677" x14ac:dyDescent="0.3">
      <c r="B30" s="19"/>
      <c r="C30" s="16" t="s">
        <v>291</v>
      </c>
      <c r="D30" s="14">
        <v>1.6901983504313201</v>
      </c>
      <c r="E30" s="14">
        <v>0.25306844774756398</v>
      </c>
      <c r="F30" s="14">
        <v>1.2590053342224199</v>
      </c>
      <c r="G30" s="14">
        <v>2.26568081352135</v>
      </c>
      <c r="H30" s="14">
        <v>14.9727070602681</v>
      </c>
      <c r="I30" s="15">
        <v>94</v>
      </c>
      <c r="J30" s="15">
        <v>3032</v>
      </c>
      <c r="K30" s="14">
        <v>1.1682275675216001</v>
      </c>
      <c r="L30" s="15">
        <v>2595.3847386365101</v>
      </c>
      <c r="M30" s="15">
        <v>915</v>
      </c>
      <c r="ZA30" s="9"/>
    </row>
    <row r="31" spans="2:677" x14ac:dyDescent="0.3">
      <c r="B31" s="19" t="s">
        <v>388</v>
      </c>
      <c r="C31" s="16" t="s">
        <v>382</v>
      </c>
      <c r="D31" s="14">
        <v>2.28512027356676</v>
      </c>
      <c r="E31" s="14">
        <v>0.36246842457421302</v>
      </c>
      <c r="F31" s="14">
        <v>1.6721306638628499</v>
      </c>
      <c r="G31" s="14">
        <v>3.1157063394868798</v>
      </c>
      <c r="H31" s="14">
        <v>15.8621158267722</v>
      </c>
      <c r="I31" s="15">
        <v>87</v>
      </c>
      <c r="J31" s="15">
        <v>2481</v>
      </c>
      <c r="K31" s="14">
        <v>1.4592250488738501</v>
      </c>
      <c r="L31" s="15">
        <v>1700.2175243049101</v>
      </c>
      <c r="M31" s="15">
        <v>937</v>
      </c>
      <c r="ZA31" s="9"/>
    </row>
    <row r="32" spans="2:677" ht="27.6" x14ac:dyDescent="0.3">
      <c r="B32" s="19"/>
      <c r="C32" s="16" t="s">
        <v>383</v>
      </c>
      <c r="D32" s="14">
        <v>1.12226125124094</v>
      </c>
      <c r="E32" s="14">
        <v>0.162245741641556</v>
      </c>
      <c r="F32" s="14">
        <v>0.84475456389451498</v>
      </c>
      <c r="G32" s="14">
        <v>1.4895609762412301</v>
      </c>
      <c r="H32" s="14">
        <v>14.4570385426881</v>
      </c>
      <c r="I32" s="15">
        <v>90</v>
      </c>
      <c r="J32" s="15">
        <v>4556</v>
      </c>
      <c r="K32" s="14">
        <v>1.08054411218105</v>
      </c>
      <c r="L32" s="15">
        <v>4216.3942671473496</v>
      </c>
      <c r="M32" s="15">
        <v>1203</v>
      </c>
      <c r="ZA32" s="9"/>
    </row>
    <row r="33" spans="2:677" x14ac:dyDescent="0.3">
      <c r="B33" s="19"/>
      <c r="C33" s="16" t="s">
        <v>384</v>
      </c>
      <c r="D33" s="14">
        <v>1.0368518424815301</v>
      </c>
      <c r="E33" s="14">
        <v>0.23521983587315901</v>
      </c>
      <c r="F33" s="14">
        <v>0.66368281944837504</v>
      </c>
      <c r="G33" s="14">
        <v>1.6164283803981301</v>
      </c>
      <c r="H33" s="14">
        <v>22.685964014897099</v>
      </c>
      <c r="I33" s="15">
        <v>32</v>
      </c>
      <c r="J33" s="15">
        <v>2571</v>
      </c>
      <c r="K33" s="14">
        <v>1.3857688742925001</v>
      </c>
      <c r="L33" s="15">
        <v>1855.2877378723099</v>
      </c>
      <c r="M33" s="15">
        <v>895</v>
      </c>
      <c r="ZA33" s="9"/>
    </row>
    <row r="34" spans="2:677" x14ac:dyDescent="0.3">
      <c r="B34" s="19" t="s">
        <v>387</v>
      </c>
      <c r="C34" s="16" t="s">
        <v>385</v>
      </c>
      <c r="D34" s="14">
        <v>1.2785718802277799</v>
      </c>
      <c r="E34" s="14">
        <v>0.14299126135571699</v>
      </c>
      <c r="F34" s="14">
        <v>1.02638784087335</v>
      </c>
      <c r="G34" s="14">
        <v>1.5917211862534</v>
      </c>
      <c r="H34" s="14">
        <v>11.183670121874099</v>
      </c>
      <c r="I34" s="15">
        <v>150</v>
      </c>
      <c r="J34" s="15">
        <v>7950</v>
      </c>
      <c r="K34" s="14">
        <v>1.2876413458200799</v>
      </c>
      <c r="L34" s="15">
        <v>6174.0794715913598</v>
      </c>
      <c r="M34" s="15">
        <v>1254</v>
      </c>
      <c r="ZA34" s="9"/>
    </row>
    <row r="35" spans="2:677" x14ac:dyDescent="0.3">
      <c r="B35" s="19"/>
      <c r="C35" s="16" t="s">
        <v>386</v>
      </c>
      <c r="D35" s="14">
        <v>2.64514177287991</v>
      </c>
      <c r="E35" s="14">
        <v>0.54795712401845698</v>
      </c>
      <c r="F35" s="14">
        <v>1.7578139432667399</v>
      </c>
      <c r="G35" s="14">
        <v>3.9623189228786</v>
      </c>
      <c r="H35" s="14">
        <v>20.715605100510899</v>
      </c>
      <c r="I35" s="15">
        <v>60</v>
      </c>
      <c r="J35" s="15">
        <v>1591</v>
      </c>
      <c r="K35" s="14">
        <v>1.8538888684167301</v>
      </c>
      <c r="L35" s="15">
        <v>858.195993894043</v>
      </c>
      <c r="M35" s="15">
        <v>747</v>
      </c>
      <c r="ZA35" s="9"/>
    </row>
    <row r="37" spans="2:677" x14ac:dyDescent="0.3">
      <c r="B37" s="7"/>
      <c r="C37" s="7"/>
      <c r="D37" s="7"/>
    </row>
    <row r="38" spans="2:677" x14ac:dyDescent="0.3">
      <c r="B38" s="7" t="s">
        <v>301</v>
      </c>
      <c r="C38" s="7"/>
      <c r="D38" s="7"/>
    </row>
    <row r="39" spans="2:677" x14ac:dyDescent="0.3">
      <c r="B39" s="7" t="s">
        <v>302</v>
      </c>
      <c r="C39" s="7"/>
      <c r="D39" s="7"/>
    </row>
    <row r="40" spans="2:677" x14ac:dyDescent="0.3">
      <c r="B40" s="7" t="s">
        <v>303</v>
      </c>
      <c r="C40" s="7"/>
      <c r="D40" s="7"/>
    </row>
    <row r="41" spans="2:677" x14ac:dyDescent="0.3">
      <c r="B41" s="7" t="s">
        <v>304</v>
      </c>
      <c r="C41" s="7"/>
      <c r="D41" s="7"/>
    </row>
    <row r="42" spans="2:677" x14ac:dyDescent="0.3">
      <c r="B42" s="7" t="s">
        <v>305</v>
      </c>
      <c r="C42" s="7"/>
      <c r="D42" s="7"/>
    </row>
    <row r="43" spans="2:677" x14ac:dyDescent="0.3">
      <c r="B43" s="7" t="s">
        <v>306</v>
      </c>
      <c r="C43" s="7"/>
      <c r="D43" s="7"/>
    </row>
    <row r="44" spans="2:677" x14ac:dyDescent="0.3">
      <c r="B44" s="7" t="s">
        <v>307</v>
      </c>
      <c r="C44" s="7"/>
      <c r="D44" s="7"/>
    </row>
    <row r="45" spans="2:677" x14ac:dyDescent="0.3">
      <c r="B45" s="7" t="s">
        <v>9</v>
      </c>
      <c r="C45" s="8" t="str">
        <f>HYPERLINK("https://www.cdc.gov/nchs/data/series/sr_02/sr02_175.pdf", "Link to Vital and Health Statistics")</f>
        <v>Link to Vital and Health Statistics</v>
      </c>
      <c r="D45" s="7"/>
    </row>
    <row r="46" spans="2:677" x14ac:dyDescent="0.3">
      <c r="B46" s="7" t="s">
        <v>308</v>
      </c>
      <c r="C46" s="7"/>
      <c r="D46" s="7"/>
    </row>
    <row r="47" spans="2:677" x14ac:dyDescent="0.3">
      <c r="B47" s="7" t="s">
        <v>309</v>
      </c>
      <c r="C47" s="7"/>
      <c r="D47" s="7"/>
    </row>
    <row r="48" spans="2:677" x14ac:dyDescent="0.3">
      <c r="B48" s="7"/>
      <c r="C48" s="7"/>
      <c r="D48" s="7"/>
    </row>
    <row r="49" spans="2:9" ht="90" customHeight="1" x14ac:dyDescent="0.3">
      <c r="B49" s="20" t="s">
        <v>9</v>
      </c>
      <c r="C49" s="21"/>
      <c r="D49" s="21"/>
      <c r="E49" s="22"/>
      <c r="F49" s="22"/>
      <c r="G49" s="22"/>
      <c r="H49" s="22"/>
      <c r="I49" s="22"/>
    </row>
    <row r="50" spans="2:9" x14ac:dyDescent="0.3">
      <c r="B50" s="7"/>
      <c r="C50" s="7"/>
      <c r="D50" s="7"/>
    </row>
    <row r="51" spans="2:9" x14ac:dyDescent="0.3">
      <c r="B51" s="7"/>
      <c r="C51" s="7"/>
      <c r="D51" s="7"/>
    </row>
    <row r="52" spans="2:9" x14ac:dyDescent="0.3">
      <c r="B52" s="7"/>
      <c r="C52" s="7"/>
      <c r="D52" s="7"/>
    </row>
    <row r="53" spans="2:9" x14ac:dyDescent="0.3">
      <c r="B53" s="7"/>
      <c r="C53" s="7"/>
      <c r="D53" s="7"/>
    </row>
    <row r="54" spans="2:9" x14ac:dyDescent="0.3">
      <c r="B54" s="7"/>
      <c r="C54" s="7"/>
      <c r="D54" s="7"/>
    </row>
    <row r="55" spans="2:9" x14ac:dyDescent="0.3">
      <c r="B55" s="7"/>
      <c r="C55" s="7"/>
      <c r="D55" s="7"/>
    </row>
    <row r="56" spans="2:9" x14ac:dyDescent="0.3">
      <c r="B56" s="7"/>
      <c r="C56" s="7"/>
      <c r="D56" s="7"/>
    </row>
    <row r="57" spans="2:9" x14ac:dyDescent="0.3">
      <c r="B57" s="7"/>
      <c r="C57" s="7"/>
      <c r="D57" s="7"/>
    </row>
  </sheetData>
  <mergeCells count="12">
    <mergeCell ref="B49:I49"/>
    <mergeCell ref="B17:B21"/>
    <mergeCell ref="B27:B28"/>
    <mergeCell ref="B29:B30"/>
    <mergeCell ref="B22:B26"/>
    <mergeCell ref="B34:B35"/>
    <mergeCell ref="B31:B33"/>
    <mergeCell ref="B8:C8"/>
    <mergeCell ref="B9:C9"/>
    <mergeCell ref="B10:B11"/>
    <mergeCell ref="B12:B14"/>
    <mergeCell ref="B15:B16"/>
  </mergeCells>
  <conditionalFormatting sqref="D9:D35">
    <cfRule type="expression" dxfId="31" priority="1">
      <formula>ZA9 = 3</formula>
    </cfRule>
    <cfRule type="expression" dxfId="30" priority="28">
      <formula>I9 = J9</formula>
    </cfRule>
    <cfRule type="expression" dxfId="29" priority="55">
      <formula>ZA9 = 2</formula>
    </cfRule>
    <cfRule type="expression" dxfId="28" priority="82">
      <formula>ZA9 = 1</formula>
    </cfRule>
  </conditionalFormatting>
  <pageMargins left="0.7" right="0.7" top="0.75" bottom="0.75" header="0.3" footer="0.3"/>
  <pageSetup paperSize="9" orientation="portrait" horizontalDpi="300" verticalDpi="300"/>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B1:ZA5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228</v>
      </c>
      <c r="M2" s="12" t="str">
        <f>HYPERLINK("#'INDICE'!A1", "Índice")</f>
        <v>Índice</v>
      </c>
    </row>
    <row r="3" spans="2:677" x14ac:dyDescent="0.3">
      <c r="B3" s="10" t="s">
        <v>7</v>
      </c>
      <c r="C3" s="11" t="s">
        <v>227</v>
      </c>
    </row>
    <row r="4" spans="2:677" x14ac:dyDescent="0.3">
      <c r="B4" s="10" t="s">
        <v>8</v>
      </c>
      <c r="C4" s="11" t="s">
        <v>389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247</v>
      </c>
      <c r="J8" s="13" t="s">
        <v>248</v>
      </c>
      <c r="K8" s="13" t="s">
        <v>249</v>
      </c>
      <c r="L8" s="13" t="s">
        <v>250</v>
      </c>
      <c r="M8" s="13" t="s">
        <v>251</v>
      </c>
      <c r="ZA8" s="9" t="s">
        <v>300</v>
      </c>
    </row>
    <row r="9" spans="2:677" x14ac:dyDescent="0.3">
      <c r="B9" s="19" t="s">
        <v>292</v>
      </c>
      <c r="C9" s="19" t="s">
        <v>252</v>
      </c>
      <c r="D9" s="14">
        <v>0.59277145660538499</v>
      </c>
      <c r="E9" s="14">
        <v>0.111664051050004</v>
      </c>
      <c r="F9" s="14">
        <v>0.409477637694588</v>
      </c>
      <c r="G9" s="14">
        <v>0.85740642087668395</v>
      </c>
      <c r="H9" s="14">
        <v>18.837622798079501</v>
      </c>
      <c r="I9" s="15">
        <v>71</v>
      </c>
      <c r="J9" s="15">
        <v>9836</v>
      </c>
      <c r="K9" s="14">
        <v>2.0811140905085201</v>
      </c>
      <c r="L9" s="15">
        <v>4726.3146431326004</v>
      </c>
      <c r="M9" s="15">
        <v>1262</v>
      </c>
      <c r="ZA9" s="9"/>
    </row>
    <row r="10" spans="2:677" x14ac:dyDescent="0.3">
      <c r="B10" s="19" t="s">
        <v>293</v>
      </c>
      <c r="C10" s="16" t="s">
        <v>253</v>
      </c>
      <c r="D10" s="14">
        <v>0.319640536855063</v>
      </c>
      <c r="E10" s="14">
        <v>9.3249657359671195E-2</v>
      </c>
      <c r="F10" s="14">
        <v>0.180205627072344</v>
      </c>
      <c r="G10" s="14">
        <v>0.56635170080362396</v>
      </c>
      <c r="H10" s="14">
        <v>29.173288931733399</v>
      </c>
      <c r="I10" s="15">
        <v>27</v>
      </c>
      <c r="J10" s="15">
        <v>5988</v>
      </c>
      <c r="K10" s="14">
        <v>1.6339256883333999</v>
      </c>
      <c r="L10" s="15">
        <v>3664.7933518370301</v>
      </c>
      <c r="M10" s="15">
        <v>793</v>
      </c>
      <c r="ZA10" s="9"/>
    </row>
    <row r="11" spans="2:677" x14ac:dyDescent="0.3">
      <c r="B11" s="19"/>
      <c r="C11" s="16" t="s">
        <v>254</v>
      </c>
      <c r="D11" s="14">
        <v>1.0911400501750701</v>
      </c>
      <c r="E11" s="14">
        <v>0.26256924547138</v>
      </c>
      <c r="F11" s="14">
        <v>0.67929528941927397</v>
      </c>
      <c r="G11" s="14">
        <v>1.7482838100914</v>
      </c>
      <c r="H11" s="14">
        <v>24.0637529003955</v>
      </c>
      <c r="I11" s="15">
        <v>44</v>
      </c>
      <c r="J11" s="15">
        <v>3848</v>
      </c>
      <c r="K11" s="14">
        <v>2.4575038435165601</v>
      </c>
      <c r="L11" s="15">
        <v>1565.8164727399601</v>
      </c>
      <c r="M11" s="15">
        <v>469</v>
      </c>
      <c r="ZA11" s="9"/>
    </row>
    <row r="12" spans="2:677" x14ac:dyDescent="0.3">
      <c r="B12" s="19" t="s">
        <v>294</v>
      </c>
      <c r="C12" s="16" t="s">
        <v>255</v>
      </c>
      <c r="D12" s="14">
        <v>0.88970707171531005</v>
      </c>
      <c r="E12" s="14">
        <v>0.21806243617926299</v>
      </c>
      <c r="F12" s="14">
        <v>0.54934842622015401</v>
      </c>
      <c r="G12" s="14">
        <v>1.43789209692992</v>
      </c>
      <c r="H12" s="14">
        <v>24.509464194642199</v>
      </c>
      <c r="I12" s="15">
        <v>43</v>
      </c>
      <c r="J12" s="15">
        <v>5058</v>
      </c>
      <c r="K12" s="14">
        <v>2.7270234394737298</v>
      </c>
      <c r="L12" s="15">
        <v>1854.7695361856199</v>
      </c>
      <c r="M12" s="15">
        <v>654</v>
      </c>
      <c r="ZA12" s="9"/>
    </row>
    <row r="13" spans="2:677" x14ac:dyDescent="0.3">
      <c r="B13" s="19"/>
      <c r="C13" s="16" t="s">
        <v>256</v>
      </c>
      <c r="D13" s="14">
        <v>0.25916082897012599</v>
      </c>
      <c r="E13" s="14">
        <v>0.10487393227563301</v>
      </c>
      <c r="F13" s="14">
        <v>0.116871784662058</v>
      </c>
      <c r="G13" s="14">
        <v>0.57368893195420501</v>
      </c>
      <c r="H13" s="14">
        <v>40.466737466610802</v>
      </c>
      <c r="I13" s="15">
        <v>10</v>
      </c>
      <c r="J13" s="15">
        <v>2862</v>
      </c>
      <c r="K13" s="14">
        <v>1.2173363386379701</v>
      </c>
      <c r="L13" s="15">
        <v>2351.0347215973002</v>
      </c>
      <c r="M13" s="15">
        <v>371</v>
      </c>
      <c r="ZA13" s="9"/>
    </row>
    <row r="14" spans="2:677" x14ac:dyDescent="0.3">
      <c r="B14" s="19"/>
      <c r="C14" s="16" t="s">
        <v>257</v>
      </c>
      <c r="D14" s="14">
        <v>1.39329034682242</v>
      </c>
      <c r="E14" s="14">
        <v>0.56670483650357495</v>
      </c>
      <c r="F14" s="14">
        <v>0.62303198487803102</v>
      </c>
      <c r="G14" s="14">
        <v>3.0862501159678701</v>
      </c>
      <c r="H14" s="14">
        <v>40.673850773173001</v>
      </c>
      <c r="I14" s="15">
        <v>18</v>
      </c>
      <c r="J14" s="15">
        <v>1916</v>
      </c>
      <c r="K14" s="14">
        <v>4.4764580710649096</v>
      </c>
      <c r="L14" s="15">
        <v>428.01696555245502</v>
      </c>
      <c r="M14" s="15">
        <v>237</v>
      </c>
      <c r="ZA14" s="9"/>
    </row>
    <row r="15" spans="2:677" x14ac:dyDescent="0.3">
      <c r="B15" s="19" t="s">
        <v>321</v>
      </c>
      <c r="C15" s="16" t="s">
        <v>314</v>
      </c>
      <c r="D15" s="14">
        <v>0.65169708870419796</v>
      </c>
      <c r="E15" s="14">
        <v>0.17766294219530601</v>
      </c>
      <c r="F15" s="14">
        <v>0.38143884018284802</v>
      </c>
      <c r="G15" s="14">
        <v>1.1113034439612499</v>
      </c>
      <c r="H15" s="14">
        <v>27.261582915547901</v>
      </c>
      <c r="I15" s="15">
        <v>36</v>
      </c>
      <c r="J15" s="15">
        <v>5078</v>
      </c>
      <c r="K15" s="14">
        <v>2.4751107355953299</v>
      </c>
      <c r="L15" s="15">
        <v>2051.6253786029501</v>
      </c>
      <c r="M15" s="15">
        <v>1244</v>
      </c>
      <c r="ZA15" s="9"/>
    </row>
    <row r="16" spans="2:677" x14ac:dyDescent="0.3">
      <c r="B16" s="19"/>
      <c r="C16" s="16" t="s">
        <v>315</v>
      </c>
      <c r="D16" s="14">
        <v>0.53086401096532299</v>
      </c>
      <c r="E16" s="14">
        <v>0.13604882513718999</v>
      </c>
      <c r="F16" s="14">
        <v>0.32090415104436398</v>
      </c>
      <c r="G16" s="14">
        <v>0.87698694203885497</v>
      </c>
      <c r="H16" s="14">
        <v>25.627810951019001</v>
      </c>
      <c r="I16" s="15">
        <v>35</v>
      </c>
      <c r="J16" s="15">
        <v>4758</v>
      </c>
      <c r="K16" s="14">
        <v>1.6674434467555099</v>
      </c>
      <c r="L16" s="15">
        <v>2853.4700887505701</v>
      </c>
      <c r="M16" s="15">
        <v>1235</v>
      </c>
      <c r="ZA16" s="9"/>
    </row>
    <row r="17" spans="2:677" x14ac:dyDescent="0.3">
      <c r="B17" s="19" t="s">
        <v>322</v>
      </c>
      <c r="C17" s="16" t="s">
        <v>316</v>
      </c>
      <c r="D17" s="14">
        <v>1.7631342591282699</v>
      </c>
      <c r="E17" s="14">
        <v>0.62385773105389097</v>
      </c>
      <c r="F17" s="14">
        <v>0.87551020172100102</v>
      </c>
      <c r="G17" s="14">
        <v>3.5187190140208902</v>
      </c>
      <c r="H17" s="14">
        <v>35.383450115837498</v>
      </c>
      <c r="I17" s="15">
        <v>20</v>
      </c>
      <c r="J17" s="15">
        <v>1060</v>
      </c>
      <c r="K17" s="14">
        <v>2.3796177750427199</v>
      </c>
      <c r="L17" s="15">
        <v>445.44968991121698</v>
      </c>
      <c r="M17" s="15">
        <v>278</v>
      </c>
      <c r="ZA17" s="9"/>
    </row>
    <row r="18" spans="2:677" x14ac:dyDescent="0.3">
      <c r="B18" s="19"/>
      <c r="C18" s="16" t="s">
        <v>317</v>
      </c>
      <c r="D18" s="14">
        <v>1.7162203631908699</v>
      </c>
      <c r="E18" s="14">
        <v>1.0014914884725401</v>
      </c>
      <c r="F18" s="14">
        <v>0.53632414284334495</v>
      </c>
      <c r="G18" s="14">
        <v>5.35217375719796</v>
      </c>
      <c r="H18" s="14">
        <v>58.354481158265997</v>
      </c>
      <c r="I18" s="15">
        <v>3</v>
      </c>
      <c r="J18" s="15">
        <v>390</v>
      </c>
      <c r="K18" s="14">
        <v>2.3130724242967098</v>
      </c>
      <c r="L18" s="15">
        <v>168.60691256504001</v>
      </c>
      <c r="M18" s="15">
        <v>125</v>
      </c>
      <c r="ZA18" s="9"/>
    </row>
    <row r="19" spans="2:677" x14ac:dyDescent="0.3">
      <c r="B19" s="19"/>
      <c r="C19" s="16" t="s">
        <v>318</v>
      </c>
      <c r="D19" s="14">
        <v>2.6832487372022701E-10</v>
      </c>
      <c r="E19" s="14">
        <v>0</v>
      </c>
      <c r="F19" s="14">
        <v>2.3334921742005202E-10</v>
      </c>
      <c r="G19" s="14">
        <v>3.0854287257954601E-10</v>
      </c>
      <c r="H19" s="14">
        <v>0</v>
      </c>
      <c r="I19" s="15">
        <v>0</v>
      </c>
      <c r="J19" s="15">
        <v>333</v>
      </c>
      <c r="K19" s="14"/>
      <c r="L19" s="15"/>
      <c r="M19" s="15"/>
      <c r="ZA19" s="9">
        <v>2</v>
      </c>
    </row>
    <row r="20" spans="2:677" x14ac:dyDescent="0.3">
      <c r="B20" s="19"/>
      <c r="C20" s="16" t="s">
        <v>319</v>
      </c>
      <c r="D20" s="14">
        <v>0.46136203862537101</v>
      </c>
      <c r="E20" s="14">
        <v>0.10313711586824401</v>
      </c>
      <c r="F20" s="14">
        <v>0.29743968996252101</v>
      </c>
      <c r="G20" s="14">
        <v>0.71497599962398595</v>
      </c>
      <c r="H20" s="14">
        <v>22.3549202651222</v>
      </c>
      <c r="I20" s="15">
        <v>48</v>
      </c>
      <c r="J20" s="15">
        <v>7941</v>
      </c>
      <c r="K20" s="14">
        <v>1.8391490046192001</v>
      </c>
      <c r="L20" s="15">
        <v>4317.75782171831</v>
      </c>
      <c r="M20" s="15">
        <v>1218</v>
      </c>
      <c r="ZA20" s="9"/>
    </row>
    <row r="21" spans="2:677" x14ac:dyDescent="0.3">
      <c r="B21" s="19"/>
      <c r="C21" s="16" t="s">
        <v>320</v>
      </c>
      <c r="D21" s="14">
        <v>2.4965612555999502E-10</v>
      </c>
      <c r="E21" s="14">
        <v>0</v>
      </c>
      <c r="F21" s="14">
        <v>1.80952914175893E-10</v>
      </c>
      <c r="G21" s="14">
        <v>3.4444419595821902E-10</v>
      </c>
      <c r="H21" s="14">
        <v>0</v>
      </c>
      <c r="I21" s="15">
        <v>0</v>
      </c>
      <c r="J21" s="15">
        <v>112</v>
      </c>
      <c r="K21" s="14"/>
      <c r="L21" s="15"/>
      <c r="M21" s="15"/>
      <c r="ZA21" s="9">
        <v>2</v>
      </c>
    </row>
    <row r="22" spans="2:677" x14ac:dyDescent="0.3">
      <c r="B22" s="19" t="s">
        <v>298</v>
      </c>
      <c r="C22" s="16" t="s">
        <v>283</v>
      </c>
      <c r="D22" s="14">
        <v>0.537257749957604</v>
      </c>
      <c r="E22" s="14">
        <v>0.18440494756565101</v>
      </c>
      <c r="F22" s="14">
        <v>0.27357360034814598</v>
      </c>
      <c r="G22" s="14">
        <v>1.0524120279073601</v>
      </c>
      <c r="H22" s="14">
        <v>34.323366685767297</v>
      </c>
      <c r="I22" s="15">
        <v>15</v>
      </c>
      <c r="J22" s="15">
        <v>1722</v>
      </c>
      <c r="K22" s="14">
        <v>1.09517340892038</v>
      </c>
      <c r="L22" s="15">
        <v>1572.35373501037</v>
      </c>
      <c r="M22" s="15">
        <v>686</v>
      </c>
      <c r="ZA22" s="9"/>
    </row>
    <row r="23" spans="2:677" x14ac:dyDescent="0.3">
      <c r="B23" s="19"/>
      <c r="C23" s="16" t="s">
        <v>284</v>
      </c>
      <c r="D23" s="14">
        <v>0.80229920521002396</v>
      </c>
      <c r="E23" s="14">
        <v>0.31451430277922399</v>
      </c>
      <c r="F23" s="14">
        <v>0.37096562793098697</v>
      </c>
      <c r="G23" s="14">
        <v>1.72646719111697</v>
      </c>
      <c r="H23" s="14">
        <v>39.201622130099402</v>
      </c>
      <c r="I23" s="15">
        <v>14</v>
      </c>
      <c r="J23" s="15">
        <v>1624</v>
      </c>
      <c r="K23" s="14">
        <v>2.0172575615309598</v>
      </c>
      <c r="L23" s="15">
        <v>805.05337095749803</v>
      </c>
      <c r="M23" s="15">
        <v>810</v>
      </c>
      <c r="ZA23" s="9"/>
    </row>
    <row r="24" spans="2:677" x14ac:dyDescent="0.3">
      <c r="B24" s="19"/>
      <c r="C24" s="16" t="s">
        <v>285</v>
      </c>
      <c r="D24" s="14">
        <v>0.33489077082638902</v>
      </c>
      <c r="E24" s="14">
        <v>0.12499820627655001</v>
      </c>
      <c r="F24" s="14">
        <v>0.16085948247010101</v>
      </c>
      <c r="G24" s="14">
        <v>0.69589136579389799</v>
      </c>
      <c r="H24" s="14">
        <v>37.325067504278898</v>
      </c>
      <c r="I24" s="15">
        <v>11</v>
      </c>
      <c r="J24" s="15">
        <v>1807</v>
      </c>
      <c r="K24" s="14">
        <v>0.84543258335860305</v>
      </c>
      <c r="L24" s="15">
        <v>1807</v>
      </c>
      <c r="M24" s="15">
        <v>888</v>
      </c>
      <c r="ZA24" s="9"/>
    </row>
    <row r="25" spans="2:677" x14ac:dyDescent="0.3">
      <c r="B25" s="19"/>
      <c r="C25" s="16" t="s">
        <v>286</v>
      </c>
      <c r="D25" s="14">
        <v>0.49482005043558502</v>
      </c>
      <c r="E25" s="14">
        <v>0.14573291482373199</v>
      </c>
      <c r="F25" s="14">
        <v>0.27741166873373302</v>
      </c>
      <c r="G25" s="14">
        <v>0.88110661483557695</v>
      </c>
      <c r="H25" s="14">
        <v>29.451699601793599</v>
      </c>
      <c r="I25" s="15">
        <v>18</v>
      </c>
      <c r="J25" s="15">
        <v>2023</v>
      </c>
      <c r="K25" s="14">
        <v>0.87217468156056899</v>
      </c>
      <c r="L25" s="15">
        <v>2023</v>
      </c>
      <c r="M25" s="15">
        <v>924</v>
      </c>
      <c r="ZA25" s="9"/>
    </row>
    <row r="26" spans="2:677" x14ac:dyDescent="0.3">
      <c r="B26" s="19"/>
      <c r="C26" s="16" t="s">
        <v>287</v>
      </c>
      <c r="D26" s="14">
        <v>0.84046529122969305</v>
      </c>
      <c r="E26" s="14">
        <v>0.38768407614111999</v>
      </c>
      <c r="F26" s="14">
        <v>0.33901169853393298</v>
      </c>
      <c r="G26" s="14">
        <v>2.0682574269751699</v>
      </c>
      <c r="H26" s="14">
        <v>46.127315450932599</v>
      </c>
      <c r="I26" s="15">
        <v>13</v>
      </c>
      <c r="J26" s="15">
        <v>2590</v>
      </c>
      <c r="K26" s="14">
        <v>4.66910578188467</v>
      </c>
      <c r="L26" s="15">
        <v>554.71007104802698</v>
      </c>
      <c r="M26" s="15">
        <v>903</v>
      </c>
      <c r="ZA26" s="9"/>
    </row>
    <row r="27" spans="2:677" x14ac:dyDescent="0.3">
      <c r="B27" s="19" t="s">
        <v>297</v>
      </c>
      <c r="C27" s="16" t="s">
        <v>288</v>
      </c>
      <c r="D27" s="14">
        <v>0.53433705981009705</v>
      </c>
      <c r="E27" s="14">
        <v>0.13070780300257301</v>
      </c>
      <c r="F27" s="14">
        <v>0.33049343031515899</v>
      </c>
      <c r="G27" s="14">
        <v>0.86282012757156201</v>
      </c>
      <c r="H27" s="14">
        <v>24.4616765022861</v>
      </c>
      <c r="I27" s="15">
        <v>44</v>
      </c>
      <c r="J27" s="15">
        <v>6934</v>
      </c>
      <c r="K27" s="14">
        <v>2.2286186061403099</v>
      </c>
      <c r="L27" s="15">
        <v>3111.3443910480601</v>
      </c>
      <c r="M27" s="15">
        <v>1238</v>
      </c>
      <c r="ZA27" s="9"/>
    </row>
    <row r="28" spans="2:677" x14ac:dyDescent="0.3">
      <c r="B28" s="19"/>
      <c r="C28" s="16" t="s">
        <v>289</v>
      </c>
      <c r="D28" s="14">
        <v>0.734956644549558</v>
      </c>
      <c r="E28" s="14">
        <v>0.20727088932909199</v>
      </c>
      <c r="F28" s="14">
        <v>0.42216855154027899</v>
      </c>
      <c r="G28" s="14">
        <v>1.2765211202490201</v>
      </c>
      <c r="H28" s="14">
        <v>28.201784536028601</v>
      </c>
      <c r="I28" s="15">
        <v>27</v>
      </c>
      <c r="J28" s="15">
        <v>2833</v>
      </c>
      <c r="K28" s="14">
        <v>1.6676765202692501</v>
      </c>
      <c r="L28" s="15">
        <v>1698.7706941767201</v>
      </c>
      <c r="M28" s="15">
        <v>943</v>
      </c>
      <c r="ZA28" s="9"/>
    </row>
    <row r="29" spans="2:677" x14ac:dyDescent="0.3">
      <c r="B29" s="19" t="s">
        <v>291</v>
      </c>
      <c r="C29" s="16" t="s">
        <v>290</v>
      </c>
      <c r="D29" s="14">
        <v>0.63968635409317898</v>
      </c>
      <c r="E29" s="14">
        <v>0.15126181988718901</v>
      </c>
      <c r="F29" s="14">
        <v>0.40199717501188797</v>
      </c>
      <c r="G29" s="14">
        <v>1.01647988389057</v>
      </c>
      <c r="H29" s="14">
        <v>23.646247714885</v>
      </c>
      <c r="I29" s="15">
        <v>46</v>
      </c>
      <c r="J29" s="15">
        <v>6804</v>
      </c>
      <c r="K29" s="14">
        <v>2.4489452709570201</v>
      </c>
      <c r="L29" s="15">
        <v>2778.3389366398901</v>
      </c>
      <c r="M29" s="15">
        <v>1176</v>
      </c>
      <c r="ZA29" s="9"/>
    </row>
    <row r="30" spans="2:677" x14ac:dyDescent="0.3">
      <c r="B30" s="19"/>
      <c r="C30" s="16" t="s">
        <v>291</v>
      </c>
      <c r="D30" s="14">
        <v>0.52128117852536404</v>
      </c>
      <c r="E30" s="14">
        <v>0.154463196415421</v>
      </c>
      <c r="F30" s="14">
        <v>0.29120205285966499</v>
      </c>
      <c r="G30" s="14">
        <v>0.931447939114324</v>
      </c>
      <c r="H30" s="14">
        <v>29.631454727058799</v>
      </c>
      <c r="I30" s="15">
        <v>25</v>
      </c>
      <c r="J30" s="15">
        <v>3032</v>
      </c>
      <c r="K30" s="14">
        <v>1.39454888891327</v>
      </c>
      <c r="L30" s="15">
        <v>2174.1797825121398</v>
      </c>
      <c r="M30" s="15">
        <v>915</v>
      </c>
      <c r="ZA30" s="9"/>
    </row>
    <row r="31" spans="2:677" x14ac:dyDescent="0.3">
      <c r="B31" s="19" t="s">
        <v>388</v>
      </c>
      <c r="C31" s="16" t="s">
        <v>382</v>
      </c>
      <c r="D31" s="14">
        <v>0.41091092952074998</v>
      </c>
      <c r="E31" s="14">
        <v>0.121910480233452</v>
      </c>
      <c r="F31" s="14">
        <v>0.22941987648780299</v>
      </c>
      <c r="G31" s="14">
        <v>0.73491958393611501</v>
      </c>
      <c r="H31" s="14">
        <v>29.668346951890001</v>
      </c>
      <c r="I31" s="15">
        <v>23</v>
      </c>
      <c r="J31" s="15">
        <v>2481</v>
      </c>
      <c r="K31" s="14">
        <v>0.90068786619541996</v>
      </c>
      <c r="L31" s="15">
        <v>2481</v>
      </c>
      <c r="M31" s="15">
        <v>937</v>
      </c>
      <c r="ZA31" s="9"/>
    </row>
    <row r="32" spans="2:677" ht="27.6" x14ac:dyDescent="0.3">
      <c r="B32" s="19"/>
      <c r="C32" s="16" t="s">
        <v>383</v>
      </c>
      <c r="D32" s="14">
        <v>0.62723215746949201</v>
      </c>
      <c r="E32" s="14">
        <v>0.165948312214312</v>
      </c>
      <c r="F32" s="14">
        <v>0.37297862010828198</v>
      </c>
      <c r="G32" s="14">
        <v>1.0529743958654401</v>
      </c>
      <c r="H32" s="14">
        <v>26.457239195741298</v>
      </c>
      <c r="I32" s="15">
        <v>30</v>
      </c>
      <c r="J32" s="15">
        <v>4557</v>
      </c>
      <c r="K32" s="14">
        <v>2.0129532989946499</v>
      </c>
      <c r="L32" s="15">
        <v>2263.83791530383</v>
      </c>
      <c r="M32" s="15">
        <v>1203</v>
      </c>
      <c r="ZA32" s="9"/>
    </row>
    <row r="33" spans="2:677" x14ac:dyDescent="0.3">
      <c r="B33" s="19"/>
      <c r="C33" s="16" t="s">
        <v>384</v>
      </c>
      <c r="D33" s="14">
        <v>0.79343136034672701</v>
      </c>
      <c r="E33" s="14">
        <v>0.31265191328785602</v>
      </c>
      <c r="F33" s="14">
        <v>0.36544516503990598</v>
      </c>
      <c r="G33" s="14">
        <v>1.71402511407004</v>
      </c>
      <c r="H33" s="14">
        <v>39.405036013604096</v>
      </c>
      <c r="I33" s="15">
        <v>17</v>
      </c>
      <c r="J33" s="15">
        <v>2571</v>
      </c>
      <c r="K33" s="14">
        <v>3.1915783807019902</v>
      </c>
      <c r="L33" s="15">
        <v>805.55753088993799</v>
      </c>
      <c r="M33" s="15">
        <v>895</v>
      </c>
      <c r="ZA33" s="9"/>
    </row>
    <row r="34" spans="2:677" x14ac:dyDescent="0.3">
      <c r="B34" s="19" t="s">
        <v>387</v>
      </c>
      <c r="C34" s="16" t="s">
        <v>385</v>
      </c>
      <c r="D34" s="14">
        <v>0.57448975539230895</v>
      </c>
      <c r="E34" s="14">
        <v>0.118282471190109</v>
      </c>
      <c r="F34" s="14">
        <v>0.38342295043589297</v>
      </c>
      <c r="G34" s="14">
        <v>0.859946786330816</v>
      </c>
      <c r="H34" s="14">
        <v>20.5891349810645</v>
      </c>
      <c r="I34" s="15">
        <v>60</v>
      </c>
      <c r="J34" s="15">
        <v>7951</v>
      </c>
      <c r="K34" s="14">
        <v>1.94727734832379</v>
      </c>
      <c r="L34" s="15">
        <v>4083.1369023237498</v>
      </c>
      <c r="M34" s="15">
        <v>1254</v>
      </c>
      <c r="ZA34" s="9"/>
    </row>
    <row r="35" spans="2:677" x14ac:dyDescent="0.3">
      <c r="B35" s="19"/>
      <c r="C35" s="16" t="s">
        <v>386</v>
      </c>
      <c r="D35" s="14">
        <v>0.71024917686296696</v>
      </c>
      <c r="E35" s="14">
        <v>0.31799281537879698</v>
      </c>
      <c r="F35" s="14">
        <v>0.29429121385409002</v>
      </c>
      <c r="G35" s="14">
        <v>1.70408338574768</v>
      </c>
      <c r="H35" s="14">
        <v>44.772007590816202</v>
      </c>
      <c r="I35" s="15">
        <v>10</v>
      </c>
      <c r="J35" s="15">
        <v>1591</v>
      </c>
      <c r="K35" s="14">
        <v>2.27990411181371</v>
      </c>
      <c r="L35" s="15">
        <v>697.83636590502203</v>
      </c>
      <c r="M35" s="15">
        <v>747</v>
      </c>
      <c r="ZA35" s="9"/>
    </row>
    <row r="37" spans="2:677" x14ac:dyDescent="0.3">
      <c r="B37" s="7"/>
      <c r="C37" s="7"/>
      <c r="D37" s="7"/>
    </row>
    <row r="38" spans="2:677" x14ac:dyDescent="0.3">
      <c r="B38" s="7" t="s">
        <v>301</v>
      </c>
      <c r="C38" s="7"/>
      <c r="D38" s="7"/>
    </row>
    <row r="39" spans="2:677" x14ac:dyDescent="0.3">
      <c r="B39" s="7" t="s">
        <v>302</v>
      </c>
      <c r="C39" s="7"/>
      <c r="D39" s="7"/>
    </row>
    <row r="40" spans="2:677" x14ac:dyDescent="0.3">
      <c r="B40" s="7" t="s">
        <v>303</v>
      </c>
      <c r="C40" s="7"/>
      <c r="D40" s="7"/>
    </row>
    <row r="41" spans="2:677" x14ac:dyDescent="0.3">
      <c r="B41" s="7" t="s">
        <v>304</v>
      </c>
      <c r="C41" s="7"/>
      <c r="D41" s="7"/>
    </row>
    <row r="42" spans="2:677" x14ac:dyDescent="0.3">
      <c r="B42" s="7" t="s">
        <v>305</v>
      </c>
      <c r="C42" s="7"/>
      <c r="D42" s="7"/>
    </row>
    <row r="43" spans="2:677" x14ac:dyDescent="0.3">
      <c r="B43" s="7" t="s">
        <v>306</v>
      </c>
      <c r="C43" s="7"/>
      <c r="D43" s="7"/>
    </row>
    <row r="44" spans="2:677" x14ac:dyDescent="0.3">
      <c r="B44" s="7" t="s">
        <v>307</v>
      </c>
      <c r="C44" s="7"/>
      <c r="D44" s="7"/>
    </row>
    <row r="45" spans="2:677" x14ac:dyDescent="0.3">
      <c r="B45" s="7" t="s">
        <v>9</v>
      </c>
      <c r="C45" s="8" t="str">
        <f>HYPERLINK("https://www.cdc.gov/nchs/data/series/sr_02/sr02_175.pdf", "Link to Vital and Health Statistics")</f>
        <v>Link to Vital and Health Statistics</v>
      </c>
      <c r="D45" s="7"/>
    </row>
    <row r="46" spans="2:677" x14ac:dyDescent="0.3">
      <c r="B46" s="7" t="s">
        <v>308</v>
      </c>
      <c r="C46" s="7"/>
      <c r="D46" s="7"/>
    </row>
    <row r="47" spans="2:677" x14ac:dyDescent="0.3">
      <c r="B47" s="7" t="s">
        <v>309</v>
      </c>
      <c r="C47" s="7"/>
      <c r="D47" s="7"/>
    </row>
    <row r="48" spans="2:677" x14ac:dyDescent="0.3">
      <c r="B48" s="7"/>
      <c r="C48" s="7"/>
      <c r="D48" s="7"/>
    </row>
    <row r="49" spans="2:9" ht="90" customHeight="1" x14ac:dyDescent="0.3">
      <c r="B49" s="20" t="s">
        <v>9</v>
      </c>
      <c r="C49" s="21"/>
      <c r="D49" s="21"/>
      <c r="E49" s="22"/>
      <c r="F49" s="22"/>
      <c r="G49" s="22"/>
      <c r="H49" s="22"/>
      <c r="I49" s="22"/>
    </row>
    <row r="50" spans="2:9" x14ac:dyDescent="0.3">
      <c r="B50" s="7"/>
      <c r="C50" s="7"/>
      <c r="D50" s="7"/>
    </row>
    <row r="51" spans="2:9" x14ac:dyDescent="0.3">
      <c r="B51" s="7"/>
      <c r="C51" s="7"/>
      <c r="D51" s="7"/>
    </row>
    <row r="52" spans="2:9" x14ac:dyDescent="0.3">
      <c r="B52" s="7"/>
      <c r="C52" s="7"/>
      <c r="D52" s="7"/>
    </row>
    <row r="53" spans="2:9" x14ac:dyDescent="0.3">
      <c r="B53" s="7"/>
      <c r="C53" s="7"/>
      <c r="D53" s="7"/>
    </row>
    <row r="54" spans="2:9" x14ac:dyDescent="0.3">
      <c r="B54" s="7"/>
      <c r="C54" s="7"/>
      <c r="D54" s="7"/>
    </row>
    <row r="55" spans="2:9" x14ac:dyDescent="0.3">
      <c r="B55" s="7"/>
      <c r="C55" s="7"/>
      <c r="D55" s="7"/>
    </row>
    <row r="56" spans="2:9" x14ac:dyDescent="0.3">
      <c r="B56" s="7"/>
      <c r="C56" s="7"/>
      <c r="D56" s="7"/>
    </row>
    <row r="57" spans="2:9" x14ac:dyDescent="0.3">
      <c r="B57" s="7"/>
      <c r="C57" s="7"/>
      <c r="D57" s="7"/>
    </row>
  </sheetData>
  <mergeCells count="12">
    <mergeCell ref="B49:I49"/>
    <mergeCell ref="B17:B21"/>
    <mergeCell ref="B27:B28"/>
    <mergeCell ref="B29:B30"/>
    <mergeCell ref="B22:B26"/>
    <mergeCell ref="B34:B35"/>
    <mergeCell ref="B31:B33"/>
    <mergeCell ref="B8:C8"/>
    <mergeCell ref="B9:C9"/>
    <mergeCell ref="B10:B11"/>
    <mergeCell ref="B12:B14"/>
    <mergeCell ref="B15:B16"/>
  </mergeCells>
  <conditionalFormatting sqref="D9:D35">
    <cfRule type="expression" dxfId="27" priority="1">
      <formula>ZA9 = 3</formula>
    </cfRule>
    <cfRule type="expression" dxfId="26" priority="28">
      <formula>I9 = J9</formula>
    </cfRule>
    <cfRule type="expression" dxfId="25" priority="55">
      <formula>ZA9 = 2</formula>
    </cfRule>
    <cfRule type="expression" dxfId="24" priority="82">
      <formula>ZA9 = 1</formula>
    </cfRule>
  </conditionalFormatting>
  <pageMargins left="0.7" right="0.7" top="0.75" bottom="0.75" header="0.3" footer="0.3"/>
  <pageSetup paperSize="9" orientation="portrait" horizontalDpi="300" verticalDpi="300"/>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B1:ZA12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2" width="12.19921875" customWidth="1"/>
  </cols>
  <sheetData>
    <row r="1" spans="2:677" ht="70.05" customHeight="1" x14ac:dyDescent="0.3"/>
    <row r="2" spans="2:677" x14ac:dyDescent="0.3">
      <c r="B2" s="10" t="s">
        <v>5</v>
      </c>
      <c r="C2" s="11" t="s">
        <v>230</v>
      </c>
      <c r="L2" s="12" t="str">
        <f>HYPERLINK("#'INDICE'!A1", "Índice")</f>
        <v>Índice</v>
      </c>
    </row>
    <row r="3" spans="2:677" x14ac:dyDescent="0.3">
      <c r="B3" s="10" t="s">
        <v>7</v>
      </c>
      <c r="C3" s="11" t="s">
        <v>229</v>
      </c>
    </row>
    <row r="4" spans="2:677" x14ac:dyDescent="0.3">
      <c r="B4" s="10" t="s">
        <v>8</v>
      </c>
      <c r="C4" s="11" t="s">
        <v>389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342</v>
      </c>
      <c r="J8" s="13" t="s">
        <v>249</v>
      </c>
      <c r="K8" s="13" t="s">
        <v>250</v>
      </c>
      <c r="L8" s="13" t="s">
        <v>251</v>
      </c>
      <c r="ZA8" s="9" t="s">
        <v>300</v>
      </c>
    </row>
    <row r="9" spans="2:677" x14ac:dyDescent="0.3">
      <c r="B9" s="19" t="s">
        <v>292</v>
      </c>
      <c r="C9" s="19" t="s">
        <v>252</v>
      </c>
      <c r="D9" s="14">
        <v>24.584074208722999</v>
      </c>
      <c r="E9" s="14">
        <v>0.56386463531966402</v>
      </c>
      <c r="F9" s="14">
        <v>23.477858894845699</v>
      </c>
      <c r="G9" s="14">
        <v>25.690289522600398</v>
      </c>
      <c r="H9" s="14">
        <v>2.2936175286990901</v>
      </c>
      <c r="I9" s="15">
        <v>1047</v>
      </c>
      <c r="J9" s="14">
        <v>3.7602349739466301</v>
      </c>
      <c r="K9" s="15">
        <v>278.44004623495698</v>
      </c>
      <c r="L9" s="15">
        <v>607</v>
      </c>
      <c r="ZA9" s="9"/>
    </row>
    <row r="10" spans="2:677" x14ac:dyDescent="0.3">
      <c r="B10" s="19" t="s">
        <v>293</v>
      </c>
      <c r="C10" s="16" t="s">
        <v>253</v>
      </c>
      <c r="D10" s="14">
        <v>24.201337822646099</v>
      </c>
      <c r="E10" s="14">
        <v>0.73291842072052404</v>
      </c>
      <c r="F10" s="14">
        <v>22.763465095685302</v>
      </c>
      <c r="G10" s="14">
        <v>25.639210549606901</v>
      </c>
      <c r="H10" s="14">
        <v>3.0284210984183901</v>
      </c>
      <c r="I10" s="15">
        <v>617</v>
      </c>
      <c r="J10" s="14">
        <v>4.0285659287857802</v>
      </c>
      <c r="K10" s="15">
        <v>153.15623745692699</v>
      </c>
      <c r="L10" s="15">
        <v>375</v>
      </c>
      <c r="ZA10" s="9"/>
    </row>
    <row r="11" spans="2:677" x14ac:dyDescent="0.3">
      <c r="B11" s="19"/>
      <c r="C11" s="16" t="s">
        <v>254</v>
      </c>
      <c r="D11" s="14">
        <v>25.2907191406516</v>
      </c>
      <c r="E11" s="14">
        <v>0.75565780294735296</v>
      </c>
      <c r="F11" s="14">
        <v>23.808235258332299</v>
      </c>
      <c r="G11" s="14">
        <v>26.7732030229709</v>
      </c>
      <c r="H11" s="14">
        <v>2.9878857882405101</v>
      </c>
      <c r="I11" s="15">
        <v>430</v>
      </c>
      <c r="J11" s="14">
        <v>2.4665236314019698</v>
      </c>
      <c r="K11" s="15">
        <v>174.33443350209799</v>
      </c>
      <c r="L11" s="15">
        <v>232</v>
      </c>
      <c r="ZA11" s="9"/>
    </row>
    <row r="12" spans="2:677" x14ac:dyDescent="0.3">
      <c r="B12" s="19" t="s">
        <v>294</v>
      </c>
      <c r="C12" s="16" t="s">
        <v>255</v>
      </c>
      <c r="D12" s="14">
        <v>27.884713077248001</v>
      </c>
      <c r="E12" s="14">
        <v>0.58380177577674897</v>
      </c>
      <c r="F12" s="14">
        <v>26.7393841734999</v>
      </c>
      <c r="G12" s="14">
        <v>29.030041980996099</v>
      </c>
      <c r="H12" s="14">
        <v>2.09362661957275</v>
      </c>
      <c r="I12" s="15">
        <v>535</v>
      </c>
      <c r="J12" s="14">
        <v>1.9659477980875599</v>
      </c>
      <c r="K12" s="15">
        <v>272.13337023518102</v>
      </c>
      <c r="L12" s="15">
        <v>309</v>
      </c>
      <c r="ZA12" s="9"/>
    </row>
    <row r="13" spans="2:677" x14ac:dyDescent="0.3">
      <c r="B13" s="19"/>
      <c r="C13" s="16" t="s">
        <v>256</v>
      </c>
      <c r="D13" s="14">
        <v>22.149910191065999</v>
      </c>
      <c r="E13" s="14">
        <v>0.66386075421214297</v>
      </c>
      <c r="F13" s="14">
        <v>20.847517938401801</v>
      </c>
      <c r="G13" s="14">
        <v>23.452302443730101</v>
      </c>
      <c r="H13" s="14">
        <v>2.9971261665878299</v>
      </c>
      <c r="I13" s="15">
        <v>323</v>
      </c>
      <c r="J13" s="14">
        <v>1.9725719042876</v>
      </c>
      <c r="K13" s="15">
        <v>163.74561520313901</v>
      </c>
      <c r="L13" s="15">
        <v>193</v>
      </c>
      <c r="ZA13" s="9"/>
    </row>
    <row r="14" spans="2:677" x14ac:dyDescent="0.3">
      <c r="B14" s="19"/>
      <c r="C14" s="16" t="s">
        <v>257</v>
      </c>
      <c r="D14" s="14">
        <v>28.125839876614201</v>
      </c>
      <c r="E14" s="14">
        <v>0.95452509278201603</v>
      </c>
      <c r="F14" s="14">
        <v>26.253209090828101</v>
      </c>
      <c r="G14" s="14">
        <v>29.998470662400301</v>
      </c>
      <c r="H14" s="14">
        <v>3.3937656509794598</v>
      </c>
      <c r="I14" s="15">
        <v>189</v>
      </c>
      <c r="J14" s="14">
        <v>1.965846855755</v>
      </c>
      <c r="K14" s="15">
        <v>96.141771901867003</v>
      </c>
      <c r="L14" s="15">
        <v>105</v>
      </c>
      <c r="ZA14" s="9"/>
    </row>
    <row r="15" spans="2:677" x14ac:dyDescent="0.3">
      <c r="B15" s="19" t="s">
        <v>321</v>
      </c>
      <c r="C15" s="16" t="s">
        <v>314</v>
      </c>
      <c r="D15" s="14">
        <v>23.669988662134902</v>
      </c>
      <c r="E15" s="14">
        <v>0.70829721702439397</v>
      </c>
      <c r="F15" s="14">
        <v>22.280418933568999</v>
      </c>
      <c r="G15" s="14">
        <v>25.0595583907009</v>
      </c>
      <c r="H15" s="14">
        <v>2.9923851132107302</v>
      </c>
      <c r="I15" s="15">
        <v>547</v>
      </c>
      <c r="J15" s="14">
        <v>2.8537018720559901</v>
      </c>
      <c r="K15" s="15">
        <v>191.680849830997</v>
      </c>
      <c r="L15" s="15">
        <v>323</v>
      </c>
      <c r="ZA15" s="9"/>
    </row>
    <row r="16" spans="2:677" x14ac:dyDescent="0.3">
      <c r="B16" s="19"/>
      <c r="C16" s="16" t="s">
        <v>315</v>
      </c>
      <c r="D16" s="14">
        <v>25.478537416729999</v>
      </c>
      <c r="E16" s="14">
        <v>0.85151753642997297</v>
      </c>
      <c r="F16" s="14">
        <v>23.807991544847301</v>
      </c>
      <c r="G16" s="14">
        <v>27.149083288612701</v>
      </c>
      <c r="H16" s="14">
        <v>3.3420973994796102</v>
      </c>
      <c r="I16" s="15">
        <v>500</v>
      </c>
      <c r="J16" s="14">
        <v>4.5543599340004599</v>
      </c>
      <c r="K16" s="15">
        <v>109.78491099644199</v>
      </c>
      <c r="L16" s="15">
        <v>288</v>
      </c>
      <c r="ZA16" s="9"/>
    </row>
    <row r="17" spans="2:677" x14ac:dyDescent="0.3">
      <c r="B17" s="19" t="s">
        <v>322</v>
      </c>
      <c r="C17" s="16" t="s">
        <v>316</v>
      </c>
      <c r="D17" s="14">
        <v>27.353246610250402</v>
      </c>
      <c r="E17" s="14">
        <v>0.98746970904117004</v>
      </c>
      <c r="F17" s="14">
        <v>25.415983576344999</v>
      </c>
      <c r="G17" s="14">
        <v>29.290509644155701</v>
      </c>
      <c r="H17" s="14">
        <v>3.6100640012185101</v>
      </c>
      <c r="I17" s="15">
        <v>109</v>
      </c>
      <c r="J17" s="14">
        <v>1.3143763995639699</v>
      </c>
      <c r="K17" s="15">
        <v>82.929060531031496</v>
      </c>
      <c r="L17" s="15">
        <v>47</v>
      </c>
      <c r="ZA17" s="9"/>
    </row>
    <row r="18" spans="2:677" x14ac:dyDescent="0.3">
      <c r="B18" s="19"/>
      <c r="C18" s="16" t="s">
        <v>317</v>
      </c>
      <c r="D18" s="14">
        <v>20.237173052585401</v>
      </c>
      <c r="E18" s="14">
        <v>2.55802511773858</v>
      </c>
      <c r="F18" s="14">
        <v>15.2187229117621</v>
      </c>
      <c r="G18" s="14">
        <v>25.255623193408699</v>
      </c>
      <c r="H18" s="14">
        <v>12.6402294979228</v>
      </c>
      <c r="I18" s="15">
        <v>37</v>
      </c>
      <c r="J18" s="14">
        <v>1.9350658898266</v>
      </c>
      <c r="K18" s="15">
        <v>19.120795934920601</v>
      </c>
      <c r="L18" s="15">
        <v>9</v>
      </c>
      <c r="ZA18" s="9">
        <v>1</v>
      </c>
    </row>
    <row r="19" spans="2:677" x14ac:dyDescent="0.3">
      <c r="B19" s="19"/>
      <c r="C19" s="16" t="s">
        <v>318</v>
      </c>
      <c r="D19" s="14">
        <v>23.620124573111699</v>
      </c>
      <c r="E19" s="14">
        <v>1.2598013126124099</v>
      </c>
      <c r="F19" s="14">
        <v>21.1485890002795</v>
      </c>
      <c r="G19" s="14">
        <v>26.091660145943901</v>
      </c>
      <c r="H19" s="14">
        <v>5.3335930075767699</v>
      </c>
      <c r="I19" s="15">
        <v>39</v>
      </c>
      <c r="J19" s="14">
        <v>1.1241917472160801</v>
      </c>
      <c r="K19" s="15">
        <v>34.691590733145503</v>
      </c>
      <c r="L19" s="15">
        <v>14</v>
      </c>
      <c r="ZA19" s="9">
        <v>1</v>
      </c>
    </row>
    <row r="20" spans="2:677" x14ac:dyDescent="0.3">
      <c r="B20" s="19"/>
      <c r="C20" s="16" t="s">
        <v>319</v>
      </c>
      <c r="D20" s="14">
        <v>24.678718739691501</v>
      </c>
      <c r="E20" s="14">
        <v>0.64282027196381197</v>
      </c>
      <c r="F20" s="14">
        <v>23.417604663058501</v>
      </c>
      <c r="G20" s="14">
        <v>25.9398328163245</v>
      </c>
      <c r="H20" s="14">
        <v>2.6047554524374301</v>
      </c>
      <c r="I20" s="15">
        <v>854</v>
      </c>
      <c r="J20" s="14">
        <v>4.03598497477262</v>
      </c>
      <c r="K20" s="15">
        <v>211.59642697830299</v>
      </c>
      <c r="L20" s="15">
        <v>485</v>
      </c>
      <c r="ZA20" s="9"/>
    </row>
    <row r="21" spans="2:677" x14ac:dyDescent="0.3">
      <c r="B21" s="19"/>
      <c r="C21" s="16" t="s">
        <v>320</v>
      </c>
      <c r="D21" s="14">
        <v>21.8366932897593</v>
      </c>
      <c r="E21" s="14">
        <v>6.2183057154396399</v>
      </c>
      <c r="F21" s="14">
        <v>9.6373380227092493</v>
      </c>
      <c r="G21" s="14">
        <v>34.036048556809298</v>
      </c>
      <c r="H21" s="14">
        <v>28.476407269757399</v>
      </c>
      <c r="I21" s="15">
        <v>8</v>
      </c>
      <c r="J21" s="14">
        <v>1.4285905665743199</v>
      </c>
      <c r="K21" s="15">
        <v>5.5999249800336903</v>
      </c>
      <c r="L21" s="15">
        <v>0</v>
      </c>
      <c r="ZA21" s="9">
        <v>1</v>
      </c>
    </row>
    <row r="22" spans="2:677" x14ac:dyDescent="0.3">
      <c r="B22" s="19" t="s">
        <v>298</v>
      </c>
      <c r="C22" s="16" t="s">
        <v>283</v>
      </c>
      <c r="D22" s="14">
        <v>24.9035703967626</v>
      </c>
      <c r="E22" s="14">
        <v>0.95435124536375204</v>
      </c>
      <c r="F22" s="14">
        <v>23.0312806727568</v>
      </c>
      <c r="G22" s="14">
        <v>26.775860120768399</v>
      </c>
      <c r="H22" s="14">
        <v>3.8321864301346</v>
      </c>
      <c r="I22" s="15">
        <v>201</v>
      </c>
      <c r="J22" s="14">
        <v>2.2194233567563599</v>
      </c>
      <c r="K22" s="15">
        <v>90.564064484640497</v>
      </c>
      <c r="L22" s="15">
        <v>88</v>
      </c>
      <c r="ZA22" s="9"/>
    </row>
    <row r="23" spans="2:677" x14ac:dyDescent="0.3">
      <c r="B23" s="19"/>
      <c r="C23" s="16" t="s">
        <v>284</v>
      </c>
      <c r="D23" s="14">
        <v>22.497645456586401</v>
      </c>
      <c r="E23" s="14">
        <v>1.1108225780690699</v>
      </c>
      <c r="F23" s="14">
        <v>20.318383148064399</v>
      </c>
      <c r="G23" s="14">
        <v>24.676907765108499</v>
      </c>
      <c r="H23" s="14">
        <v>4.9375059279541897</v>
      </c>
      <c r="I23" s="15">
        <v>177</v>
      </c>
      <c r="J23" s="14">
        <v>2.4781086770574401</v>
      </c>
      <c r="K23" s="15">
        <v>71.425438940060403</v>
      </c>
      <c r="L23" s="15">
        <v>70</v>
      </c>
      <c r="ZA23" s="9"/>
    </row>
    <row r="24" spans="2:677" x14ac:dyDescent="0.3">
      <c r="B24" s="19"/>
      <c r="C24" s="16" t="s">
        <v>285</v>
      </c>
      <c r="D24" s="14">
        <v>22.6542166412912</v>
      </c>
      <c r="E24" s="14">
        <v>0.91100563065031603</v>
      </c>
      <c r="F24" s="14">
        <v>20.8669643177215</v>
      </c>
      <c r="G24" s="14">
        <v>24.441468964860899</v>
      </c>
      <c r="H24" s="14">
        <v>4.0213512789925998</v>
      </c>
      <c r="I24" s="15">
        <v>200</v>
      </c>
      <c r="J24" s="14">
        <v>2.1044760349208098</v>
      </c>
      <c r="K24" s="15">
        <v>95.035532209102001</v>
      </c>
      <c r="L24" s="15">
        <v>86</v>
      </c>
      <c r="ZA24" s="9"/>
    </row>
    <row r="25" spans="2:677" x14ac:dyDescent="0.3">
      <c r="B25" s="19"/>
      <c r="C25" s="16" t="s">
        <v>286</v>
      </c>
      <c r="D25" s="14">
        <v>26.407906188468701</v>
      </c>
      <c r="E25" s="14">
        <v>1.2656517379837</v>
      </c>
      <c r="F25" s="14">
        <v>23.924892984777902</v>
      </c>
      <c r="G25" s="14">
        <v>28.8909193921595</v>
      </c>
      <c r="H25" s="14">
        <v>4.7927000684982604</v>
      </c>
      <c r="I25" s="15">
        <v>206</v>
      </c>
      <c r="J25" s="14">
        <v>3.2181745703261502</v>
      </c>
      <c r="K25" s="15">
        <v>64.011443598947807</v>
      </c>
      <c r="L25" s="15">
        <v>86</v>
      </c>
      <c r="ZA25" s="9"/>
    </row>
    <row r="26" spans="2:677" x14ac:dyDescent="0.3">
      <c r="B26" s="19"/>
      <c r="C26" s="16" t="s">
        <v>287</v>
      </c>
      <c r="D26" s="14">
        <v>27.868103082424799</v>
      </c>
      <c r="E26" s="14">
        <v>0.68935359059002599</v>
      </c>
      <c r="F26" s="14">
        <v>26.515697822686001</v>
      </c>
      <c r="G26" s="14">
        <v>29.220508342163502</v>
      </c>
      <c r="H26" s="14">
        <v>2.4736293982806901</v>
      </c>
      <c r="I26" s="15">
        <v>259</v>
      </c>
      <c r="J26" s="14">
        <v>1.7399158698729</v>
      </c>
      <c r="K26" s="15">
        <v>148.85777208234799</v>
      </c>
      <c r="L26" s="15">
        <v>137</v>
      </c>
      <c r="ZA26" s="9"/>
    </row>
    <row r="27" spans="2:677" x14ac:dyDescent="0.3">
      <c r="B27" s="19" t="s">
        <v>297</v>
      </c>
      <c r="C27" s="16" t="s">
        <v>288</v>
      </c>
      <c r="D27" s="14">
        <v>24.868943728369999</v>
      </c>
      <c r="E27" s="14">
        <v>0.72473952587441504</v>
      </c>
      <c r="F27" s="14">
        <v>23.447116729696798</v>
      </c>
      <c r="G27" s="14">
        <v>26.2907707270431</v>
      </c>
      <c r="H27" s="14">
        <v>2.9142352557887201</v>
      </c>
      <c r="I27" s="15">
        <v>717</v>
      </c>
      <c r="J27" s="14">
        <v>4.1965651414519298</v>
      </c>
      <c r="K27" s="15">
        <v>170.85401413593499</v>
      </c>
      <c r="L27" s="15">
        <v>417</v>
      </c>
      <c r="ZA27" s="9"/>
    </row>
    <row r="28" spans="2:677" x14ac:dyDescent="0.3">
      <c r="B28" s="19"/>
      <c r="C28" s="16" t="s">
        <v>289</v>
      </c>
      <c r="D28" s="14">
        <v>23.960956666251601</v>
      </c>
      <c r="E28" s="14">
        <v>1.03326423456567</v>
      </c>
      <c r="F28" s="14">
        <v>21.933851847183998</v>
      </c>
      <c r="G28" s="14">
        <v>25.988061485319101</v>
      </c>
      <c r="H28" s="14">
        <v>4.3122828898605698</v>
      </c>
      <c r="I28" s="15">
        <v>327</v>
      </c>
      <c r="J28" s="14">
        <v>4.0490178876128002</v>
      </c>
      <c r="K28" s="15">
        <v>80.760324868011594</v>
      </c>
      <c r="L28" s="15">
        <v>159</v>
      </c>
      <c r="ZA28" s="9"/>
    </row>
    <row r="29" spans="2:677" x14ac:dyDescent="0.3">
      <c r="B29" s="19" t="s">
        <v>291</v>
      </c>
      <c r="C29" s="16" t="s">
        <v>290</v>
      </c>
      <c r="D29" s="14">
        <v>25.412782758582299</v>
      </c>
      <c r="E29" s="14">
        <v>0.77608834808515503</v>
      </c>
      <c r="F29" s="14">
        <v>23.890217302625199</v>
      </c>
      <c r="G29" s="14">
        <v>26.9353482145393</v>
      </c>
      <c r="H29" s="14">
        <v>3.0539290224840001</v>
      </c>
      <c r="I29" s="15">
        <v>711</v>
      </c>
      <c r="J29" s="14">
        <v>5.1636333911490899</v>
      </c>
      <c r="K29" s="15">
        <v>137.69374123630001</v>
      </c>
      <c r="L29" s="15">
        <v>420</v>
      </c>
      <c r="ZA29" s="9"/>
    </row>
    <row r="30" spans="2:677" x14ac:dyDescent="0.3">
      <c r="B30" s="19"/>
      <c r="C30" s="16" t="s">
        <v>291</v>
      </c>
      <c r="D30" s="14">
        <v>23.438375474762999</v>
      </c>
      <c r="E30" s="14">
        <v>0.82327416075165605</v>
      </c>
      <c r="F30" s="14">
        <v>21.823238743184401</v>
      </c>
      <c r="G30" s="14">
        <v>25.053512206341701</v>
      </c>
      <c r="H30" s="14">
        <v>3.5125052145278</v>
      </c>
      <c r="I30" s="15">
        <v>336</v>
      </c>
      <c r="J30" s="14">
        <v>2.4165519644094</v>
      </c>
      <c r="K30" s="15">
        <v>139.04108206591701</v>
      </c>
      <c r="L30" s="15">
        <v>169</v>
      </c>
      <c r="ZA30" s="9"/>
    </row>
    <row r="31" spans="2:677" x14ac:dyDescent="0.3">
      <c r="B31" s="19" t="s">
        <v>388</v>
      </c>
      <c r="C31" s="16" t="s">
        <v>382</v>
      </c>
      <c r="D31" s="14">
        <v>22.9847995002192</v>
      </c>
      <c r="E31" s="14">
        <v>0.94430719624693105</v>
      </c>
      <c r="F31" s="14">
        <v>21.132214649068398</v>
      </c>
      <c r="G31" s="14">
        <v>24.837384351370101</v>
      </c>
      <c r="H31" s="14">
        <v>4.1083986668577399</v>
      </c>
      <c r="I31" s="15">
        <v>254</v>
      </c>
      <c r="J31" s="14">
        <v>2.3433304189989301</v>
      </c>
      <c r="K31" s="15">
        <v>108.39273793429</v>
      </c>
      <c r="L31" s="15">
        <v>119</v>
      </c>
      <c r="ZA31" s="9"/>
    </row>
    <row r="32" spans="2:677" ht="27.6" x14ac:dyDescent="0.3">
      <c r="B32" s="19"/>
      <c r="C32" s="16" t="s">
        <v>383</v>
      </c>
      <c r="D32" s="14">
        <v>24.854702257945899</v>
      </c>
      <c r="E32" s="14">
        <v>0.74155545496995701</v>
      </c>
      <c r="F32" s="14">
        <v>23.399885003957301</v>
      </c>
      <c r="G32" s="14">
        <v>26.3095195119345</v>
      </c>
      <c r="H32" s="14">
        <v>2.9835620128295299</v>
      </c>
      <c r="I32" s="15">
        <v>522</v>
      </c>
      <c r="J32" s="14">
        <v>3.35082300530323</v>
      </c>
      <c r="K32" s="15">
        <v>155.782623902799</v>
      </c>
      <c r="L32" s="15">
        <v>301</v>
      </c>
      <c r="ZA32" s="9"/>
    </row>
    <row r="33" spans="2:677" x14ac:dyDescent="0.3">
      <c r="B33" s="19"/>
      <c r="C33" s="16" t="s">
        <v>384</v>
      </c>
      <c r="D33" s="14">
        <v>26.4242257323389</v>
      </c>
      <c r="E33" s="14">
        <v>0.82179209551857302</v>
      </c>
      <c r="F33" s="14">
        <v>24.811996583811801</v>
      </c>
      <c r="G33" s="14">
        <v>28.036454880866</v>
      </c>
      <c r="H33" s="14">
        <v>3.1099949865809502</v>
      </c>
      <c r="I33" s="15">
        <v>260</v>
      </c>
      <c r="J33" s="14">
        <v>2.3557272751627298</v>
      </c>
      <c r="K33" s="15">
        <v>110.36931258608401</v>
      </c>
      <c r="L33" s="15">
        <v>128</v>
      </c>
      <c r="ZA33" s="9"/>
    </row>
    <row r="34" spans="2:677" x14ac:dyDescent="0.3">
      <c r="B34" s="19" t="s">
        <v>387</v>
      </c>
      <c r="C34" s="16" t="s">
        <v>385</v>
      </c>
      <c r="D34" s="14">
        <v>24.625036688856301</v>
      </c>
      <c r="E34" s="14">
        <v>0.63480882637468605</v>
      </c>
      <c r="F34" s="14">
        <v>23.379637933237099</v>
      </c>
      <c r="G34" s="14">
        <v>25.8704354444756</v>
      </c>
      <c r="H34" s="14">
        <v>2.5779000226300499</v>
      </c>
      <c r="I34" s="15">
        <v>832</v>
      </c>
      <c r="J34" s="14">
        <v>3.6575164318509801</v>
      </c>
      <c r="K34" s="15">
        <v>227.476763400061</v>
      </c>
      <c r="L34" s="15">
        <v>490</v>
      </c>
      <c r="ZA34" s="9"/>
    </row>
    <row r="35" spans="2:677" x14ac:dyDescent="0.3">
      <c r="B35" s="19"/>
      <c r="C35" s="16" t="s">
        <v>386</v>
      </c>
      <c r="D35" s="14">
        <v>24.329494807578701</v>
      </c>
      <c r="E35" s="14">
        <v>1.22606858113982</v>
      </c>
      <c r="F35" s="14">
        <v>21.924133977964001</v>
      </c>
      <c r="G35" s="14">
        <v>26.734855637193501</v>
      </c>
      <c r="H35" s="14">
        <v>5.03943296330959</v>
      </c>
      <c r="I35" s="15">
        <v>200</v>
      </c>
      <c r="J35" s="14">
        <v>3.80364255247355</v>
      </c>
      <c r="K35" s="15">
        <v>52.581176396277797</v>
      </c>
      <c r="L35" s="15">
        <v>93</v>
      </c>
      <c r="ZA35" s="9"/>
    </row>
    <row r="37" spans="2:677" x14ac:dyDescent="0.3">
      <c r="B37" s="7"/>
      <c r="C37" s="7"/>
      <c r="D37" s="7"/>
    </row>
    <row r="38" spans="2:677" x14ac:dyDescent="0.3">
      <c r="B38" s="7" t="s">
        <v>301</v>
      </c>
      <c r="C38" s="7"/>
      <c r="D38" s="7"/>
    </row>
    <row r="39" spans="2:677" x14ac:dyDescent="0.3">
      <c r="B39" s="7" t="s">
        <v>343</v>
      </c>
      <c r="C39" s="7"/>
      <c r="D39" s="7"/>
    </row>
    <row r="40" spans="2:677" x14ac:dyDescent="0.3">
      <c r="B40" s="7" t="s">
        <v>344</v>
      </c>
      <c r="C40" s="7"/>
      <c r="D40" s="7"/>
    </row>
    <row r="41" spans="2:677" x14ac:dyDescent="0.3">
      <c r="B41" s="7" t="s">
        <v>345</v>
      </c>
      <c r="C41" s="7"/>
      <c r="D41" s="7"/>
    </row>
    <row r="42" spans="2:677" x14ac:dyDescent="0.3">
      <c r="B42" s="7" t="s">
        <v>308</v>
      </c>
      <c r="C42" s="7"/>
      <c r="D42" s="7"/>
    </row>
    <row r="43" spans="2:677" x14ac:dyDescent="0.3">
      <c r="B43" s="7" t="s">
        <v>309</v>
      </c>
      <c r="C43" s="7"/>
      <c r="D43" s="7"/>
    </row>
    <row r="44" spans="2:677" x14ac:dyDescent="0.3">
      <c r="B44" s="7"/>
      <c r="C44" s="7"/>
      <c r="D44" s="7"/>
    </row>
    <row r="45" spans="2:677" ht="90" customHeight="1" x14ac:dyDescent="0.3">
      <c r="B45" s="20" t="s">
        <v>399</v>
      </c>
      <c r="C45" s="21"/>
      <c r="D45" s="21"/>
      <c r="E45" s="22"/>
      <c r="F45" s="22"/>
      <c r="G45" s="22"/>
      <c r="H45" s="22"/>
      <c r="I45" s="22"/>
    </row>
    <row r="46" spans="2:677" x14ac:dyDescent="0.3">
      <c r="B46" s="7"/>
      <c r="C46" s="7"/>
      <c r="D46" s="7"/>
    </row>
    <row r="47" spans="2:677" x14ac:dyDescent="0.3">
      <c r="B47" s="7"/>
      <c r="C47" s="7"/>
      <c r="D47" s="7"/>
    </row>
    <row r="48" spans="2:677" x14ac:dyDescent="0.3">
      <c r="B48" s="7"/>
      <c r="C48" s="7"/>
      <c r="D48" s="7"/>
    </row>
    <row r="49" spans="2:4" x14ac:dyDescent="0.3">
      <c r="B49" s="7"/>
      <c r="C49" s="7"/>
      <c r="D49" s="7"/>
    </row>
    <row r="50" spans="2:4" x14ac:dyDescent="0.3">
      <c r="B50" s="7"/>
      <c r="C50" s="7"/>
      <c r="D50" s="7"/>
    </row>
    <row r="51" spans="2:4" x14ac:dyDescent="0.3">
      <c r="B51" s="7"/>
      <c r="C51" s="7"/>
      <c r="D51" s="7"/>
    </row>
    <row r="52" spans="2:4" x14ac:dyDescent="0.3">
      <c r="B52" s="7"/>
      <c r="C52" s="7"/>
      <c r="D52" s="7"/>
    </row>
    <row r="53" spans="2:4" x14ac:dyDescent="0.3">
      <c r="B53" s="7"/>
      <c r="C53" s="7"/>
      <c r="D53" s="7"/>
    </row>
    <row r="54" spans="2:4" x14ac:dyDescent="0.3">
      <c r="B54" s="7"/>
      <c r="C54" s="7"/>
      <c r="D54" s="7"/>
    </row>
    <row r="55" spans="2:4" x14ac:dyDescent="0.3">
      <c r="B55" s="7"/>
      <c r="C55" s="7"/>
      <c r="D55" s="7"/>
    </row>
    <row r="56" spans="2:4" x14ac:dyDescent="0.3">
      <c r="B56" s="7"/>
      <c r="C56" s="7"/>
      <c r="D56" s="7"/>
    </row>
    <row r="57" spans="2:4" x14ac:dyDescent="0.3">
      <c r="B57" s="7"/>
      <c r="C57" s="7"/>
      <c r="D57" s="7"/>
    </row>
    <row r="127" spans="3:3" x14ac:dyDescent="0.3">
      <c r="C127" s="8" t="str">
        <f>HYPERLINK("https://www.cdc.gov/nchs/data/series/sr_02/sr02_175.pdf", "Link to Vital and Health Statistics")</f>
        <v>Link to Vital and Health Statistics</v>
      </c>
    </row>
  </sheetData>
  <mergeCells count="12">
    <mergeCell ref="B45:I45"/>
    <mergeCell ref="B17:B21"/>
    <mergeCell ref="B27:B28"/>
    <mergeCell ref="B29:B30"/>
    <mergeCell ref="B22:B26"/>
    <mergeCell ref="B34:B35"/>
    <mergeCell ref="B31:B33"/>
    <mergeCell ref="B8:C8"/>
    <mergeCell ref="B9:C9"/>
    <mergeCell ref="B10:B11"/>
    <mergeCell ref="B12:B14"/>
    <mergeCell ref="B15:B16"/>
  </mergeCells>
  <conditionalFormatting sqref="D9:D35">
    <cfRule type="expression" dxfId="23" priority="1">
      <formula>ZA9 = 3</formula>
    </cfRule>
    <cfRule type="expression" dxfId="22" priority="28">
      <formula>I9 = J9</formula>
    </cfRule>
    <cfRule type="expression" dxfId="21" priority="55">
      <formula>ZA9 = 2</formula>
    </cfRule>
    <cfRule type="expression" dxfId="20" priority="82">
      <formula>ZA9 = 1</formula>
    </cfRule>
  </conditionalFormatting>
  <pageMargins left="0.7" right="0.7" top="0.75" bottom="0.75" header="0.3" footer="0.3"/>
  <pageSetup paperSize="9" orientation="portrait" horizontalDpi="300" verticalDpi="300"/>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B1:ZA12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2" width="12.19921875" customWidth="1"/>
  </cols>
  <sheetData>
    <row r="1" spans="2:677" ht="70.05" customHeight="1" x14ac:dyDescent="0.3"/>
    <row r="2" spans="2:677" x14ac:dyDescent="0.3">
      <c r="B2" s="10" t="s">
        <v>5</v>
      </c>
      <c r="C2" s="11" t="s">
        <v>232</v>
      </c>
      <c r="L2" s="12" t="str">
        <f>HYPERLINK("#'INDICE'!A1", "Índice")</f>
        <v>Índice</v>
      </c>
    </row>
    <row r="3" spans="2:677" x14ac:dyDescent="0.3">
      <c r="B3" s="10" t="s">
        <v>7</v>
      </c>
      <c r="C3" s="11" t="s">
        <v>231</v>
      </c>
    </row>
    <row r="4" spans="2:677" x14ac:dyDescent="0.3">
      <c r="B4" s="10" t="s">
        <v>8</v>
      </c>
      <c r="C4" s="11" t="s">
        <v>389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342</v>
      </c>
      <c r="J8" s="13" t="s">
        <v>249</v>
      </c>
      <c r="K8" s="13" t="s">
        <v>250</v>
      </c>
      <c r="L8" s="13" t="s">
        <v>251</v>
      </c>
      <c r="ZA8" s="9" t="s">
        <v>300</v>
      </c>
    </row>
    <row r="9" spans="2:677" x14ac:dyDescent="0.3">
      <c r="B9" s="19" t="s">
        <v>292</v>
      </c>
      <c r="C9" s="19" t="s">
        <v>252</v>
      </c>
      <c r="D9" s="14">
        <v>5.3511745288719004</v>
      </c>
      <c r="E9" s="14">
        <v>0.23811322241061</v>
      </c>
      <c r="F9" s="14">
        <v>4.8840331680416202</v>
      </c>
      <c r="G9" s="14">
        <v>5.8183158897021698</v>
      </c>
      <c r="H9" s="14">
        <v>4.4497375506234498</v>
      </c>
      <c r="I9" s="15">
        <v>1047</v>
      </c>
      <c r="J9" s="14">
        <v>2.2557166910100599</v>
      </c>
      <c r="K9" s="15">
        <v>464.154033249262</v>
      </c>
      <c r="L9" s="15">
        <v>607</v>
      </c>
      <c r="ZA9" s="9"/>
    </row>
    <row r="10" spans="2:677" x14ac:dyDescent="0.3">
      <c r="B10" s="19" t="s">
        <v>293</v>
      </c>
      <c r="C10" s="16" t="s">
        <v>253</v>
      </c>
      <c r="D10" s="14">
        <v>5.3147723887751601</v>
      </c>
      <c r="E10" s="14">
        <v>0.26441878572425198</v>
      </c>
      <c r="F10" s="14">
        <v>4.7960235761648704</v>
      </c>
      <c r="G10" s="14">
        <v>5.8335212013854596</v>
      </c>
      <c r="H10" s="14">
        <v>4.97516669354847</v>
      </c>
      <c r="I10" s="15">
        <v>617</v>
      </c>
      <c r="J10" s="14">
        <v>1.8947985678966</v>
      </c>
      <c r="K10" s="15">
        <v>325.62828073325301</v>
      </c>
      <c r="L10" s="15">
        <v>375</v>
      </c>
      <c r="ZA10" s="9"/>
    </row>
    <row r="11" spans="2:677" x14ac:dyDescent="0.3">
      <c r="B11" s="19"/>
      <c r="C11" s="16" t="s">
        <v>254</v>
      </c>
      <c r="D11" s="14">
        <v>5.4183836805137702</v>
      </c>
      <c r="E11" s="14">
        <v>0.46698784139024002</v>
      </c>
      <c r="F11" s="14">
        <v>4.5022256716903701</v>
      </c>
      <c r="G11" s="14">
        <v>6.3345416893371702</v>
      </c>
      <c r="H11" s="14">
        <v>8.6185820149591095</v>
      </c>
      <c r="I11" s="15">
        <v>430</v>
      </c>
      <c r="J11" s="14">
        <v>2.8471191755858101</v>
      </c>
      <c r="K11" s="15">
        <v>151.02985631485799</v>
      </c>
      <c r="L11" s="15">
        <v>232</v>
      </c>
      <c r="ZA11" s="9"/>
    </row>
    <row r="12" spans="2:677" x14ac:dyDescent="0.3">
      <c r="B12" s="19" t="s">
        <v>294</v>
      </c>
      <c r="C12" s="16" t="s">
        <v>255</v>
      </c>
      <c r="D12" s="14">
        <v>5.7547823074080497</v>
      </c>
      <c r="E12" s="14">
        <v>0.35088794945435797</v>
      </c>
      <c r="F12" s="14">
        <v>5.0663943525199597</v>
      </c>
      <c r="G12" s="14">
        <v>6.4431702622961398</v>
      </c>
      <c r="H12" s="14">
        <v>6.0973279389328896</v>
      </c>
      <c r="I12" s="15">
        <v>535</v>
      </c>
      <c r="J12" s="14">
        <v>2.04429746129717</v>
      </c>
      <c r="K12" s="15">
        <v>261.70359750900798</v>
      </c>
      <c r="L12" s="15">
        <v>309</v>
      </c>
      <c r="ZA12" s="9"/>
    </row>
    <row r="13" spans="2:677" x14ac:dyDescent="0.3">
      <c r="B13" s="19"/>
      <c r="C13" s="16" t="s">
        <v>256</v>
      </c>
      <c r="D13" s="14">
        <v>5.1960204380064203</v>
      </c>
      <c r="E13" s="14">
        <v>0.33950819412338001</v>
      </c>
      <c r="F13" s="14">
        <v>4.5299578052378298</v>
      </c>
      <c r="G13" s="14">
        <v>5.8620830707750198</v>
      </c>
      <c r="H13" s="14">
        <v>6.5340042090681303</v>
      </c>
      <c r="I13" s="15">
        <v>323</v>
      </c>
      <c r="J13" s="14">
        <v>1.5630329879136899</v>
      </c>
      <c r="K13" s="15">
        <v>206.64950931786399</v>
      </c>
      <c r="L13" s="15">
        <v>193</v>
      </c>
      <c r="ZA13" s="9"/>
    </row>
    <row r="14" spans="2:677" x14ac:dyDescent="0.3">
      <c r="B14" s="19"/>
      <c r="C14" s="16" t="s">
        <v>257</v>
      </c>
      <c r="D14" s="14">
        <v>4.4034712774669398</v>
      </c>
      <c r="E14" s="14">
        <v>0.35185325359987302</v>
      </c>
      <c r="F14" s="14">
        <v>3.7131895449566499</v>
      </c>
      <c r="G14" s="14">
        <v>5.0937530099772301</v>
      </c>
      <c r="H14" s="14">
        <v>7.9903610453949403</v>
      </c>
      <c r="I14" s="15">
        <v>189</v>
      </c>
      <c r="J14" s="14">
        <v>1.76475197319851</v>
      </c>
      <c r="K14" s="15">
        <v>107.09720281964</v>
      </c>
      <c r="L14" s="15">
        <v>105</v>
      </c>
      <c r="ZA14" s="9"/>
    </row>
    <row r="15" spans="2:677" x14ac:dyDescent="0.3">
      <c r="B15" s="19" t="s">
        <v>321</v>
      </c>
      <c r="C15" s="16" t="s">
        <v>314</v>
      </c>
      <c r="D15" s="14">
        <v>4.57812879405461</v>
      </c>
      <c r="E15" s="14">
        <v>0.28421534240497798</v>
      </c>
      <c r="F15" s="14">
        <v>4.0205421952266303</v>
      </c>
      <c r="G15" s="14">
        <v>5.1357153928825996</v>
      </c>
      <c r="H15" s="14">
        <v>6.20811154928787</v>
      </c>
      <c r="I15" s="15">
        <v>547</v>
      </c>
      <c r="J15" s="14">
        <v>2.2276231443166599</v>
      </c>
      <c r="K15" s="15">
        <v>245.55320382424699</v>
      </c>
      <c r="L15" s="15">
        <v>323</v>
      </c>
      <c r="ZA15" s="9"/>
    </row>
    <row r="16" spans="2:677" x14ac:dyDescent="0.3">
      <c r="B16" s="19"/>
      <c r="C16" s="16" t="s">
        <v>315</v>
      </c>
      <c r="D16" s="14">
        <v>6.1076255749273702</v>
      </c>
      <c r="E16" s="14">
        <v>0.40115478635842</v>
      </c>
      <c r="F16" s="14">
        <v>5.3206218507918903</v>
      </c>
      <c r="G16" s="14">
        <v>6.8946292990628502</v>
      </c>
      <c r="H16" s="14">
        <v>6.5680972325025104</v>
      </c>
      <c r="I16" s="15">
        <v>500</v>
      </c>
      <c r="J16" s="14">
        <v>2.5502812074829202</v>
      </c>
      <c r="K16" s="15">
        <v>196.05681072852801</v>
      </c>
      <c r="L16" s="15">
        <v>288</v>
      </c>
      <c r="ZA16" s="9"/>
    </row>
    <row r="17" spans="2:677" x14ac:dyDescent="0.3">
      <c r="B17" s="19" t="s">
        <v>322</v>
      </c>
      <c r="C17" s="16" t="s">
        <v>316</v>
      </c>
      <c r="D17" s="14">
        <v>5.1084062195217097</v>
      </c>
      <c r="E17" s="14">
        <v>0.66878156179143899</v>
      </c>
      <c r="F17" s="14">
        <v>3.7963601025080602</v>
      </c>
      <c r="G17" s="14">
        <v>6.4204523365353499</v>
      </c>
      <c r="H17" s="14">
        <v>13.091785050994901</v>
      </c>
      <c r="I17" s="15">
        <v>109</v>
      </c>
      <c r="J17" s="14">
        <v>1.7642483425751401</v>
      </c>
      <c r="K17" s="15">
        <v>61.782685220438204</v>
      </c>
      <c r="L17" s="15">
        <v>47</v>
      </c>
      <c r="ZA17" s="9"/>
    </row>
    <row r="18" spans="2:677" x14ac:dyDescent="0.3">
      <c r="B18" s="19"/>
      <c r="C18" s="16" t="s">
        <v>317</v>
      </c>
      <c r="D18" s="14">
        <v>5.40407064373594</v>
      </c>
      <c r="E18" s="14">
        <v>1.7855052414086801</v>
      </c>
      <c r="F18" s="14">
        <v>1.9011851685105601</v>
      </c>
      <c r="G18" s="14">
        <v>8.9069561189613093</v>
      </c>
      <c r="H18" s="14">
        <v>33.040005564663097</v>
      </c>
      <c r="I18" s="15">
        <v>37</v>
      </c>
      <c r="J18" s="14">
        <v>2.0110357402583099</v>
      </c>
      <c r="K18" s="15">
        <v>18.3984795791085</v>
      </c>
      <c r="L18" s="15">
        <v>9</v>
      </c>
      <c r="ZA18" s="9">
        <v>1</v>
      </c>
    </row>
    <row r="19" spans="2:677" x14ac:dyDescent="0.3">
      <c r="B19" s="19"/>
      <c r="C19" s="16" t="s">
        <v>318</v>
      </c>
      <c r="D19" s="14">
        <v>5.8802592004100998</v>
      </c>
      <c r="E19" s="14">
        <v>0.64005897357022201</v>
      </c>
      <c r="F19" s="14">
        <v>4.6245623646853797</v>
      </c>
      <c r="G19" s="14">
        <v>7.1359560361348304</v>
      </c>
      <c r="H19" s="14">
        <v>10.8848768694683</v>
      </c>
      <c r="I19" s="15">
        <v>39</v>
      </c>
      <c r="J19" s="14">
        <v>0.91187752252922105</v>
      </c>
      <c r="K19" s="15">
        <v>39</v>
      </c>
      <c r="L19" s="15">
        <v>14</v>
      </c>
      <c r="ZA19" s="9">
        <v>1</v>
      </c>
    </row>
    <row r="20" spans="2:677" x14ac:dyDescent="0.3">
      <c r="B20" s="19"/>
      <c r="C20" s="16" t="s">
        <v>319</v>
      </c>
      <c r="D20" s="14">
        <v>5.3216511895960901</v>
      </c>
      <c r="E20" s="14">
        <v>0.27232384864189202</v>
      </c>
      <c r="F20" s="14">
        <v>4.7873938646427598</v>
      </c>
      <c r="G20" s="14">
        <v>5.8559085145494301</v>
      </c>
      <c r="H20" s="14">
        <v>5.1172810644615199</v>
      </c>
      <c r="I20" s="15">
        <v>854</v>
      </c>
      <c r="J20" s="14">
        <v>2.5602273552395398</v>
      </c>
      <c r="K20" s="15">
        <v>333.56412595634498</v>
      </c>
      <c r="L20" s="15">
        <v>485</v>
      </c>
      <c r="ZA20" s="9"/>
    </row>
    <row r="21" spans="2:677" x14ac:dyDescent="0.3">
      <c r="B21" s="19"/>
      <c r="C21" s="16" t="s">
        <v>320</v>
      </c>
      <c r="D21" s="14">
        <v>5.8868219270230702</v>
      </c>
      <c r="E21" s="14">
        <v>2.4963021247972299</v>
      </c>
      <c r="F21" s="14">
        <v>0.98946276395075305</v>
      </c>
      <c r="G21" s="14">
        <v>10.7841810900954</v>
      </c>
      <c r="H21" s="14">
        <v>42.4049199337611</v>
      </c>
      <c r="I21" s="15">
        <v>8</v>
      </c>
      <c r="J21" s="14">
        <v>0.67912620684556302</v>
      </c>
      <c r="K21" s="15">
        <v>8</v>
      </c>
      <c r="L21" s="15">
        <v>0</v>
      </c>
      <c r="ZA21" s="9">
        <v>1</v>
      </c>
    </row>
    <row r="22" spans="2:677" x14ac:dyDescent="0.3">
      <c r="B22" s="19" t="s">
        <v>298</v>
      </c>
      <c r="C22" s="16" t="s">
        <v>283</v>
      </c>
      <c r="D22" s="14">
        <v>5.4051499916418297</v>
      </c>
      <c r="E22" s="14">
        <v>0.61673616875112602</v>
      </c>
      <c r="F22" s="14">
        <v>4.1952088962799099</v>
      </c>
      <c r="G22" s="14">
        <v>6.6150910870037398</v>
      </c>
      <c r="H22" s="14">
        <v>11.410158269517201</v>
      </c>
      <c r="I22" s="15">
        <v>201</v>
      </c>
      <c r="J22" s="14">
        <v>2.3288469343224598</v>
      </c>
      <c r="K22" s="15">
        <v>86.308806747953</v>
      </c>
      <c r="L22" s="15">
        <v>88</v>
      </c>
      <c r="ZA22" s="9"/>
    </row>
    <row r="23" spans="2:677" x14ac:dyDescent="0.3">
      <c r="B23" s="19"/>
      <c r="C23" s="16" t="s">
        <v>284</v>
      </c>
      <c r="D23" s="14">
        <v>5.1912080496372104</v>
      </c>
      <c r="E23" s="14">
        <v>0.47696533866416302</v>
      </c>
      <c r="F23" s="14">
        <v>4.2554757323943297</v>
      </c>
      <c r="G23" s="14">
        <v>6.1269403668800901</v>
      </c>
      <c r="H23" s="14">
        <v>9.1879449658638794</v>
      </c>
      <c r="I23" s="15">
        <v>177</v>
      </c>
      <c r="J23" s="14">
        <v>1.98287745248737</v>
      </c>
      <c r="K23" s="15">
        <v>89.2642153845498</v>
      </c>
      <c r="L23" s="15">
        <v>70</v>
      </c>
      <c r="ZA23" s="9"/>
    </row>
    <row r="24" spans="2:677" x14ac:dyDescent="0.3">
      <c r="B24" s="19"/>
      <c r="C24" s="16" t="s">
        <v>285</v>
      </c>
      <c r="D24" s="14">
        <v>5.0891743203769</v>
      </c>
      <c r="E24" s="14">
        <v>0.465505380601268</v>
      </c>
      <c r="F24" s="14">
        <v>4.1759246706245596</v>
      </c>
      <c r="G24" s="14">
        <v>6.0024239701292403</v>
      </c>
      <c r="H24" s="14">
        <v>9.1469725990206108</v>
      </c>
      <c r="I24" s="15">
        <v>200</v>
      </c>
      <c r="J24" s="14">
        <v>1.8777039864793901</v>
      </c>
      <c r="K24" s="15">
        <v>106.513061398454</v>
      </c>
      <c r="L24" s="15">
        <v>86</v>
      </c>
      <c r="ZA24" s="9"/>
    </row>
    <row r="25" spans="2:677" x14ac:dyDescent="0.3">
      <c r="B25" s="19"/>
      <c r="C25" s="16" t="s">
        <v>286</v>
      </c>
      <c r="D25" s="14">
        <v>5.8791806604857202</v>
      </c>
      <c r="E25" s="14">
        <v>0.57282257897386701</v>
      </c>
      <c r="F25" s="14">
        <v>4.7553912448995499</v>
      </c>
      <c r="G25" s="14">
        <v>7.0029700760718798</v>
      </c>
      <c r="H25" s="14">
        <v>9.7432382512726203</v>
      </c>
      <c r="I25" s="15">
        <v>206</v>
      </c>
      <c r="J25" s="14">
        <v>2.5146698502766598</v>
      </c>
      <c r="K25" s="15">
        <v>81.919302439378299</v>
      </c>
      <c r="L25" s="15">
        <v>86</v>
      </c>
      <c r="ZA25" s="9"/>
    </row>
    <row r="26" spans="2:677" x14ac:dyDescent="0.3">
      <c r="B26" s="19"/>
      <c r="C26" s="16" t="s">
        <v>287</v>
      </c>
      <c r="D26" s="14">
        <v>5.3302326318835602</v>
      </c>
      <c r="E26" s="14">
        <v>0.49643898696990701</v>
      </c>
      <c r="F26" s="14">
        <v>4.3562960247747897</v>
      </c>
      <c r="G26" s="14">
        <v>6.3041692389923201</v>
      </c>
      <c r="H26" s="14">
        <v>9.3136457872473599</v>
      </c>
      <c r="I26" s="15">
        <v>259</v>
      </c>
      <c r="J26" s="14">
        <v>1.9757888243336801</v>
      </c>
      <c r="K26" s="15">
        <v>131.08688378543999</v>
      </c>
      <c r="L26" s="15">
        <v>137</v>
      </c>
      <c r="ZA26" s="9"/>
    </row>
    <row r="27" spans="2:677" x14ac:dyDescent="0.3">
      <c r="B27" s="19" t="s">
        <v>297</v>
      </c>
      <c r="C27" s="16" t="s">
        <v>288</v>
      </c>
      <c r="D27" s="14">
        <v>5.3064335784860601</v>
      </c>
      <c r="E27" s="14">
        <v>0.284535848697822</v>
      </c>
      <c r="F27" s="14">
        <v>4.74821819582038</v>
      </c>
      <c r="G27" s="14">
        <v>5.8646489611517403</v>
      </c>
      <c r="H27" s="14">
        <v>5.3620919679729804</v>
      </c>
      <c r="I27" s="15">
        <v>717</v>
      </c>
      <c r="J27" s="14">
        <v>2.2432691403893701</v>
      </c>
      <c r="K27" s="15">
        <v>319.62281613500397</v>
      </c>
      <c r="L27" s="15">
        <v>417</v>
      </c>
      <c r="ZA27" s="9"/>
    </row>
    <row r="28" spans="2:677" x14ac:dyDescent="0.3">
      <c r="B28" s="19"/>
      <c r="C28" s="16" t="s">
        <v>289</v>
      </c>
      <c r="D28" s="14">
        <v>5.4590578771073499</v>
      </c>
      <c r="E28" s="14">
        <v>0.44078152495967698</v>
      </c>
      <c r="F28" s="14">
        <v>4.5943126130101204</v>
      </c>
      <c r="G28" s="14">
        <v>6.3238031412045803</v>
      </c>
      <c r="H28" s="14">
        <v>8.0743149254398308</v>
      </c>
      <c r="I28" s="15">
        <v>327</v>
      </c>
      <c r="J28" s="14">
        <v>2.3157186956003999</v>
      </c>
      <c r="K28" s="15">
        <v>141.208861258176</v>
      </c>
      <c r="L28" s="15">
        <v>159</v>
      </c>
      <c r="ZA28" s="9"/>
    </row>
    <row r="29" spans="2:677" x14ac:dyDescent="0.3">
      <c r="B29" s="19" t="s">
        <v>291</v>
      </c>
      <c r="C29" s="16" t="s">
        <v>290</v>
      </c>
      <c r="D29" s="14">
        <v>5.0106185266308696</v>
      </c>
      <c r="E29" s="14">
        <v>0.237463570087454</v>
      </c>
      <c r="F29" s="14">
        <v>4.5447516833063197</v>
      </c>
      <c r="G29" s="14">
        <v>5.4764853699554203</v>
      </c>
      <c r="H29" s="14">
        <v>4.7392067231891897</v>
      </c>
      <c r="I29" s="15">
        <v>711</v>
      </c>
      <c r="J29" s="14">
        <v>1.91944789599733</v>
      </c>
      <c r="K29" s="15">
        <v>370.41901553184402</v>
      </c>
      <c r="L29" s="15">
        <v>420</v>
      </c>
      <c r="ZA29" s="9"/>
    </row>
    <row r="30" spans="2:677" x14ac:dyDescent="0.3">
      <c r="B30" s="19"/>
      <c r="C30" s="16" t="s">
        <v>291</v>
      </c>
      <c r="D30" s="14">
        <v>5.8219969678057204</v>
      </c>
      <c r="E30" s="14">
        <v>0.46656118316468298</v>
      </c>
      <c r="F30" s="14">
        <v>4.9066759965146298</v>
      </c>
      <c r="G30" s="14">
        <v>6.7373179390968101</v>
      </c>
      <c r="H30" s="14">
        <v>8.0137654784888603</v>
      </c>
      <c r="I30" s="15">
        <v>336</v>
      </c>
      <c r="J30" s="14">
        <v>2.18194130009037</v>
      </c>
      <c r="K30" s="15">
        <v>153.99131039230201</v>
      </c>
      <c r="L30" s="15">
        <v>169</v>
      </c>
      <c r="ZA30" s="9"/>
    </row>
    <row r="31" spans="2:677" x14ac:dyDescent="0.3">
      <c r="B31" s="19" t="s">
        <v>388</v>
      </c>
      <c r="C31" s="16" t="s">
        <v>382</v>
      </c>
      <c r="D31" s="14">
        <v>5.7147889934537801</v>
      </c>
      <c r="E31" s="14">
        <v>0.52990842719221398</v>
      </c>
      <c r="F31" s="14">
        <v>4.6751905146799704</v>
      </c>
      <c r="G31" s="14">
        <v>6.7543874722275898</v>
      </c>
      <c r="H31" s="14">
        <v>9.2725808039319997</v>
      </c>
      <c r="I31" s="15">
        <v>254</v>
      </c>
      <c r="J31" s="14">
        <v>2.21288682517058</v>
      </c>
      <c r="K31" s="15">
        <v>114.78219180071299</v>
      </c>
      <c r="L31" s="15">
        <v>119</v>
      </c>
      <c r="ZA31" s="9"/>
    </row>
    <row r="32" spans="2:677" ht="27.6" x14ac:dyDescent="0.3">
      <c r="B32" s="19"/>
      <c r="C32" s="16" t="s">
        <v>383</v>
      </c>
      <c r="D32" s="14">
        <v>5.1714726224826197</v>
      </c>
      <c r="E32" s="14">
        <v>0.34827432436932299</v>
      </c>
      <c r="F32" s="14">
        <v>4.4882121962826202</v>
      </c>
      <c r="G32" s="14">
        <v>5.8547330486826299</v>
      </c>
      <c r="H32" s="14">
        <v>6.7345290170390699</v>
      </c>
      <c r="I32" s="15">
        <v>522</v>
      </c>
      <c r="J32" s="14">
        <v>2.5994389843669001</v>
      </c>
      <c r="K32" s="15">
        <v>200.81256114851001</v>
      </c>
      <c r="L32" s="15">
        <v>301</v>
      </c>
      <c r="ZA32" s="9"/>
    </row>
    <row r="33" spans="2:677" x14ac:dyDescent="0.3">
      <c r="B33" s="19"/>
      <c r="C33" s="16" t="s">
        <v>384</v>
      </c>
      <c r="D33" s="14">
        <v>5.2744569344058698</v>
      </c>
      <c r="E33" s="14">
        <v>0.41274120567273498</v>
      </c>
      <c r="F33" s="14">
        <v>4.4647224453391399</v>
      </c>
      <c r="G33" s="14">
        <v>6.0841914234726104</v>
      </c>
      <c r="H33" s="14">
        <v>7.8252834520342303</v>
      </c>
      <c r="I33" s="15">
        <v>260</v>
      </c>
      <c r="J33" s="14">
        <v>1.9849202450843499</v>
      </c>
      <c r="K33" s="15">
        <v>130.98763068384699</v>
      </c>
      <c r="L33" s="15">
        <v>128</v>
      </c>
      <c r="ZA33" s="9"/>
    </row>
    <row r="34" spans="2:677" x14ac:dyDescent="0.3">
      <c r="B34" s="19" t="s">
        <v>387</v>
      </c>
      <c r="C34" s="16" t="s">
        <v>385</v>
      </c>
      <c r="D34" s="14">
        <v>5.4324783538128996</v>
      </c>
      <c r="E34" s="14">
        <v>0.29810069273119599</v>
      </c>
      <c r="F34" s="14">
        <v>4.8476499513836897</v>
      </c>
      <c r="G34" s="14">
        <v>6.0173067562421103</v>
      </c>
      <c r="H34" s="14">
        <v>5.4873793012349097</v>
      </c>
      <c r="I34" s="15">
        <v>832</v>
      </c>
      <c r="J34" s="14">
        <v>2.4646343702629299</v>
      </c>
      <c r="K34" s="15">
        <v>337.57542702418903</v>
      </c>
      <c r="L34" s="15">
        <v>490</v>
      </c>
      <c r="ZA34" s="9"/>
    </row>
    <row r="35" spans="2:677" x14ac:dyDescent="0.3">
      <c r="B35" s="19"/>
      <c r="C35" s="16" t="s">
        <v>386</v>
      </c>
      <c r="D35" s="14">
        <v>4.9559124635564196</v>
      </c>
      <c r="E35" s="14">
        <v>0.47260596458579601</v>
      </c>
      <c r="F35" s="14">
        <v>4.0287311520508604</v>
      </c>
      <c r="G35" s="14">
        <v>5.8830937750619796</v>
      </c>
      <c r="H35" s="14">
        <v>9.5362048474651306</v>
      </c>
      <c r="I35" s="15">
        <v>200</v>
      </c>
      <c r="J35" s="14">
        <v>3.5366881327720598</v>
      </c>
      <c r="K35" s="15">
        <v>56.550080892555201</v>
      </c>
      <c r="L35" s="15">
        <v>93</v>
      </c>
      <c r="ZA35" s="9"/>
    </row>
    <row r="37" spans="2:677" x14ac:dyDescent="0.3">
      <c r="B37" s="7"/>
      <c r="C37" s="7"/>
      <c r="D37" s="7"/>
    </row>
    <row r="38" spans="2:677" x14ac:dyDescent="0.3">
      <c r="B38" s="7" t="s">
        <v>301</v>
      </c>
      <c r="C38" s="7"/>
      <c r="D38" s="7"/>
    </row>
    <row r="39" spans="2:677" x14ac:dyDescent="0.3">
      <c r="B39" s="7" t="s">
        <v>343</v>
      </c>
      <c r="C39" s="7"/>
      <c r="D39" s="7"/>
    </row>
    <row r="40" spans="2:677" x14ac:dyDescent="0.3">
      <c r="B40" s="7" t="s">
        <v>344</v>
      </c>
      <c r="C40" s="7"/>
      <c r="D40" s="7"/>
    </row>
    <row r="41" spans="2:677" x14ac:dyDescent="0.3">
      <c r="B41" s="7" t="s">
        <v>345</v>
      </c>
      <c r="C41" s="7"/>
      <c r="D41" s="7"/>
    </row>
    <row r="42" spans="2:677" x14ac:dyDescent="0.3">
      <c r="B42" s="7" t="s">
        <v>308</v>
      </c>
      <c r="C42" s="7"/>
      <c r="D42" s="7"/>
    </row>
    <row r="43" spans="2:677" x14ac:dyDescent="0.3">
      <c r="B43" s="7" t="s">
        <v>309</v>
      </c>
      <c r="C43" s="7"/>
      <c r="D43" s="7"/>
    </row>
    <row r="44" spans="2:677" x14ac:dyDescent="0.3">
      <c r="B44" s="7"/>
      <c r="C44" s="7"/>
      <c r="D44" s="7"/>
    </row>
    <row r="45" spans="2:677" ht="90" customHeight="1" x14ac:dyDescent="0.3">
      <c r="B45" s="20" t="s">
        <v>399</v>
      </c>
      <c r="C45" s="21"/>
      <c r="D45" s="21"/>
      <c r="E45" s="22"/>
      <c r="F45" s="22"/>
      <c r="G45" s="22"/>
      <c r="H45" s="22"/>
      <c r="I45" s="22"/>
    </row>
    <row r="46" spans="2:677" x14ac:dyDescent="0.3">
      <c r="B46" s="7"/>
      <c r="C46" s="7"/>
      <c r="D46" s="7"/>
    </row>
    <row r="47" spans="2:677" x14ac:dyDescent="0.3">
      <c r="B47" s="7"/>
      <c r="C47" s="7"/>
      <c r="D47" s="7"/>
    </row>
    <row r="48" spans="2:677" x14ac:dyDescent="0.3">
      <c r="B48" s="7"/>
      <c r="C48" s="7"/>
      <c r="D48" s="7"/>
    </row>
    <row r="49" spans="2:4" x14ac:dyDescent="0.3">
      <c r="B49" s="7"/>
      <c r="C49" s="7"/>
      <c r="D49" s="7"/>
    </row>
    <row r="50" spans="2:4" x14ac:dyDescent="0.3">
      <c r="B50" s="7"/>
      <c r="C50" s="7"/>
      <c r="D50" s="7"/>
    </row>
    <row r="51" spans="2:4" x14ac:dyDescent="0.3">
      <c r="B51" s="7"/>
      <c r="C51" s="7"/>
      <c r="D51" s="7"/>
    </row>
    <row r="52" spans="2:4" x14ac:dyDescent="0.3">
      <c r="B52" s="7"/>
      <c r="C52" s="7"/>
      <c r="D52" s="7"/>
    </row>
    <row r="53" spans="2:4" x14ac:dyDescent="0.3">
      <c r="B53" s="7"/>
      <c r="C53" s="7"/>
      <c r="D53" s="7"/>
    </row>
    <row r="54" spans="2:4" x14ac:dyDescent="0.3">
      <c r="B54" s="7"/>
      <c r="C54" s="7"/>
      <c r="D54" s="7"/>
    </row>
    <row r="55" spans="2:4" x14ac:dyDescent="0.3">
      <c r="B55" s="7"/>
      <c r="C55" s="7"/>
      <c r="D55" s="7"/>
    </row>
    <row r="56" spans="2:4" x14ac:dyDescent="0.3">
      <c r="B56" s="7"/>
      <c r="C56" s="7"/>
      <c r="D56" s="7"/>
    </row>
    <row r="57" spans="2:4" x14ac:dyDescent="0.3">
      <c r="B57" s="7"/>
      <c r="C57" s="7"/>
      <c r="D57" s="7"/>
    </row>
    <row r="127" spans="3:3" x14ac:dyDescent="0.3">
      <c r="C127" s="8" t="str">
        <f>HYPERLINK("https://www.cdc.gov/nchs/data/series/sr_02/sr02_175.pdf", "Link to Vital and Health Statistics")</f>
        <v>Link to Vital and Health Statistics</v>
      </c>
    </row>
  </sheetData>
  <mergeCells count="12">
    <mergeCell ref="B45:I45"/>
    <mergeCell ref="B17:B21"/>
    <mergeCell ref="B27:B28"/>
    <mergeCell ref="B29:B30"/>
    <mergeCell ref="B22:B26"/>
    <mergeCell ref="B34:B35"/>
    <mergeCell ref="B31:B33"/>
    <mergeCell ref="B8:C8"/>
    <mergeCell ref="B9:C9"/>
    <mergeCell ref="B10:B11"/>
    <mergeCell ref="B12:B14"/>
    <mergeCell ref="B15:B16"/>
  </mergeCells>
  <conditionalFormatting sqref="D9:D35">
    <cfRule type="expression" dxfId="19" priority="1">
      <formula>ZA9 = 3</formula>
    </cfRule>
    <cfRule type="expression" dxfId="18" priority="28">
      <formula>I9 = J9</formula>
    </cfRule>
    <cfRule type="expression" dxfId="17" priority="55">
      <formula>ZA9 = 2</formula>
    </cfRule>
    <cfRule type="expression" dxfId="16" priority="82">
      <formula>ZA9 = 1</formula>
    </cfRule>
  </conditionalFormatting>
  <pageMargins left="0.7" right="0.7" top="0.75" bottom="0.75" header="0.3" footer="0.3"/>
  <pageSetup paperSize="9" orientation="portrait" horizontalDpi="300" verticalDpi="300"/>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1:ZA12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2" width="12.19921875" customWidth="1"/>
  </cols>
  <sheetData>
    <row r="1" spans="2:677" ht="70.05" customHeight="1" x14ac:dyDescent="0.3"/>
    <row r="2" spans="2:677" x14ac:dyDescent="0.3">
      <c r="B2" s="10" t="s">
        <v>5</v>
      </c>
      <c r="C2" s="11" t="s">
        <v>234</v>
      </c>
      <c r="L2" s="12" t="str">
        <f>HYPERLINK("#'INDICE'!A1", "Índice")</f>
        <v>Índice</v>
      </c>
    </row>
    <row r="3" spans="2:677" x14ac:dyDescent="0.3">
      <c r="B3" s="10" t="s">
        <v>7</v>
      </c>
      <c r="C3" s="11" t="s">
        <v>233</v>
      </c>
    </row>
    <row r="4" spans="2:677" x14ac:dyDescent="0.3">
      <c r="B4" s="10" t="s">
        <v>8</v>
      </c>
      <c r="C4" s="11" t="s">
        <v>389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342</v>
      </c>
      <c r="J8" s="13" t="s">
        <v>249</v>
      </c>
      <c r="K8" s="13" t="s">
        <v>250</v>
      </c>
      <c r="L8" s="13" t="s">
        <v>251</v>
      </c>
      <c r="ZA8" s="9" t="s">
        <v>300</v>
      </c>
    </row>
    <row r="9" spans="2:677" x14ac:dyDescent="0.3">
      <c r="B9" s="19" t="s">
        <v>292</v>
      </c>
      <c r="C9" s="19" t="s">
        <v>252</v>
      </c>
      <c r="D9" s="14">
        <v>17.493161116932601</v>
      </c>
      <c r="E9" s="14">
        <v>0.45430540225733002</v>
      </c>
      <c r="F9" s="14">
        <v>16.6018840946215</v>
      </c>
      <c r="G9" s="14">
        <v>18.384438139243699</v>
      </c>
      <c r="H9" s="14">
        <v>2.5970457781789</v>
      </c>
      <c r="I9" s="15">
        <v>1983</v>
      </c>
      <c r="J9" s="14">
        <v>2.8153548096618701</v>
      </c>
      <c r="K9" s="15">
        <v>704.35171907805204</v>
      </c>
      <c r="L9" s="15">
        <v>939</v>
      </c>
      <c r="ZA9" s="9"/>
    </row>
    <row r="10" spans="2:677" x14ac:dyDescent="0.3">
      <c r="B10" s="19" t="s">
        <v>293</v>
      </c>
      <c r="C10" s="16" t="s">
        <v>253</v>
      </c>
      <c r="D10" s="14">
        <v>18.001204892434</v>
      </c>
      <c r="E10" s="14">
        <v>0.55203546645449197</v>
      </c>
      <c r="F10" s="14">
        <v>16.918196580608999</v>
      </c>
      <c r="G10" s="14">
        <v>19.084213204259001</v>
      </c>
      <c r="H10" s="14">
        <v>3.06665842510639</v>
      </c>
      <c r="I10" s="15">
        <v>1205</v>
      </c>
      <c r="J10" s="14">
        <v>2.5481055238402499</v>
      </c>
      <c r="K10" s="15">
        <v>472.90035233075702</v>
      </c>
      <c r="L10" s="15">
        <v>582</v>
      </c>
      <c r="ZA10" s="9"/>
    </row>
    <row r="11" spans="2:677" x14ac:dyDescent="0.3">
      <c r="B11" s="19"/>
      <c r="C11" s="16" t="s">
        <v>254</v>
      </c>
      <c r="D11" s="14">
        <v>16.632654844006701</v>
      </c>
      <c r="E11" s="14">
        <v>0.78460856890890596</v>
      </c>
      <c r="F11" s="14">
        <v>15.093374030918699</v>
      </c>
      <c r="G11" s="14">
        <v>18.1719356570946</v>
      </c>
      <c r="H11" s="14">
        <v>4.71727800683382</v>
      </c>
      <c r="I11" s="15">
        <v>778</v>
      </c>
      <c r="J11" s="14">
        <v>3.2687108890273202</v>
      </c>
      <c r="K11" s="15">
        <v>238.014320144267</v>
      </c>
      <c r="L11" s="15">
        <v>357</v>
      </c>
      <c r="ZA11" s="9"/>
    </row>
    <row r="12" spans="2:677" x14ac:dyDescent="0.3">
      <c r="B12" s="19" t="s">
        <v>294</v>
      </c>
      <c r="C12" s="16" t="s">
        <v>255</v>
      </c>
      <c r="D12" s="14">
        <v>18.0397551817005</v>
      </c>
      <c r="E12" s="14">
        <v>0.50203123298268804</v>
      </c>
      <c r="F12" s="14">
        <v>17.0548474517534</v>
      </c>
      <c r="G12" s="14">
        <v>19.024662911647699</v>
      </c>
      <c r="H12" s="14">
        <v>2.7829159981724598</v>
      </c>
      <c r="I12" s="15">
        <v>1034</v>
      </c>
      <c r="J12" s="14">
        <v>1.7972442090573999</v>
      </c>
      <c r="K12" s="15">
        <v>575.32526452946695</v>
      </c>
      <c r="L12" s="15">
        <v>494</v>
      </c>
      <c r="ZA12" s="9"/>
    </row>
    <row r="13" spans="2:677" x14ac:dyDescent="0.3">
      <c r="B13" s="19"/>
      <c r="C13" s="16" t="s">
        <v>256</v>
      </c>
      <c r="D13" s="14">
        <v>17.352983152897298</v>
      </c>
      <c r="E13" s="14">
        <v>0.78530854538204897</v>
      </c>
      <c r="F13" s="14">
        <v>15.812329094094901</v>
      </c>
      <c r="G13" s="14">
        <v>18.893637211699598</v>
      </c>
      <c r="H13" s="14">
        <v>4.5254959246066804</v>
      </c>
      <c r="I13" s="15">
        <v>573</v>
      </c>
      <c r="J13" s="14">
        <v>2.3654058150099102</v>
      </c>
      <c r="K13" s="15">
        <v>242.24173136126299</v>
      </c>
      <c r="L13" s="15">
        <v>270</v>
      </c>
      <c r="ZA13" s="9"/>
    </row>
    <row r="14" spans="2:677" x14ac:dyDescent="0.3">
      <c r="B14" s="19"/>
      <c r="C14" s="16" t="s">
        <v>257</v>
      </c>
      <c r="D14" s="14">
        <v>15.1330628666033</v>
      </c>
      <c r="E14" s="14">
        <v>0.97238672015330696</v>
      </c>
      <c r="F14" s="14">
        <v>13.225390327014599</v>
      </c>
      <c r="G14" s="14">
        <v>17.040735406191999</v>
      </c>
      <c r="H14" s="14">
        <v>6.4255777480396103</v>
      </c>
      <c r="I14" s="15">
        <v>376</v>
      </c>
      <c r="J14" s="14">
        <v>3.13305071195101</v>
      </c>
      <c r="K14" s="15">
        <v>120.010824773997</v>
      </c>
      <c r="L14" s="15">
        <v>175</v>
      </c>
      <c r="ZA14" s="9"/>
    </row>
    <row r="15" spans="2:677" x14ac:dyDescent="0.3">
      <c r="B15" s="19" t="s">
        <v>321</v>
      </c>
      <c r="C15" s="16" t="s">
        <v>314</v>
      </c>
      <c r="D15" s="14">
        <v>15.793435397358399</v>
      </c>
      <c r="E15" s="14">
        <v>0.61501713037506101</v>
      </c>
      <c r="F15" s="14">
        <v>14.5868667897491</v>
      </c>
      <c r="G15" s="14">
        <v>17.0000040049677</v>
      </c>
      <c r="H15" s="14">
        <v>3.8941314217040399</v>
      </c>
      <c r="I15" s="15">
        <v>1001</v>
      </c>
      <c r="J15" s="14">
        <v>2.8156117808074699</v>
      </c>
      <c r="K15" s="15">
        <v>355.517762364573</v>
      </c>
      <c r="L15" s="15">
        <v>583</v>
      </c>
      <c r="ZA15" s="9"/>
    </row>
    <row r="16" spans="2:677" x14ac:dyDescent="0.3">
      <c r="B16" s="19"/>
      <c r="C16" s="16" t="s">
        <v>315</v>
      </c>
      <c r="D16" s="14">
        <v>19.2671687675603</v>
      </c>
      <c r="E16" s="14">
        <v>0.66820656263681</v>
      </c>
      <c r="F16" s="14">
        <v>17.956250710067501</v>
      </c>
      <c r="G16" s="14">
        <v>20.578086825053202</v>
      </c>
      <c r="H16" s="14">
        <v>3.4681097710726099</v>
      </c>
      <c r="I16" s="15">
        <v>982</v>
      </c>
      <c r="J16" s="14">
        <v>2.90889684503788</v>
      </c>
      <c r="K16" s="15">
        <v>337.58502013405501</v>
      </c>
      <c r="L16" s="15">
        <v>570</v>
      </c>
      <c r="ZA16" s="9"/>
    </row>
    <row r="17" spans="2:677" x14ac:dyDescent="0.3">
      <c r="B17" s="19" t="s">
        <v>322</v>
      </c>
      <c r="C17" s="16" t="s">
        <v>316</v>
      </c>
      <c r="D17" s="14">
        <v>16.506627650499698</v>
      </c>
      <c r="E17" s="14">
        <v>1.32252348073907</v>
      </c>
      <c r="F17" s="14">
        <v>13.912040872546299</v>
      </c>
      <c r="G17" s="14">
        <v>19.101214428453101</v>
      </c>
      <c r="H17" s="14">
        <v>8.0120755658957101</v>
      </c>
      <c r="I17" s="15">
        <v>211</v>
      </c>
      <c r="J17" s="14">
        <v>2.85040733817153</v>
      </c>
      <c r="K17" s="15">
        <v>74.024507716624001</v>
      </c>
      <c r="L17" s="15">
        <v>88</v>
      </c>
      <c r="ZA17" s="9"/>
    </row>
    <row r="18" spans="2:677" x14ac:dyDescent="0.3">
      <c r="B18" s="19"/>
      <c r="C18" s="16" t="s">
        <v>317</v>
      </c>
      <c r="D18" s="14">
        <v>18.470870343706501</v>
      </c>
      <c r="E18" s="14">
        <v>2.5338870797667399</v>
      </c>
      <c r="F18" s="14">
        <v>13.499775304762</v>
      </c>
      <c r="G18" s="14">
        <v>23.441965382650999</v>
      </c>
      <c r="H18" s="14">
        <v>13.7182874039831</v>
      </c>
      <c r="I18" s="15">
        <v>89</v>
      </c>
      <c r="J18" s="14">
        <v>3.7976122380133801</v>
      </c>
      <c r="K18" s="15">
        <v>23.435778700396799</v>
      </c>
      <c r="L18" s="15">
        <v>38</v>
      </c>
      <c r="ZA18" s="9">
        <v>1</v>
      </c>
    </row>
    <row r="19" spans="2:677" x14ac:dyDescent="0.3">
      <c r="B19" s="19"/>
      <c r="C19" s="16" t="s">
        <v>318</v>
      </c>
      <c r="D19" s="14">
        <v>15.904054799039301</v>
      </c>
      <c r="E19" s="14">
        <v>1.69239283577661</v>
      </c>
      <c r="F19" s="14">
        <v>12.5838414805164</v>
      </c>
      <c r="G19" s="14">
        <v>19.224268117562101</v>
      </c>
      <c r="H19" s="14">
        <v>10.641266376162401</v>
      </c>
      <c r="I19" s="15">
        <v>66</v>
      </c>
      <c r="J19" s="14">
        <v>1.4103379863805701</v>
      </c>
      <c r="K19" s="15">
        <v>46.797293015824998</v>
      </c>
      <c r="L19" s="15">
        <v>29</v>
      </c>
      <c r="ZA19" s="9">
        <v>1</v>
      </c>
    </row>
    <row r="20" spans="2:677" x14ac:dyDescent="0.3">
      <c r="B20" s="19"/>
      <c r="C20" s="16" t="s">
        <v>319</v>
      </c>
      <c r="D20" s="14">
        <v>17.651997553243099</v>
      </c>
      <c r="E20" s="14">
        <v>0.49303875129943198</v>
      </c>
      <c r="F20" s="14">
        <v>16.684731683282699</v>
      </c>
      <c r="G20" s="14">
        <v>18.619263423203499</v>
      </c>
      <c r="H20" s="14">
        <v>2.7931045753450601</v>
      </c>
      <c r="I20" s="15">
        <v>1594</v>
      </c>
      <c r="J20" s="14">
        <v>2.6415910317179798</v>
      </c>
      <c r="K20" s="15">
        <v>603.42421701944102</v>
      </c>
      <c r="L20" s="15">
        <v>801</v>
      </c>
      <c r="ZA20" s="9"/>
    </row>
    <row r="21" spans="2:677" x14ac:dyDescent="0.3">
      <c r="B21" s="19"/>
      <c r="C21" s="16" t="s">
        <v>320</v>
      </c>
      <c r="D21" s="14">
        <v>19.778685108312899</v>
      </c>
      <c r="E21" s="14">
        <v>4.4101059609105198</v>
      </c>
      <c r="F21" s="14">
        <v>11.126738445591</v>
      </c>
      <c r="G21" s="14">
        <v>28.4306317710348</v>
      </c>
      <c r="H21" s="14">
        <v>22.297265651178002</v>
      </c>
      <c r="I21" s="15">
        <v>23</v>
      </c>
      <c r="J21" s="14">
        <v>1.9452716338620999</v>
      </c>
      <c r="K21" s="15">
        <v>11.8235415556522</v>
      </c>
      <c r="L21" s="15">
        <v>3</v>
      </c>
      <c r="ZA21" s="9">
        <v>1</v>
      </c>
    </row>
    <row r="22" spans="2:677" x14ac:dyDescent="0.3">
      <c r="B22" s="19" t="s">
        <v>298</v>
      </c>
      <c r="C22" s="16" t="s">
        <v>283</v>
      </c>
      <c r="D22" s="14">
        <v>16.0860227666466</v>
      </c>
      <c r="E22" s="14">
        <v>0.81380088374413395</v>
      </c>
      <c r="F22" s="14">
        <v>14.489471141212</v>
      </c>
      <c r="G22" s="14">
        <v>17.682574392081101</v>
      </c>
      <c r="H22" s="14">
        <v>5.0590558993333197</v>
      </c>
      <c r="I22" s="15">
        <v>341</v>
      </c>
      <c r="J22" s="14">
        <v>1.98685491677538</v>
      </c>
      <c r="K22" s="15">
        <v>171.628032384688</v>
      </c>
      <c r="L22" s="15">
        <v>181</v>
      </c>
      <c r="ZA22" s="9"/>
    </row>
    <row r="23" spans="2:677" x14ac:dyDescent="0.3">
      <c r="B23" s="19"/>
      <c r="C23" s="16" t="s">
        <v>284</v>
      </c>
      <c r="D23" s="14">
        <v>18.340001124035901</v>
      </c>
      <c r="E23" s="14">
        <v>1.1181226531338899</v>
      </c>
      <c r="F23" s="14">
        <v>16.1464171958851</v>
      </c>
      <c r="G23" s="14">
        <v>20.533585052186801</v>
      </c>
      <c r="H23" s="14">
        <v>6.0966335038469799</v>
      </c>
      <c r="I23" s="15">
        <v>328</v>
      </c>
      <c r="J23" s="14">
        <v>2.71164078830948</v>
      </c>
      <c r="K23" s="15">
        <v>120.95997427612301</v>
      </c>
      <c r="L23" s="15">
        <v>164</v>
      </c>
      <c r="ZA23" s="9"/>
    </row>
    <row r="24" spans="2:677" x14ac:dyDescent="0.3">
      <c r="B24" s="19"/>
      <c r="C24" s="16" t="s">
        <v>285</v>
      </c>
      <c r="D24" s="14">
        <v>17.503477869677901</v>
      </c>
      <c r="E24" s="14">
        <v>1.0056688769753599</v>
      </c>
      <c r="F24" s="14">
        <v>15.5305108795256</v>
      </c>
      <c r="G24" s="14">
        <v>19.476444859830199</v>
      </c>
      <c r="H24" s="14">
        <v>5.74553745525927</v>
      </c>
      <c r="I24" s="15">
        <v>364</v>
      </c>
      <c r="J24" s="14">
        <v>2.4903433536672299</v>
      </c>
      <c r="K24" s="15">
        <v>146.16458387715099</v>
      </c>
      <c r="L24" s="15">
        <v>201</v>
      </c>
      <c r="ZA24" s="9"/>
    </row>
    <row r="25" spans="2:677" x14ac:dyDescent="0.3">
      <c r="B25" s="19"/>
      <c r="C25" s="16" t="s">
        <v>286</v>
      </c>
      <c r="D25" s="14">
        <v>16.5768421777593</v>
      </c>
      <c r="E25" s="14">
        <v>0.96822547966037298</v>
      </c>
      <c r="F25" s="14">
        <v>14.677333349227601</v>
      </c>
      <c r="G25" s="14">
        <v>18.4763510062911</v>
      </c>
      <c r="H25" s="14">
        <v>5.8408318621710196</v>
      </c>
      <c r="I25" s="15">
        <v>394</v>
      </c>
      <c r="J25" s="14">
        <v>2.4788432282868298</v>
      </c>
      <c r="K25" s="15">
        <v>158.94510613012801</v>
      </c>
      <c r="L25" s="15">
        <v>226</v>
      </c>
      <c r="ZA25" s="9"/>
    </row>
    <row r="26" spans="2:677" x14ac:dyDescent="0.3">
      <c r="B26" s="19"/>
      <c r="C26" s="16" t="s">
        <v>287</v>
      </c>
      <c r="D26" s="14">
        <v>18.926703289372501</v>
      </c>
      <c r="E26" s="14">
        <v>1.0610078920177699</v>
      </c>
      <c r="F26" s="14">
        <v>16.8451696999688</v>
      </c>
      <c r="G26" s="14">
        <v>21.008236878776199</v>
      </c>
      <c r="H26" s="14">
        <v>5.6058779798885396</v>
      </c>
      <c r="I26" s="15">
        <v>539</v>
      </c>
      <c r="J26" s="14">
        <v>3.79891183447572</v>
      </c>
      <c r="K26" s="15">
        <v>141.88273471063201</v>
      </c>
      <c r="L26" s="15">
        <v>307</v>
      </c>
      <c r="ZA26" s="9"/>
    </row>
    <row r="27" spans="2:677" x14ac:dyDescent="0.3">
      <c r="B27" s="19" t="s">
        <v>297</v>
      </c>
      <c r="C27" s="16" t="s">
        <v>288</v>
      </c>
      <c r="D27" s="14">
        <v>17.610937259240799</v>
      </c>
      <c r="E27" s="14">
        <v>0.58949116339899799</v>
      </c>
      <c r="F27" s="14">
        <v>16.4544466558221</v>
      </c>
      <c r="G27" s="14">
        <v>18.767427862659599</v>
      </c>
      <c r="H27" s="14">
        <v>3.3473014793104201</v>
      </c>
      <c r="I27" s="15">
        <v>1388</v>
      </c>
      <c r="J27" s="14">
        <v>3.11457534298839</v>
      </c>
      <c r="K27" s="15">
        <v>445.646628239287</v>
      </c>
      <c r="L27" s="15">
        <v>744</v>
      </c>
      <c r="ZA27" s="9"/>
    </row>
    <row r="28" spans="2:677" x14ac:dyDescent="0.3">
      <c r="B28" s="19"/>
      <c r="C28" s="16" t="s">
        <v>289</v>
      </c>
      <c r="D28" s="14">
        <v>17.179947826910901</v>
      </c>
      <c r="E28" s="14">
        <v>0.67632470884513396</v>
      </c>
      <c r="F28" s="14">
        <v>15.8531032205738</v>
      </c>
      <c r="G28" s="14">
        <v>18.506792433247899</v>
      </c>
      <c r="H28" s="14">
        <v>3.9367099112241299</v>
      </c>
      <c r="I28" s="15">
        <v>578</v>
      </c>
      <c r="J28" s="14">
        <v>2.0927371958733398</v>
      </c>
      <c r="K28" s="15">
        <v>276.19330374581</v>
      </c>
      <c r="L28" s="15">
        <v>315</v>
      </c>
      <c r="ZA28" s="9"/>
    </row>
    <row r="29" spans="2:677" x14ac:dyDescent="0.3">
      <c r="B29" s="19" t="s">
        <v>291</v>
      </c>
      <c r="C29" s="16" t="s">
        <v>290</v>
      </c>
      <c r="D29" s="14">
        <v>17.932117043024199</v>
      </c>
      <c r="E29" s="14">
        <v>0.54913004127428899</v>
      </c>
      <c r="F29" s="14">
        <v>16.854808726599401</v>
      </c>
      <c r="G29" s="14">
        <v>19.009425359449001</v>
      </c>
      <c r="H29" s="14">
        <v>3.0622711192257599</v>
      </c>
      <c r="I29" s="15">
        <v>1360</v>
      </c>
      <c r="J29" s="14">
        <v>2.6621207902372799</v>
      </c>
      <c r="K29" s="15">
        <v>510.87088346535302</v>
      </c>
      <c r="L29" s="15">
        <v>695</v>
      </c>
      <c r="ZA29" s="9"/>
    </row>
    <row r="30" spans="2:677" x14ac:dyDescent="0.3">
      <c r="B30" s="19"/>
      <c r="C30" s="16" t="s">
        <v>291</v>
      </c>
      <c r="D30" s="14">
        <v>16.839782592166699</v>
      </c>
      <c r="E30" s="14">
        <v>0.70950926393588998</v>
      </c>
      <c r="F30" s="14">
        <v>15.4478350147863</v>
      </c>
      <c r="G30" s="14">
        <v>18.231730169547099</v>
      </c>
      <c r="H30" s="14">
        <v>4.2132923038206496</v>
      </c>
      <c r="I30" s="15">
        <v>623</v>
      </c>
      <c r="J30" s="14">
        <v>2.3769357985358099</v>
      </c>
      <c r="K30" s="15">
        <v>262.10215706447201</v>
      </c>
      <c r="L30" s="15">
        <v>336</v>
      </c>
      <c r="ZA30" s="9"/>
    </row>
    <row r="31" spans="2:677" x14ac:dyDescent="0.3">
      <c r="B31" s="19" t="s">
        <v>388</v>
      </c>
      <c r="C31" s="16" t="s">
        <v>382</v>
      </c>
      <c r="D31" s="14">
        <v>16.6782926661385</v>
      </c>
      <c r="E31" s="14">
        <v>0.83113170432640904</v>
      </c>
      <c r="F31" s="14">
        <v>15.047740647827199</v>
      </c>
      <c r="G31" s="14">
        <v>18.308844684449699</v>
      </c>
      <c r="H31" s="14">
        <v>4.9833140655568204</v>
      </c>
      <c r="I31" s="15">
        <v>496</v>
      </c>
      <c r="J31" s="14">
        <v>2.5425863519643599</v>
      </c>
      <c r="K31" s="15">
        <v>195.07695367624399</v>
      </c>
      <c r="L31" s="15">
        <v>262</v>
      </c>
      <c r="ZA31" s="9"/>
    </row>
    <row r="32" spans="2:677" ht="27.6" x14ac:dyDescent="0.3">
      <c r="B32" s="19"/>
      <c r="C32" s="16" t="s">
        <v>383</v>
      </c>
      <c r="D32" s="14">
        <v>16.652283996884002</v>
      </c>
      <c r="E32" s="14">
        <v>0.60733458974655097</v>
      </c>
      <c r="F32" s="14">
        <v>15.4607873472596</v>
      </c>
      <c r="G32" s="14">
        <v>17.8437806465083</v>
      </c>
      <c r="H32" s="14">
        <v>3.6471548879432798</v>
      </c>
      <c r="I32" s="15">
        <v>959</v>
      </c>
      <c r="J32" s="14">
        <v>2.55150006078786</v>
      </c>
      <c r="K32" s="15">
        <v>375.85732986574101</v>
      </c>
      <c r="L32" s="15">
        <v>573</v>
      </c>
      <c r="ZA32" s="9"/>
    </row>
    <row r="33" spans="2:677" x14ac:dyDescent="0.3">
      <c r="B33" s="19"/>
      <c r="C33" s="16" t="s">
        <v>384</v>
      </c>
      <c r="D33" s="14">
        <v>20.400292554045802</v>
      </c>
      <c r="E33" s="14">
        <v>1.01607091503192</v>
      </c>
      <c r="F33" s="14">
        <v>18.406918372037701</v>
      </c>
      <c r="G33" s="14">
        <v>22.393666736054001</v>
      </c>
      <c r="H33" s="14">
        <v>4.9806683523781903</v>
      </c>
      <c r="I33" s="15">
        <v>497</v>
      </c>
      <c r="J33" s="14">
        <v>3.1364549365734602</v>
      </c>
      <c r="K33" s="15">
        <v>158.45915533636401</v>
      </c>
      <c r="L33" s="15">
        <v>277</v>
      </c>
      <c r="ZA33" s="9"/>
    </row>
    <row r="34" spans="2:677" x14ac:dyDescent="0.3">
      <c r="B34" s="19" t="s">
        <v>387</v>
      </c>
      <c r="C34" s="16" t="s">
        <v>385</v>
      </c>
      <c r="D34" s="14">
        <v>17.674533472503899</v>
      </c>
      <c r="E34" s="14">
        <v>0.55951519007441397</v>
      </c>
      <c r="F34" s="14">
        <v>16.576849425720599</v>
      </c>
      <c r="G34" s="14">
        <v>18.772217519287299</v>
      </c>
      <c r="H34" s="14">
        <v>3.16565747517379</v>
      </c>
      <c r="I34" s="15">
        <v>1483</v>
      </c>
      <c r="J34" s="14">
        <v>3.1198981081219901</v>
      </c>
      <c r="K34" s="15">
        <v>475.33603617993998</v>
      </c>
      <c r="L34" s="15">
        <v>786</v>
      </c>
      <c r="ZA34" s="9"/>
    </row>
    <row r="35" spans="2:677" x14ac:dyDescent="0.3">
      <c r="B35" s="19"/>
      <c r="C35" s="16" t="s">
        <v>386</v>
      </c>
      <c r="D35" s="14">
        <v>16.5781541245575</v>
      </c>
      <c r="E35" s="14">
        <v>0.85917728071180999</v>
      </c>
      <c r="F35" s="14">
        <v>14.8925784491757</v>
      </c>
      <c r="G35" s="14">
        <v>18.263729799939199</v>
      </c>
      <c r="H35" s="14">
        <v>5.1825871219226904</v>
      </c>
      <c r="I35" s="15">
        <v>410</v>
      </c>
      <c r="J35" s="14">
        <v>2.2788714164466701</v>
      </c>
      <c r="K35" s="15">
        <v>179.913617346297</v>
      </c>
      <c r="L35" s="15">
        <v>229</v>
      </c>
      <c r="ZA35" s="9"/>
    </row>
    <row r="37" spans="2:677" x14ac:dyDescent="0.3">
      <c r="B37" s="7"/>
      <c r="C37" s="7"/>
      <c r="D37" s="7"/>
    </row>
    <row r="38" spans="2:677" x14ac:dyDescent="0.3">
      <c r="B38" s="7" t="s">
        <v>301</v>
      </c>
      <c r="C38" s="7"/>
      <c r="D38" s="7"/>
    </row>
    <row r="39" spans="2:677" x14ac:dyDescent="0.3">
      <c r="B39" s="7" t="s">
        <v>343</v>
      </c>
      <c r="C39" s="7"/>
      <c r="D39" s="7"/>
    </row>
    <row r="40" spans="2:677" x14ac:dyDescent="0.3">
      <c r="B40" s="7" t="s">
        <v>344</v>
      </c>
      <c r="C40" s="7"/>
      <c r="D40" s="7"/>
    </row>
    <row r="41" spans="2:677" x14ac:dyDescent="0.3">
      <c r="B41" s="7" t="s">
        <v>345</v>
      </c>
      <c r="C41" s="7"/>
      <c r="D41" s="7"/>
    </row>
    <row r="42" spans="2:677" x14ac:dyDescent="0.3">
      <c r="B42" s="7" t="s">
        <v>308</v>
      </c>
      <c r="C42" s="7"/>
      <c r="D42" s="7"/>
    </row>
    <row r="43" spans="2:677" x14ac:dyDescent="0.3">
      <c r="B43" s="7" t="s">
        <v>309</v>
      </c>
      <c r="C43" s="7"/>
      <c r="D43" s="7"/>
    </row>
    <row r="44" spans="2:677" x14ac:dyDescent="0.3">
      <c r="B44" s="7"/>
      <c r="C44" s="7"/>
      <c r="D44" s="7"/>
    </row>
    <row r="45" spans="2:677" ht="90" customHeight="1" x14ac:dyDescent="0.3">
      <c r="B45" s="20" t="s">
        <v>399</v>
      </c>
      <c r="C45" s="21"/>
      <c r="D45" s="21"/>
      <c r="E45" s="22"/>
      <c r="F45" s="22"/>
      <c r="G45" s="22"/>
      <c r="H45" s="22"/>
      <c r="I45" s="22"/>
    </row>
    <row r="46" spans="2:677" x14ac:dyDescent="0.3">
      <c r="B46" s="7"/>
      <c r="C46" s="7"/>
      <c r="D46" s="7"/>
    </row>
    <row r="47" spans="2:677" x14ac:dyDescent="0.3">
      <c r="B47" s="7"/>
      <c r="C47" s="7"/>
      <c r="D47" s="7"/>
    </row>
    <row r="48" spans="2:677" x14ac:dyDescent="0.3">
      <c r="B48" s="7"/>
      <c r="C48" s="7"/>
      <c r="D48" s="7"/>
    </row>
    <row r="49" spans="2:4" x14ac:dyDescent="0.3">
      <c r="B49" s="7"/>
      <c r="C49" s="7"/>
      <c r="D49" s="7"/>
    </row>
    <row r="50" spans="2:4" x14ac:dyDescent="0.3">
      <c r="B50" s="7"/>
      <c r="C50" s="7"/>
      <c r="D50" s="7"/>
    </row>
    <row r="51" spans="2:4" x14ac:dyDescent="0.3">
      <c r="B51" s="7"/>
      <c r="C51" s="7"/>
      <c r="D51" s="7"/>
    </row>
    <row r="52" spans="2:4" x14ac:dyDescent="0.3">
      <c r="B52" s="7"/>
      <c r="C52" s="7"/>
      <c r="D52" s="7"/>
    </row>
    <row r="53" spans="2:4" x14ac:dyDescent="0.3">
      <c r="B53" s="7"/>
      <c r="C53" s="7"/>
      <c r="D53" s="7"/>
    </row>
    <row r="54" spans="2:4" x14ac:dyDescent="0.3">
      <c r="B54" s="7"/>
      <c r="C54" s="7"/>
      <c r="D54" s="7"/>
    </row>
    <row r="55" spans="2:4" x14ac:dyDescent="0.3">
      <c r="B55" s="7"/>
      <c r="C55" s="7"/>
      <c r="D55" s="7"/>
    </row>
    <row r="56" spans="2:4" x14ac:dyDescent="0.3">
      <c r="B56" s="7"/>
      <c r="C56" s="7"/>
      <c r="D56" s="7"/>
    </row>
    <row r="57" spans="2:4" x14ac:dyDescent="0.3">
      <c r="B57" s="7"/>
      <c r="C57" s="7"/>
      <c r="D57" s="7"/>
    </row>
    <row r="127" spans="3:3" x14ac:dyDescent="0.3">
      <c r="C127" s="8" t="str">
        <f>HYPERLINK("https://www.cdc.gov/nchs/data/series/sr_02/sr02_175.pdf", "Link to Vital and Health Statistics")</f>
        <v>Link to Vital and Health Statistics</v>
      </c>
    </row>
  </sheetData>
  <mergeCells count="12">
    <mergeCell ref="B45:I45"/>
    <mergeCell ref="B17:B21"/>
    <mergeCell ref="B27:B28"/>
    <mergeCell ref="B29:B30"/>
    <mergeCell ref="B22:B26"/>
    <mergeCell ref="B34:B35"/>
    <mergeCell ref="B31:B33"/>
    <mergeCell ref="B8:C8"/>
    <mergeCell ref="B9:C9"/>
    <mergeCell ref="B10:B11"/>
    <mergeCell ref="B12:B14"/>
    <mergeCell ref="B15:B16"/>
  </mergeCells>
  <conditionalFormatting sqref="D9:D35">
    <cfRule type="expression" dxfId="15" priority="1">
      <formula>ZA9 = 3</formula>
    </cfRule>
    <cfRule type="expression" dxfId="14" priority="28">
      <formula>I9 = J9</formula>
    </cfRule>
    <cfRule type="expression" dxfId="13" priority="55">
      <formula>ZA9 = 2</formula>
    </cfRule>
    <cfRule type="expression" dxfId="12" priority="82">
      <formula>ZA9 = 1</formula>
    </cfRule>
  </conditionalFormatting>
  <pageMargins left="0.7" right="0.7" top="0.75" bottom="0.75" header="0.3" footer="0.3"/>
  <pageSetup paperSize="9" orientation="portrait" horizontalDpi="300" verticalDpi="300"/>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1:ZA12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2" width="12.19921875" customWidth="1"/>
  </cols>
  <sheetData>
    <row r="1" spans="2:677" ht="70.05" customHeight="1" x14ac:dyDescent="0.3"/>
    <row r="2" spans="2:677" x14ac:dyDescent="0.3">
      <c r="B2" s="10" t="s">
        <v>5</v>
      </c>
      <c r="C2" s="11" t="s">
        <v>236</v>
      </c>
      <c r="L2" s="12" t="str">
        <f>HYPERLINK("#'INDICE'!A1", "Índice")</f>
        <v>Índice</v>
      </c>
    </row>
    <row r="3" spans="2:677" x14ac:dyDescent="0.3">
      <c r="B3" s="10" t="s">
        <v>7</v>
      </c>
      <c r="C3" s="11" t="s">
        <v>235</v>
      </c>
    </row>
    <row r="4" spans="2:677" x14ac:dyDescent="0.3">
      <c r="B4" s="10" t="s">
        <v>8</v>
      </c>
      <c r="C4" s="11" t="s">
        <v>389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342</v>
      </c>
      <c r="J8" s="13" t="s">
        <v>249</v>
      </c>
      <c r="K8" s="13" t="s">
        <v>250</v>
      </c>
      <c r="L8" s="13" t="s">
        <v>251</v>
      </c>
      <c r="ZA8" s="9" t="s">
        <v>300</v>
      </c>
    </row>
    <row r="9" spans="2:677" x14ac:dyDescent="0.3">
      <c r="B9" s="19" t="s">
        <v>292</v>
      </c>
      <c r="C9" s="19" t="s">
        <v>252</v>
      </c>
      <c r="D9" s="14">
        <v>16.9186473307252</v>
      </c>
      <c r="E9" s="14">
        <v>0.403288878979844</v>
      </c>
      <c r="F9" s="14">
        <v>16.1274568465215</v>
      </c>
      <c r="G9" s="14">
        <v>17.709837814928999</v>
      </c>
      <c r="H9" s="14">
        <v>2.3836945773285798</v>
      </c>
      <c r="I9" s="15">
        <v>2058</v>
      </c>
      <c r="J9" s="14">
        <v>2.3498670806381798</v>
      </c>
      <c r="K9" s="15">
        <v>875.79421702485695</v>
      </c>
      <c r="L9" s="15">
        <v>967</v>
      </c>
      <c r="ZA9" s="9"/>
    </row>
    <row r="10" spans="2:677" x14ac:dyDescent="0.3">
      <c r="B10" s="19" t="s">
        <v>293</v>
      </c>
      <c r="C10" s="16" t="s">
        <v>253</v>
      </c>
      <c r="D10" s="14">
        <v>16.599019094412998</v>
      </c>
      <c r="E10" s="14">
        <v>0.54158178101032495</v>
      </c>
      <c r="F10" s="14">
        <v>15.5365192986403</v>
      </c>
      <c r="G10" s="14">
        <v>17.6615188901857</v>
      </c>
      <c r="H10" s="14">
        <v>3.2627336466683898</v>
      </c>
      <c r="I10" s="15">
        <v>1266</v>
      </c>
      <c r="J10" s="14">
        <v>2.4426716432104798</v>
      </c>
      <c r="K10" s="15">
        <v>518.28497027789501</v>
      </c>
      <c r="L10" s="15">
        <v>600</v>
      </c>
      <c r="ZA10" s="9"/>
    </row>
    <row r="11" spans="2:677" x14ac:dyDescent="0.3">
      <c r="B11" s="19"/>
      <c r="C11" s="16" t="s">
        <v>254</v>
      </c>
      <c r="D11" s="14">
        <v>17.576895131245699</v>
      </c>
      <c r="E11" s="14">
        <v>0.50741911409652496</v>
      </c>
      <c r="F11" s="14">
        <v>16.581417210823499</v>
      </c>
      <c r="G11" s="14">
        <v>18.572373051667899</v>
      </c>
      <c r="H11" s="14">
        <v>2.8868529413622501</v>
      </c>
      <c r="I11" s="15">
        <v>792</v>
      </c>
      <c r="J11" s="14">
        <v>1.66788263405293</v>
      </c>
      <c r="K11" s="15">
        <v>474.85355613749101</v>
      </c>
      <c r="L11" s="15">
        <v>367</v>
      </c>
      <c r="ZA11" s="9"/>
    </row>
    <row r="12" spans="2:677" x14ac:dyDescent="0.3">
      <c r="B12" s="19" t="s">
        <v>294</v>
      </c>
      <c r="C12" s="16" t="s">
        <v>255</v>
      </c>
      <c r="D12" s="14">
        <v>19.247379566949999</v>
      </c>
      <c r="E12" s="14">
        <v>0.486781342403379</v>
      </c>
      <c r="F12" s="14">
        <v>18.292389766656701</v>
      </c>
      <c r="G12" s="14">
        <v>20.2023693672433</v>
      </c>
      <c r="H12" s="14">
        <v>2.5290785205859398</v>
      </c>
      <c r="I12" s="15">
        <v>1039</v>
      </c>
      <c r="J12" s="14">
        <v>1.73648665816692</v>
      </c>
      <c r="K12" s="15">
        <v>598.334571194918</v>
      </c>
      <c r="L12" s="15">
        <v>505</v>
      </c>
      <c r="ZA12" s="9"/>
    </row>
    <row r="13" spans="2:677" x14ac:dyDescent="0.3">
      <c r="B13" s="19"/>
      <c r="C13" s="16" t="s">
        <v>256</v>
      </c>
      <c r="D13" s="14">
        <v>15.6199600365803</v>
      </c>
      <c r="E13" s="14">
        <v>0.612358568568803</v>
      </c>
      <c r="F13" s="14">
        <v>14.418607116564701</v>
      </c>
      <c r="G13" s="14">
        <v>16.8213129565959</v>
      </c>
      <c r="H13" s="14">
        <v>3.9203593807841002</v>
      </c>
      <c r="I13" s="15">
        <v>636</v>
      </c>
      <c r="J13" s="14">
        <v>1.6967187781820601</v>
      </c>
      <c r="K13" s="15">
        <v>374.84113936750202</v>
      </c>
      <c r="L13" s="15">
        <v>278</v>
      </c>
      <c r="ZA13" s="9"/>
    </row>
    <row r="14" spans="2:677" x14ac:dyDescent="0.3">
      <c r="B14" s="19"/>
      <c r="C14" s="16" t="s">
        <v>257</v>
      </c>
      <c r="D14" s="14">
        <v>14.147912289752099</v>
      </c>
      <c r="E14" s="14">
        <v>0.83347493711364296</v>
      </c>
      <c r="F14" s="14">
        <v>12.512763210673301</v>
      </c>
      <c r="G14" s="14">
        <v>15.7830613688309</v>
      </c>
      <c r="H14" s="14">
        <v>5.8911514295813099</v>
      </c>
      <c r="I14" s="15">
        <v>383</v>
      </c>
      <c r="J14" s="14">
        <v>2.40416637853999</v>
      </c>
      <c r="K14" s="15">
        <v>159.30677819086301</v>
      </c>
      <c r="L14" s="15">
        <v>184</v>
      </c>
      <c r="ZA14" s="9"/>
    </row>
    <row r="15" spans="2:677" x14ac:dyDescent="0.3">
      <c r="B15" s="19" t="s">
        <v>321</v>
      </c>
      <c r="C15" s="16" t="s">
        <v>314</v>
      </c>
      <c r="D15" s="14">
        <v>15.5026470000661</v>
      </c>
      <c r="E15" s="14">
        <v>0.556021935916584</v>
      </c>
      <c r="F15" s="14">
        <v>14.4118178509496</v>
      </c>
      <c r="G15" s="14">
        <v>16.593476149182599</v>
      </c>
      <c r="H15" s="14">
        <v>3.5866257930933498</v>
      </c>
      <c r="I15" s="15">
        <v>1068</v>
      </c>
      <c r="J15" s="14">
        <v>2.37002483175343</v>
      </c>
      <c r="K15" s="15">
        <v>450.628189920632</v>
      </c>
      <c r="L15" s="15">
        <v>624</v>
      </c>
      <c r="ZA15" s="9"/>
    </row>
    <row r="16" spans="2:677" x14ac:dyDescent="0.3">
      <c r="B16" s="19"/>
      <c r="C16" s="16" t="s">
        <v>315</v>
      </c>
      <c r="D16" s="14">
        <v>18.342965875196199</v>
      </c>
      <c r="E16" s="14">
        <v>0.59975107726715204</v>
      </c>
      <c r="F16" s="14">
        <v>17.1663469056252</v>
      </c>
      <c r="G16" s="14">
        <v>19.519584844767198</v>
      </c>
      <c r="H16" s="14">
        <v>3.2696516002254001</v>
      </c>
      <c r="I16" s="15">
        <v>990</v>
      </c>
      <c r="J16" s="14">
        <v>2.5135540290108498</v>
      </c>
      <c r="K16" s="15">
        <v>393.86461901103002</v>
      </c>
      <c r="L16" s="15">
        <v>575</v>
      </c>
      <c r="ZA16" s="9"/>
    </row>
    <row r="17" spans="2:677" x14ac:dyDescent="0.3">
      <c r="B17" s="19" t="s">
        <v>322</v>
      </c>
      <c r="C17" s="16" t="s">
        <v>316</v>
      </c>
      <c r="D17" s="14">
        <v>14.9467716536798</v>
      </c>
      <c r="E17" s="14">
        <v>0.96399715786568996</v>
      </c>
      <c r="F17" s="14">
        <v>13.055558139357</v>
      </c>
      <c r="G17" s="14">
        <v>16.8379851680026</v>
      </c>
      <c r="H17" s="14">
        <v>6.4495342553009296</v>
      </c>
      <c r="I17" s="15">
        <v>233</v>
      </c>
      <c r="J17" s="14">
        <v>1.93361379641273</v>
      </c>
      <c r="K17" s="15">
        <v>120.499760827248</v>
      </c>
      <c r="L17" s="15">
        <v>101</v>
      </c>
      <c r="ZA17" s="9"/>
    </row>
    <row r="18" spans="2:677" x14ac:dyDescent="0.3">
      <c r="B18" s="19"/>
      <c r="C18" s="16" t="s">
        <v>317</v>
      </c>
      <c r="D18" s="14">
        <v>15.967729884888</v>
      </c>
      <c r="E18" s="14">
        <v>1.6962474849337399</v>
      </c>
      <c r="F18" s="14">
        <v>12.6399543401497</v>
      </c>
      <c r="G18" s="14">
        <v>19.295505429626399</v>
      </c>
      <c r="H18" s="14">
        <v>10.6229720640445</v>
      </c>
      <c r="I18" s="15">
        <v>69</v>
      </c>
      <c r="J18" s="14">
        <v>1.62798696682669</v>
      </c>
      <c r="K18" s="15">
        <v>42.383631691165498</v>
      </c>
      <c r="L18" s="15">
        <v>25</v>
      </c>
      <c r="ZA18" s="9">
        <v>1</v>
      </c>
    </row>
    <row r="19" spans="2:677" x14ac:dyDescent="0.3">
      <c r="B19" s="19"/>
      <c r="C19" s="16" t="s">
        <v>318</v>
      </c>
      <c r="D19" s="14">
        <v>15.635792851824201</v>
      </c>
      <c r="E19" s="14">
        <v>1.31149575476206</v>
      </c>
      <c r="F19" s="14">
        <v>13.0628407687761</v>
      </c>
      <c r="G19" s="14">
        <v>18.2087449348723</v>
      </c>
      <c r="H19" s="14">
        <v>8.3877790348767203</v>
      </c>
      <c r="I19" s="15">
        <v>80</v>
      </c>
      <c r="J19" s="14">
        <v>1.05332205254916</v>
      </c>
      <c r="K19" s="15">
        <v>75.950180485057899</v>
      </c>
      <c r="L19" s="15">
        <v>37</v>
      </c>
      <c r="ZA19" s="9">
        <v>1</v>
      </c>
    </row>
    <row r="20" spans="2:677" x14ac:dyDescent="0.3">
      <c r="B20" s="19"/>
      <c r="C20" s="16" t="s">
        <v>319</v>
      </c>
      <c r="D20" s="14">
        <v>17.176385180531302</v>
      </c>
      <c r="E20" s="14">
        <v>0.49050580987105302</v>
      </c>
      <c r="F20" s="14">
        <v>16.2140885503878</v>
      </c>
      <c r="G20" s="14">
        <v>18.138681810674701</v>
      </c>
      <c r="H20" s="14">
        <v>2.8556987091033701</v>
      </c>
      <c r="I20" s="15">
        <v>1649</v>
      </c>
      <c r="J20" s="14">
        <v>2.6656394319214498</v>
      </c>
      <c r="K20" s="15">
        <v>618.61329790254604</v>
      </c>
      <c r="L20" s="15">
        <v>827</v>
      </c>
      <c r="ZA20" s="9"/>
    </row>
    <row r="21" spans="2:677" x14ac:dyDescent="0.3">
      <c r="B21" s="19"/>
      <c r="C21" s="16" t="s">
        <v>320</v>
      </c>
      <c r="D21" s="14">
        <v>21.4348347886183</v>
      </c>
      <c r="E21" s="14">
        <v>1.46928451764781</v>
      </c>
      <c r="F21" s="14">
        <v>18.552325526544401</v>
      </c>
      <c r="G21" s="14">
        <v>24.317344050692199</v>
      </c>
      <c r="H21" s="14">
        <v>6.8546575335770399</v>
      </c>
      <c r="I21" s="15">
        <v>27</v>
      </c>
      <c r="J21" s="14">
        <v>1.0922027318121399</v>
      </c>
      <c r="K21" s="15">
        <v>24.720685284500799</v>
      </c>
      <c r="L21" s="15">
        <v>2</v>
      </c>
      <c r="ZA21" s="9">
        <v>1</v>
      </c>
    </row>
    <row r="22" spans="2:677" x14ac:dyDescent="0.3">
      <c r="B22" s="19" t="s">
        <v>298</v>
      </c>
      <c r="C22" s="16" t="s">
        <v>283</v>
      </c>
      <c r="D22" s="14">
        <v>15.3300820740701</v>
      </c>
      <c r="E22" s="14">
        <v>1.10905077576936</v>
      </c>
      <c r="F22" s="14">
        <v>13.1542957679683</v>
      </c>
      <c r="G22" s="14">
        <v>17.505868380171801</v>
      </c>
      <c r="H22" s="14">
        <v>7.2344738300211198</v>
      </c>
      <c r="I22" s="15">
        <v>368</v>
      </c>
      <c r="J22" s="14">
        <v>3.6014628807848101</v>
      </c>
      <c r="K22" s="15">
        <v>102.180700504626</v>
      </c>
      <c r="L22" s="15">
        <v>191</v>
      </c>
      <c r="ZA22" s="9"/>
    </row>
    <row r="23" spans="2:677" x14ac:dyDescent="0.3">
      <c r="B23" s="19"/>
      <c r="C23" s="16" t="s">
        <v>284</v>
      </c>
      <c r="D23" s="14">
        <v>17.702300727643699</v>
      </c>
      <c r="E23" s="14">
        <v>0.88369016953626101</v>
      </c>
      <c r="F23" s="14">
        <v>15.9686371193387</v>
      </c>
      <c r="G23" s="14">
        <v>19.435964335948601</v>
      </c>
      <c r="H23" s="14">
        <v>4.9919509510777997</v>
      </c>
      <c r="I23" s="15">
        <v>329</v>
      </c>
      <c r="J23" s="14">
        <v>1.7505837569940601</v>
      </c>
      <c r="K23" s="15">
        <v>187.93730873233301</v>
      </c>
      <c r="L23" s="15">
        <v>182</v>
      </c>
      <c r="ZA23" s="9"/>
    </row>
    <row r="24" spans="2:677" x14ac:dyDescent="0.3">
      <c r="B24" s="19"/>
      <c r="C24" s="16" t="s">
        <v>285</v>
      </c>
      <c r="D24" s="14">
        <v>16.233002226688701</v>
      </c>
      <c r="E24" s="14">
        <v>1.0187113179595899</v>
      </c>
      <c r="F24" s="14">
        <v>14.234447982001599</v>
      </c>
      <c r="G24" s="14">
        <v>18.231556471375701</v>
      </c>
      <c r="H24" s="14">
        <v>6.2755570641438299</v>
      </c>
      <c r="I24" s="15">
        <v>388</v>
      </c>
      <c r="J24" s="14">
        <v>2.71994996032796</v>
      </c>
      <c r="K24" s="15">
        <v>142.64968314094199</v>
      </c>
      <c r="L24" s="15">
        <v>206</v>
      </c>
      <c r="ZA24" s="9"/>
    </row>
    <row r="25" spans="2:677" x14ac:dyDescent="0.3">
      <c r="B25" s="19"/>
      <c r="C25" s="16" t="s">
        <v>286</v>
      </c>
      <c r="D25" s="14">
        <v>15.362748216795</v>
      </c>
      <c r="E25" s="14">
        <v>0.74556153639288103</v>
      </c>
      <c r="F25" s="14">
        <v>13.9000716498772</v>
      </c>
      <c r="G25" s="14">
        <v>16.825424783712801</v>
      </c>
      <c r="H25" s="14">
        <v>4.8530479434520197</v>
      </c>
      <c r="I25" s="15">
        <v>449</v>
      </c>
      <c r="J25" s="14">
        <v>1.8450014351781701</v>
      </c>
      <c r="K25" s="15">
        <v>243.36024430064501</v>
      </c>
      <c r="L25" s="15">
        <v>249</v>
      </c>
      <c r="ZA25" s="9"/>
    </row>
    <row r="26" spans="2:677" x14ac:dyDescent="0.3">
      <c r="B26" s="19"/>
      <c r="C26" s="16" t="s">
        <v>287</v>
      </c>
      <c r="D26" s="14">
        <v>20.0403358343391</v>
      </c>
      <c r="E26" s="14">
        <v>0.82410401022243795</v>
      </c>
      <c r="F26" s="14">
        <v>18.4235710662863</v>
      </c>
      <c r="G26" s="14">
        <v>21.6571006023919</v>
      </c>
      <c r="H26" s="14">
        <v>4.1122265466746004</v>
      </c>
      <c r="I26" s="15">
        <v>511</v>
      </c>
      <c r="J26" s="14">
        <v>2.4391511847021299</v>
      </c>
      <c r="K26" s="15">
        <v>209.49910903632801</v>
      </c>
      <c r="L26" s="15">
        <v>299</v>
      </c>
      <c r="ZA26" s="9"/>
    </row>
    <row r="27" spans="2:677" x14ac:dyDescent="0.3">
      <c r="B27" s="19" t="s">
        <v>297</v>
      </c>
      <c r="C27" s="16" t="s">
        <v>288</v>
      </c>
      <c r="D27" s="14">
        <v>17.3139628171343</v>
      </c>
      <c r="E27" s="14">
        <v>0.510065114625878</v>
      </c>
      <c r="F27" s="14">
        <v>16.313293852403302</v>
      </c>
      <c r="G27" s="14">
        <v>18.314631781865199</v>
      </c>
      <c r="H27" s="14">
        <v>2.9459755690425</v>
      </c>
      <c r="I27" s="15">
        <v>1470</v>
      </c>
      <c r="J27" s="14">
        <v>2.6646953787359502</v>
      </c>
      <c r="K27" s="15">
        <v>551.65780363882504</v>
      </c>
      <c r="L27" s="15">
        <v>768</v>
      </c>
      <c r="ZA27" s="9"/>
    </row>
    <row r="28" spans="2:677" x14ac:dyDescent="0.3">
      <c r="B28" s="19"/>
      <c r="C28" s="16" t="s">
        <v>289</v>
      </c>
      <c r="D28" s="14">
        <v>16.076699644945101</v>
      </c>
      <c r="E28" s="14">
        <v>1.1010649743465399</v>
      </c>
      <c r="F28" s="14">
        <v>13.9165802476618</v>
      </c>
      <c r="G28" s="14">
        <v>18.236819042228401</v>
      </c>
      <c r="H28" s="14">
        <v>6.8488246882981603</v>
      </c>
      <c r="I28" s="15">
        <v>575</v>
      </c>
      <c r="J28" s="14">
        <v>4.9906542961164702</v>
      </c>
      <c r="K28" s="15">
        <v>115.215353715733</v>
      </c>
      <c r="L28" s="15">
        <v>316</v>
      </c>
      <c r="ZA28" s="9"/>
    </row>
    <row r="29" spans="2:677" x14ac:dyDescent="0.3">
      <c r="B29" s="19" t="s">
        <v>291</v>
      </c>
      <c r="C29" s="16" t="s">
        <v>290</v>
      </c>
      <c r="D29" s="14">
        <v>17.122644894448499</v>
      </c>
      <c r="E29" s="14">
        <v>0.65815202719897004</v>
      </c>
      <c r="F29" s="14">
        <v>15.8314522823526</v>
      </c>
      <c r="G29" s="14">
        <v>18.4138375065444</v>
      </c>
      <c r="H29" s="14">
        <v>3.8437521262404699</v>
      </c>
      <c r="I29" s="15">
        <v>1408</v>
      </c>
      <c r="J29" s="14">
        <v>3.9932261595060101</v>
      </c>
      <c r="K29" s="15">
        <v>352.59710914399602</v>
      </c>
      <c r="L29" s="15">
        <v>724</v>
      </c>
      <c r="ZA29" s="9"/>
    </row>
    <row r="30" spans="2:677" x14ac:dyDescent="0.3">
      <c r="B30" s="19"/>
      <c r="C30" s="16" t="s">
        <v>291</v>
      </c>
      <c r="D30" s="14">
        <v>16.604390959998501</v>
      </c>
      <c r="E30" s="14">
        <v>0.71372132124746201</v>
      </c>
      <c r="F30" s="14">
        <v>15.2041799768126</v>
      </c>
      <c r="G30" s="14">
        <v>18.004601943184401</v>
      </c>
      <c r="H30" s="14">
        <v>4.2983890403862599</v>
      </c>
      <c r="I30" s="15">
        <v>650</v>
      </c>
      <c r="J30" s="14">
        <v>2.6151866769104202</v>
      </c>
      <c r="K30" s="15">
        <v>248.54822248020599</v>
      </c>
      <c r="L30" s="15">
        <v>353</v>
      </c>
      <c r="ZA30" s="9"/>
    </row>
    <row r="31" spans="2:677" x14ac:dyDescent="0.3">
      <c r="B31" s="19" t="s">
        <v>388</v>
      </c>
      <c r="C31" s="16" t="s">
        <v>382</v>
      </c>
      <c r="D31" s="14">
        <v>15.3755952862619</v>
      </c>
      <c r="E31" s="14">
        <v>0.73100609382581805</v>
      </c>
      <c r="F31" s="14">
        <v>13.9414742492699</v>
      </c>
      <c r="G31" s="14">
        <v>16.809716323253902</v>
      </c>
      <c r="H31" s="14">
        <v>4.7543271022421596</v>
      </c>
      <c r="I31" s="15">
        <v>544</v>
      </c>
      <c r="J31" s="14">
        <v>2.2369428563571301</v>
      </c>
      <c r="K31" s="15">
        <v>243.18904636030999</v>
      </c>
      <c r="L31" s="15">
        <v>306</v>
      </c>
      <c r="ZA31" s="9"/>
    </row>
    <row r="32" spans="2:677" ht="27.6" x14ac:dyDescent="0.3">
      <c r="B32" s="19"/>
      <c r="C32" s="16" t="s">
        <v>383</v>
      </c>
      <c r="D32" s="14">
        <v>16.184758791549498</v>
      </c>
      <c r="E32" s="14">
        <v>0.606164521424297</v>
      </c>
      <c r="F32" s="14">
        <v>14.995557635232</v>
      </c>
      <c r="G32" s="14">
        <v>17.373959947867</v>
      </c>
      <c r="H32" s="14">
        <v>3.7452799218780601</v>
      </c>
      <c r="I32" s="15">
        <v>939</v>
      </c>
      <c r="J32" s="14">
        <v>2.5150306048848599</v>
      </c>
      <c r="K32" s="15">
        <v>373.35529761594597</v>
      </c>
      <c r="L32" s="15">
        <v>548</v>
      </c>
      <c r="ZA32" s="9"/>
    </row>
    <row r="33" spans="2:677" x14ac:dyDescent="0.3">
      <c r="B33" s="19"/>
      <c r="C33" s="16" t="s">
        <v>384</v>
      </c>
      <c r="D33" s="14">
        <v>21.041445030215499</v>
      </c>
      <c r="E33" s="14">
        <v>0.78132204616212497</v>
      </c>
      <c r="F33" s="14">
        <v>19.508611867084898</v>
      </c>
      <c r="G33" s="14">
        <v>22.5742781933461</v>
      </c>
      <c r="H33" s="14">
        <v>3.7132527972301701</v>
      </c>
      <c r="I33" s="15">
        <v>516</v>
      </c>
      <c r="J33" s="14">
        <v>2.0653836440634401</v>
      </c>
      <c r="K33" s="15">
        <v>249.832519727338</v>
      </c>
      <c r="L33" s="15">
        <v>301</v>
      </c>
      <c r="ZA33" s="9"/>
    </row>
    <row r="34" spans="2:677" x14ac:dyDescent="0.3">
      <c r="B34" s="19" t="s">
        <v>387</v>
      </c>
      <c r="C34" s="16" t="s">
        <v>385</v>
      </c>
      <c r="D34" s="14">
        <v>16.942023655969301</v>
      </c>
      <c r="E34" s="14">
        <v>0.45037073164635899</v>
      </c>
      <c r="F34" s="14">
        <v>16.058464503266801</v>
      </c>
      <c r="G34" s="14">
        <v>17.8255828086719</v>
      </c>
      <c r="H34" s="14">
        <v>2.6583054113944402</v>
      </c>
      <c r="I34" s="15">
        <v>1625</v>
      </c>
      <c r="J34" s="14">
        <v>2.34813535922481</v>
      </c>
      <c r="K34" s="15">
        <v>692.03846942471796</v>
      </c>
      <c r="L34" s="15">
        <v>845</v>
      </c>
      <c r="ZA34" s="9"/>
    </row>
    <row r="35" spans="2:677" x14ac:dyDescent="0.3">
      <c r="B35" s="19"/>
      <c r="C35" s="16" t="s">
        <v>386</v>
      </c>
      <c r="D35" s="14">
        <v>17.775618095336998</v>
      </c>
      <c r="E35" s="14">
        <v>0.86524716323041695</v>
      </c>
      <c r="F35" s="14">
        <v>16.078134229928001</v>
      </c>
      <c r="G35" s="14">
        <v>19.473101960746</v>
      </c>
      <c r="H35" s="14">
        <v>4.86760662042684</v>
      </c>
      <c r="I35" s="15">
        <v>350</v>
      </c>
      <c r="J35" s="14">
        <v>1.8849411909720799</v>
      </c>
      <c r="K35" s="15">
        <v>185.68218556436901</v>
      </c>
      <c r="L35" s="15">
        <v>189</v>
      </c>
      <c r="ZA35" s="9"/>
    </row>
    <row r="37" spans="2:677" x14ac:dyDescent="0.3">
      <c r="B37" s="7"/>
      <c r="C37" s="7"/>
      <c r="D37" s="7"/>
    </row>
    <row r="38" spans="2:677" x14ac:dyDescent="0.3">
      <c r="B38" s="7" t="s">
        <v>301</v>
      </c>
      <c r="C38" s="7"/>
      <c r="D38" s="7"/>
    </row>
    <row r="39" spans="2:677" x14ac:dyDescent="0.3">
      <c r="B39" s="7" t="s">
        <v>343</v>
      </c>
      <c r="C39" s="7"/>
      <c r="D39" s="7"/>
    </row>
    <row r="40" spans="2:677" x14ac:dyDescent="0.3">
      <c r="B40" s="7" t="s">
        <v>344</v>
      </c>
      <c r="C40" s="7"/>
      <c r="D40" s="7"/>
    </row>
    <row r="41" spans="2:677" x14ac:dyDescent="0.3">
      <c r="B41" s="7" t="s">
        <v>345</v>
      </c>
      <c r="C41" s="7"/>
      <c r="D41" s="7"/>
    </row>
    <row r="42" spans="2:677" x14ac:dyDescent="0.3">
      <c r="B42" s="7" t="s">
        <v>308</v>
      </c>
      <c r="C42" s="7"/>
      <c r="D42" s="7"/>
    </row>
    <row r="43" spans="2:677" x14ac:dyDescent="0.3">
      <c r="B43" s="7" t="s">
        <v>309</v>
      </c>
      <c r="C43" s="7"/>
      <c r="D43" s="7"/>
    </row>
    <row r="44" spans="2:677" x14ac:dyDescent="0.3">
      <c r="B44" s="7"/>
      <c r="C44" s="7"/>
      <c r="D44" s="7"/>
    </row>
    <row r="45" spans="2:677" ht="90" customHeight="1" x14ac:dyDescent="0.3">
      <c r="B45" s="20" t="s">
        <v>399</v>
      </c>
      <c r="C45" s="21"/>
      <c r="D45" s="21"/>
      <c r="E45" s="22"/>
      <c r="F45" s="22"/>
      <c r="G45" s="22"/>
      <c r="H45" s="22"/>
      <c r="I45" s="22"/>
    </row>
    <row r="46" spans="2:677" x14ac:dyDescent="0.3">
      <c r="B46" s="7"/>
      <c r="C46" s="7"/>
      <c r="D46" s="7"/>
    </row>
    <row r="47" spans="2:677" x14ac:dyDescent="0.3">
      <c r="B47" s="7"/>
      <c r="C47" s="7"/>
      <c r="D47" s="7"/>
    </row>
    <row r="48" spans="2:677" x14ac:dyDescent="0.3">
      <c r="B48" s="7"/>
      <c r="C48" s="7"/>
      <c r="D48" s="7"/>
    </row>
    <row r="49" spans="2:4" x14ac:dyDescent="0.3">
      <c r="B49" s="7"/>
      <c r="C49" s="7"/>
      <c r="D49" s="7"/>
    </row>
    <row r="50" spans="2:4" x14ac:dyDescent="0.3">
      <c r="B50" s="7"/>
      <c r="C50" s="7"/>
      <c r="D50" s="7"/>
    </row>
    <row r="51" spans="2:4" x14ac:dyDescent="0.3">
      <c r="B51" s="7"/>
      <c r="C51" s="7"/>
      <c r="D51" s="7"/>
    </row>
    <row r="52" spans="2:4" x14ac:dyDescent="0.3">
      <c r="B52" s="7"/>
      <c r="C52" s="7"/>
      <c r="D52" s="7"/>
    </row>
    <row r="53" spans="2:4" x14ac:dyDescent="0.3">
      <c r="B53" s="7"/>
      <c r="C53" s="7"/>
      <c r="D53" s="7"/>
    </row>
    <row r="54" spans="2:4" x14ac:dyDescent="0.3">
      <c r="B54" s="7"/>
      <c r="C54" s="7"/>
      <c r="D54" s="7"/>
    </row>
    <row r="55" spans="2:4" x14ac:dyDescent="0.3">
      <c r="B55" s="7"/>
      <c r="C55" s="7"/>
      <c r="D55" s="7"/>
    </row>
    <row r="56" spans="2:4" x14ac:dyDescent="0.3">
      <c r="B56" s="7"/>
      <c r="C56" s="7"/>
      <c r="D56" s="7"/>
    </row>
    <row r="57" spans="2:4" x14ac:dyDescent="0.3">
      <c r="B57" s="7"/>
      <c r="C57" s="7"/>
      <c r="D57" s="7"/>
    </row>
    <row r="127" spans="3:3" x14ac:dyDescent="0.3">
      <c r="C127" s="8" t="str">
        <f>HYPERLINK("https://www.cdc.gov/nchs/data/series/sr_02/sr02_175.pdf", "Link to Vital and Health Statistics")</f>
        <v>Link to Vital and Health Statistics</v>
      </c>
    </row>
  </sheetData>
  <mergeCells count="12">
    <mergeCell ref="B45:I45"/>
    <mergeCell ref="B17:B21"/>
    <mergeCell ref="B27:B28"/>
    <mergeCell ref="B29:B30"/>
    <mergeCell ref="B22:B26"/>
    <mergeCell ref="B34:B35"/>
    <mergeCell ref="B31:B33"/>
    <mergeCell ref="B8:C8"/>
    <mergeCell ref="B9:C9"/>
    <mergeCell ref="B10:B11"/>
    <mergeCell ref="B12:B14"/>
    <mergeCell ref="B15:B16"/>
  </mergeCells>
  <conditionalFormatting sqref="D9:D35">
    <cfRule type="expression" dxfId="11" priority="1">
      <formula>ZA9 = 3</formula>
    </cfRule>
    <cfRule type="expression" dxfId="10" priority="28">
      <formula>I9 = J9</formula>
    </cfRule>
    <cfRule type="expression" dxfId="9" priority="55">
      <formula>ZA9 = 2</formula>
    </cfRule>
    <cfRule type="expression" dxfId="8" priority="82">
      <formula>ZA9 = 1</formula>
    </cfRule>
  </conditionalFormatting>
  <pageMargins left="0.7" right="0.7" top="0.75" bottom="0.75" header="0.3" footer="0.3"/>
  <pageSetup paperSize="9" orientation="portrait" horizontalDpi="300" verticalDpi="300"/>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1:ZA127"/>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2" width="12.19921875" customWidth="1"/>
  </cols>
  <sheetData>
    <row r="1" spans="2:677" ht="70.05" customHeight="1" x14ac:dyDescent="0.3"/>
    <row r="2" spans="2:677" x14ac:dyDescent="0.3">
      <c r="B2" s="10" t="s">
        <v>5</v>
      </c>
      <c r="C2" s="11" t="s">
        <v>238</v>
      </c>
      <c r="L2" s="12" t="str">
        <f>HYPERLINK("#'INDICE'!A1", "Índice")</f>
        <v>Índice</v>
      </c>
    </row>
    <row r="3" spans="2:677" x14ac:dyDescent="0.3">
      <c r="B3" s="10" t="s">
        <v>7</v>
      </c>
      <c r="C3" s="11" t="s">
        <v>237</v>
      </c>
    </row>
    <row r="4" spans="2:677" x14ac:dyDescent="0.3">
      <c r="B4" s="10" t="s">
        <v>8</v>
      </c>
      <c r="C4" s="11" t="s">
        <v>389</v>
      </c>
    </row>
    <row r="5" spans="2:677" x14ac:dyDescent="0.3">
      <c r="B5" s="10" t="s">
        <v>10</v>
      </c>
      <c r="C5" s="11" t="s">
        <v>11</v>
      </c>
    </row>
    <row r="6" spans="2:677" x14ac:dyDescent="0.3">
      <c r="B6" s="10" t="s">
        <v>12</v>
      </c>
      <c r="C6" s="11" t="s">
        <v>13</v>
      </c>
    </row>
    <row r="8" spans="2:677" ht="27.6" x14ac:dyDescent="0.3">
      <c r="B8" s="18" t="s">
        <v>241</v>
      </c>
      <c r="C8" s="18" t="s">
        <v>9</v>
      </c>
      <c r="D8" s="13" t="s">
        <v>242</v>
      </c>
      <c r="E8" s="13" t="s">
        <v>243</v>
      </c>
      <c r="F8" s="13" t="s">
        <v>244</v>
      </c>
      <c r="G8" s="13" t="s">
        <v>245</v>
      </c>
      <c r="H8" s="13" t="s">
        <v>246</v>
      </c>
      <c r="I8" s="13" t="s">
        <v>342</v>
      </c>
      <c r="J8" s="13" t="s">
        <v>249</v>
      </c>
      <c r="K8" s="13" t="s">
        <v>250</v>
      </c>
      <c r="L8" s="13" t="s">
        <v>251</v>
      </c>
      <c r="ZA8" s="9" t="s">
        <v>300</v>
      </c>
    </row>
    <row r="9" spans="2:677" x14ac:dyDescent="0.3">
      <c r="B9" s="19" t="s">
        <v>292</v>
      </c>
      <c r="C9" s="19" t="s">
        <v>252</v>
      </c>
      <c r="D9" s="14">
        <v>29.520550968658998</v>
      </c>
      <c r="E9" s="14">
        <v>0.40995000326890502</v>
      </c>
      <c r="F9" s="14">
        <v>28.716292387549299</v>
      </c>
      <c r="G9" s="14">
        <v>30.324809549768698</v>
      </c>
      <c r="H9" s="14">
        <v>1.3886936043440901</v>
      </c>
      <c r="I9" s="15">
        <v>3295</v>
      </c>
      <c r="J9" s="14">
        <v>2.5957926715470201</v>
      </c>
      <c r="K9" s="15">
        <v>1269.36177766319</v>
      </c>
      <c r="L9" s="15">
        <v>1150</v>
      </c>
      <c r="ZA9" s="9"/>
    </row>
    <row r="10" spans="2:677" x14ac:dyDescent="0.3">
      <c r="B10" s="19" t="s">
        <v>293</v>
      </c>
      <c r="C10" s="16" t="s">
        <v>253</v>
      </c>
      <c r="D10" s="14">
        <v>30.155102863155999</v>
      </c>
      <c r="E10" s="14">
        <v>0.53089525896518697</v>
      </c>
      <c r="F10" s="14">
        <v>29.113568372880302</v>
      </c>
      <c r="G10" s="14">
        <v>31.196637353431701</v>
      </c>
      <c r="H10" s="14">
        <v>1.7605486586279999</v>
      </c>
      <c r="I10" s="15">
        <v>2014</v>
      </c>
      <c r="J10" s="14">
        <v>2.6986434117597602</v>
      </c>
      <c r="K10" s="15">
        <v>746.30089741522795</v>
      </c>
      <c r="L10" s="15">
        <v>720</v>
      </c>
      <c r="ZA10" s="9"/>
    </row>
    <row r="11" spans="2:677" x14ac:dyDescent="0.3">
      <c r="B11" s="19"/>
      <c r="C11" s="16" t="s">
        <v>254</v>
      </c>
      <c r="D11" s="14">
        <v>28.326972342834502</v>
      </c>
      <c r="E11" s="14">
        <v>0.63970325595845401</v>
      </c>
      <c r="F11" s="14">
        <v>27.071973370116101</v>
      </c>
      <c r="G11" s="14">
        <v>29.581971315552899</v>
      </c>
      <c r="H11" s="14">
        <v>2.25828319460435</v>
      </c>
      <c r="I11" s="15">
        <v>1281</v>
      </c>
      <c r="J11" s="14">
        <v>2.4164347202054901</v>
      </c>
      <c r="K11" s="15">
        <v>530.11984527811501</v>
      </c>
      <c r="L11" s="15">
        <v>430</v>
      </c>
      <c r="ZA11" s="9"/>
    </row>
    <row r="12" spans="2:677" x14ac:dyDescent="0.3">
      <c r="B12" s="19" t="s">
        <v>294</v>
      </c>
      <c r="C12" s="16" t="s">
        <v>255</v>
      </c>
      <c r="D12" s="14">
        <v>32.448469891118499</v>
      </c>
      <c r="E12" s="14">
        <v>0.48723122825714299</v>
      </c>
      <c r="F12" s="14">
        <v>31.492597484274398</v>
      </c>
      <c r="G12" s="14">
        <v>33.4043422979627</v>
      </c>
      <c r="H12" s="14">
        <v>1.5015537863327799</v>
      </c>
      <c r="I12" s="15">
        <v>1681</v>
      </c>
      <c r="J12" s="14">
        <v>1.8221448022848901</v>
      </c>
      <c r="K12" s="15">
        <v>922.53919550855403</v>
      </c>
      <c r="L12" s="15">
        <v>591</v>
      </c>
      <c r="ZA12" s="9"/>
    </row>
    <row r="13" spans="2:677" x14ac:dyDescent="0.3">
      <c r="B13" s="19"/>
      <c r="C13" s="16" t="s">
        <v>256</v>
      </c>
      <c r="D13" s="14">
        <v>27.6150332661012</v>
      </c>
      <c r="E13" s="14">
        <v>0.66036381430928104</v>
      </c>
      <c r="F13" s="14">
        <v>26.319501469351302</v>
      </c>
      <c r="G13" s="14">
        <v>28.910565062850999</v>
      </c>
      <c r="H13" s="14">
        <v>2.3913200029344499</v>
      </c>
      <c r="I13" s="15">
        <v>938</v>
      </c>
      <c r="J13" s="14">
        <v>2.02258992140756</v>
      </c>
      <c r="K13" s="15">
        <v>463.761828372617</v>
      </c>
      <c r="L13" s="15">
        <v>340</v>
      </c>
      <c r="ZA13" s="9"/>
    </row>
    <row r="14" spans="2:677" x14ac:dyDescent="0.3">
      <c r="B14" s="19"/>
      <c r="C14" s="16" t="s">
        <v>257</v>
      </c>
      <c r="D14" s="14">
        <v>26.260868308131698</v>
      </c>
      <c r="E14" s="14">
        <v>0.70024419609315203</v>
      </c>
      <c r="F14" s="14">
        <v>24.8870973626763</v>
      </c>
      <c r="G14" s="14">
        <v>27.6346392535871</v>
      </c>
      <c r="H14" s="14">
        <v>2.66649292733524</v>
      </c>
      <c r="I14" s="15">
        <v>676</v>
      </c>
      <c r="J14" s="14">
        <v>1.88250208969661</v>
      </c>
      <c r="K14" s="15">
        <v>359.09654693076499</v>
      </c>
      <c r="L14" s="15">
        <v>219</v>
      </c>
      <c r="ZA14" s="9"/>
    </row>
    <row r="15" spans="2:677" x14ac:dyDescent="0.3">
      <c r="B15" s="19" t="s">
        <v>321</v>
      </c>
      <c r="C15" s="16" t="s">
        <v>314</v>
      </c>
      <c r="D15" s="14">
        <v>28.846896492759001</v>
      </c>
      <c r="E15" s="14">
        <v>0.53943187997653796</v>
      </c>
      <c r="F15" s="14">
        <v>27.7886144707177</v>
      </c>
      <c r="G15" s="14">
        <v>29.905178514800301</v>
      </c>
      <c r="H15" s="14">
        <v>1.86998237440184</v>
      </c>
      <c r="I15" s="15">
        <v>1705</v>
      </c>
      <c r="J15" s="14">
        <v>2.4366510079232002</v>
      </c>
      <c r="K15" s="15">
        <v>699.73089886729304</v>
      </c>
      <c r="L15" s="15">
        <v>883</v>
      </c>
      <c r="ZA15" s="9"/>
    </row>
    <row r="16" spans="2:677" x14ac:dyDescent="0.3">
      <c r="B16" s="19"/>
      <c r="C16" s="16" t="s">
        <v>315</v>
      </c>
      <c r="D16" s="14">
        <v>30.2549935247756</v>
      </c>
      <c r="E16" s="14">
        <v>0.61108580664373102</v>
      </c>
      <c r="F16" s="14">
        <v>29.056137567052499</v>
      </c>
      <c r="G16" s="14">
        <v>31.4538494824988</v>
      </c>
      <c r="H16" s="14">
        <v>2.0197849526668001</v>
      </c>
      <c r="I16" s="15">
        <v>1590</v>
      </c>
      <c r="J16" s="14">
        <v>2.6622975908028401</v>
      </c>
      <c r="K16" s="15">
        <v>597.228501236228</v>
      </c>
      <c r="L16" s="15">
        <v>855</v>
      </c>
      <c r="ZA16" s="9"/>
    </row>
    <row r="17" spans="2:677" x14ac:dyDescent="0.3">
      <c r="B17" s="19" t="s">
        <v>322</v>
      </c>
      <c r="C17" s="16" t="s">
        <v>316</v>
      </c>
      <c r="D17" s="14">
        <v>25.020093798236701</v>
      </c>
      <c r="E17" s="14">
        <v>1.21720775438972</v>
      </c>
      <c r="F17" s="14">
        <v>22.632120207176499</v>
      </c>
      <c r="G17" s="14">
        <v>27.4080673892968</v>
      </c>
      <c r="H17" s="14">
        <v>4.8649208280566398</v>
      </c>
      <c r="I17" s="15">
        <v>366</v>
      </c>
      <c r="J17" s="14">
        <v>2.9496427384461699</v>
      </c>
      <c r="K17" s="15">
        <v>124.082823736411</v>
      </c>
      <c r="L17" s="15">
        <v>146</v>
      </c>
      <c r="ZA17" s="9"/>
    </row>
    <row r="18" spans="2:677" x14ac:dyDescent="0.3">
      <c r="B18" s="19"/>
      <c r="C18" s="16" t="s">
        <v>317</v>
      </c>
      <c r="D18" s="14">
        <v>25.7907140101367</v>
      </c>
      <c r="E18" s="14">
        <v>1.666370426396</v>
      </c>
      <c r="F18" s="14">
        <v>22.521552639116301</v>
      </c>
      <c r="G18" s="14">
        <v>29.059875381156999</v>
      </c>
      <c r="H18" s="14">
        <v>6.4611256041265603</v>
      </c>
      <c r="I18" s="15">
        <v>141</v>
      </c>
      <c r="J18" s="14">
        <v>1.93216545064407</v>
      </c>
      <c r="K18" s="15">
        <v>72.975117091033397</v>
      </c>
      <c r="L18" s="15">
        <v>56</v>
      </c>
      <c r="ZA18" s="9"/>
    </row>
    <row r="19" spans="2:677" x14ac:dyDescent="0.3">
      <c r="B19" s="19"/>
      <c r="C19" s="16" t="s">
        <v>318</v>
      </c>
      <c r="D19" s="14">
        <v>27.3613887810682</v>
      </c>
      <c r="E19" s="14">
        <v>1.53044966855085</v>
      </c>
      <c r="F19" s="14">
        <v>24.3588829411521</v>
      </c>
      <c r="G19" s="14">
        <v>30.363894620984201</v>
      </c>
      <c r="H19" s="14">
        <v>5.5934648668484197</v>
      </c>
      <c r="I19" s="15">
        <v>113</v>
      </c>
      <c r="J19" s="14">
        <v>1.5023631861507001</v>
      </c>
      <c r="K19" s="15">
        <v>75.214835561515898</v>
      </c>
      <c r="L19" s="15">
        <v>53</v>
      </c>
      <c r="ZA19" s="9"/>
    </row>
    <row r="20" spans="2:677" x14ac:dyDescent="0.3">
      <c r="B20" s="19"/>
      <c r="C20" s="16" t="s">
        <v>319</v>
      </c>
      <c r="D20" s="14">
        <v>30.561734788235199</v>
      </c>
      <c r="E20" s="14">
        <v>0.473922860518394</v>
      </c>
      <c r="F20" s="14">
        <v>29.6319713431403</v>
      </c>
      <c r="G20" s="14">
        <v>31.491498233330098</v>
      </c>
      <c r="H20" s="14">
        <v>1.55070667225615</v>
      </c>
      <c r="I20" s="15">
        <v>2638</v>
      </c>
      <c r="J20" s="14">
        <v>2.7659966605874202</v>
      </c>
      <c r="K20" s="15">
        <v>953.72494030407302</v>
      </c>
      <c r="L20" s="15">
        <v>1017</v>
      </c>
      <c r="ZA20" s="9"/>
    </row>
    <row r="21" spans="2:677" x14ac:dyDescent="0.3">
      <c r="B21" s="19"/>
      <c r="C21" s="16" t="s">
        <v>320</v>
      </c>
      <c r="D21" s="14">
        <v>23.246119741382699</v>
      </c>
      <c r="E21" s="14">
        <v>3.67427653122283</v>
      </c>
      <c r="F21" s="14">
        <v>16.037756755549299</v>
      </c>
      <c r="G21" s="14">
        <v>30.454482727216099</v>
      </c>
      <c r="H21" s="14">
        <v>15.8059778238253</v>
      </c>
      <c r="I21" s="15">
        <v>37</v>
      </c>
      <c r="J21" s="14">
        <v>1.7129700098092899</v>
      </c>
      <c r="K21" s="15">
        <v>21.599911141537898</v>
      </c>
      <c r="L21" s="15">
        <v>7</v>
      </c>
      <c r="ZA21" s="9">
        <v>1</v>
      </c>
    </row>
    <row r="22" spans="2:677" x14ac:dyDescent="0.3">
      <c r="B22" s="19" t="s">
        <v>298</v>
      </c>
      <c r="C22" s="16" t="s">
        <v>283</v>
      </c>
      <c r="D22" s="14">
        <v>24.757887649911101</v>
      </c>
      <c r="E22" s="14">
        <v>0.87663046017694002</v>
      </c>
      <c r="F22" s="14">
        <v>23.038074100850199</v>
      </c>
      <c r="G22" s="14">
        <v>26.477701198971999</v>
      </c>
      <c r="H22" s="14">
        <v>3.5408128212427998</v>
      </c>
      <c r="I22" s="15">
        <v>555</v>
      </c>
      <c r="J22" s="14">
        <v>2.4540476640072701</v>
      </c>
      <c r="K22" s="15">
        <v>226.15697654939899</v>
      </c>
      <c r="L22" s="15">
        <v>293</v>
      </c>
      <c r="ZA22" s="9"/>
    </row>
    <row r="23" spans="2:677" x14ac:dyDescent="0.3">
      <c r="B23" s="19"/>
      <c r="C23" s="16" t="s">
        <v>284</v>
      </c>
      <c r="D23" s="14">
        <v>28.329825513455301</v>
      </c>
      <c r="E23" s="14">
        <v>0.82859255211005101</v>
      </c>
      <c r="F23" s="14">
        <v>26.704254919567699</v>
      </c>
      <c r="G23" s="14">
        <v>29.955396107342999</v>
      </c>
      <c r="H23" s="14">
        <v>2.9248064084140202</v>
      </c>
      <c r="I23" s="15">
        <v>551</v>
      </c>
      <c r="J23" s="14">
        <v>1.97261202385034</v>
      </c>
      <c r="K23" s="15">
        <v>279.32507423558297</v>
      </c>
      <c r="L23" s="15">
        <v>325</v>
      </c>
      <c r="ZA23" s="9"/>
    </row>
    <row r="24" spans="2:677" x14ac:dyDescent="0.3">
      <c r="B24" s="19"/>
      <c r="C24" s="16" t="s">
        <v>285</v>
      </c>
      <c r="D24" s="14">
        <v>27.9760748683081</v>
      </c>
      <c r="E24" s="14">
        <v>0.80640861774476202</v>
      </c>
      <c r="F24" s="14">
        <v>26.3940257268751</v>
      </c>
      <c r="G24" s="14">
        <v>29.558124009741</v>
      </c>
      <c r="H24" s="14">
        <v>2.8824937792051699</v>
      </c>
      <c r="I24" s="15">
        <v>573</v>
      </c>
      <c r="J24" s="14">
        <v>2.0529023865765801</v>
      </c>
      <c r="K24" s="15">
        <v>279.11702170873002</v>
      </c>
      <c r="L24" s="15">
        <v>350</v>
      </c>
      <c r="ZA24" s="9"/>
    </row>
    <row r="25" spans="2:677" x14ac:dyDescent="0.3">
      <c r="B25" s="19"/>
      <c r="C25" s="16" t="s">
        <v>286</v>
      </c>
      <c r="D25" s="14">
        <v>29.5149251135032</v>
      </c>
      <c r="E25" s="14">
        <v>0.97054487234456399</v>
      </c>
      <c r="F25" s="14">
        <v>27.6108659948036</v>
      </c>
      <c r="G25" s="14">
        <v>31.418984232202899</v>
      </c>
      <c r="H25" s="14">
        <v>3.2883189390188701</v>
      </c>
      <c r="I25" s="15">
        <v>681</v>
      </c>
      <c r="J25" s="14">
        <v>2.8105989886978802</v>
      </c>
      <c r="K25" s="15">
        <v>242.29710561288601</v>
      </c>
      <c r="L25" s="15">
        <v>410</v>
      </c>
      <c r="ZA25" s="9"/>
    </row>
    <row r="26" spans="2:677" x14ac:dyDescent="0.3">
      <c r="B26" s="19"/>
      <c r="C26" s="16" t="s">
        <v>287</v>
      </c>
      <c r="D26" s="14">
        <v>35.720199951195099</v>
      </c>
      <c r="E26" s="14">
        <v>0.804024888350929</v>
      </c>
      <c r="F26" s="14">
        <v>34.142827318616298</v>
      </c>
      <c r="G26" s="14">
        <v>37.297572583773999</v>
      </c>
      <c r="H26" s="14">
        <v>2.25089694192495</v>
      </c>
      <c r="I26" s="15">
        <v>906</v>
      </c>
      <c r="J26" s="14">
        <v>2.6649472347404299</v>
      </c>
      <c r="K26" s="15">
        <v>339.96920771613202</v>
      </c>
      <c r="L26" s="15">
        <v>487</v>
      </c>
      <c r="ZA26" s="9"/>
    </row>
    <row r="27" spans="2:677" x14ac:dyDescent="0.3">
      <c r="B27" s="19" t="s">
        <v>297</v>
      </c>
      <c r="C27" s="16" t="s">
        <v>288</v>
      </c>
      <c r="D27" s="14">
        <v>30.908504862886801</v>
      </c>
      <c r="E27" s="14">
        <v>0.50450335435160498</v>
      </c>
      <c r="F27" s="14">
        <v>29.918747212684401</v>
      </c>
      <c r="G27" s="14">
        <v>31.8982625130892</v>
      </c>
      <c r="H27" s="14">
        <v>1.6322476826026799</v>
      </c>
      <c r="I27" s="15">
        <v>2337</v>
      </c>
      <c r="J27" s="14">
        <v>2.6910863236409899</v>
      </c>
      <c r="K27" s="15">
        <v>868.42253236904003</v>
      </c>
      <c r="L27" s="15">
        <v>998</v>
      </c>
      <c r="ZA27" s="9"/>
    </row>
    <row r="28" spans="2:677" x14ac:dyDescent="0.3">
      <c r="B28" s="19"/>
      <c r="C28" s="16" t="s">
        <v>289</v>
      </c>
      <c r="D28" s="14">
        <v>26.6635294835515</v>
      </c>
      <c r="E28" s="14">
        <v>0.66483956544608802</v>
      </c>
      <c r="F28" s="14">
        <v>25.359216954444101</v>
      </c>
      <c r="G28" s="14">
        <v>27.967842012658799</v>
      </c>
      <c r="H28" s="14">
        <v>2.4934417097939798</v>
      </c>
      <c r="I28" s="15">
        <v>929</v>
      </c>
      <c r="J28" s="14">
        <v>2.1841873086236601</v>
      </c>
      <c r="K28" s="15">
        <v>425.329822370133</v>
      </c>
      <c r="L28" s="15">
        <v>494</v>
      </c>
      <c r="ZA28" s="9"/>
    </row>
    <row r="29" spans="2:677" x14ac:dyDescent="0.3">
      <c r="B29" s="19" t="s">
        <v>291</v>
      </c>
      <c r="C29" s="16" t="s">
        <v>290</v>
      </c>
      <c r="D29" s="14">
        <v>32.092578164065102</v>
      </c>
      <c r="E29" s="14">
        <v>0.491575258309492</v>
      </c>
      <c r="F29" s="14">
        <v>31.128183441284101</v>
      </c>
      <c r="G29" s="14">
        <v>33.056972886846197</v>
      </c>
      <c r="H29" s="14">
        <v>1.5317412511903501</v>
      </c>
      <c r="I29" s="15">
        <v>2298</v>
      </c>
      <c r="J29" s="14">
        <v>2.56741565471969</v>
      </c>
      <c r="K29" s="15">
        <v>895.06348369247496</v>
      </c>
      <c r="L29" s="15">
        <v>951</v>
      </c>
      <c r="ZA29" s="9"/>
    </row>
    <row r="30" spans="2:677" x14ac:dyDescent="0.3">
      <c r="B30" s="19"/>
      <c r="C30" s="16" t="s">
        <v>291</v>
      </c>
      <c r="D30" s="14">
        <v>25.147222129475502</v>
      </c>
      <c r="E30" s="14">
        <v>0.63482749948461203</v>
      </c>
      <c r="F30" s="14">
        <v>23.901788637796699</v>
      </c>
      <c r="G30" s="14">
        <v>26.392655621154201</v>
      </c>
      <c r="H30" s="14">
        <v>2.52444383803538</v>
      </c>
      <c r="I30" s="15">
        <v>997</v>
      </c>
      <c r="J30" s="14">
        <v>2.25624182401129</v>
      </c>
      <c r="K30" s="15">
        <v>441.885257772356</v>
      </c>
      <c r="L30" s="15">
        <v>493</v>
      </c>
      <c r="ZA30" s="9"/>
    </row>
    <row r="31" spans="2:677" x14ac:dyDescent="0.3">
      <c r="B31" s="19" t="s">
        <v>388</v>
      </c>
      <c r="C31" s="16" t="s">
        <v>382</v>
      </c>
      <c r="D31" s="14">
        <v>24.483718409235198</v>
      </c>
      <c r="E31" s="14">
        <v>0.683271358804448</v>
      </c>
      <c r="F31" s="14">
        <v>23.143245548732502</v>
      </c>
      <c r="G31" s="14">
        <v>25.824191269737899</v>
      </c>
      <c r="H31" s="14">
        <v>2.7907172733481498</v>
      </c>
      <c r="I31" s="15">
        <v>844</v>
      </c>
      <c r="J31" s="14">
        <v>2.11573787457462</v>
      </c>
      <c r="K31" s="15">
        <v>398.91520123668101</v>
      </c>
      <c r="L31" s="15">
        <v>476</v>
      </c>
      <c r="ZA31" s="9"/>
    </row>
    <row r="32" spans="2:677" ht="27.6" x14ac:dyDescent="0.3">
      <c r="B32" s="19"/>
      <c r="C32" s="16" t="s">
        <v>383</v>
      </c>
      <c r="D32" s="14">
        <v>29.3211570959994</v>
      </c>
      <c r="E32" s="14">
        <v>0.63460551246046404</v>
      </c>
      <c r="F32" s="14">
        <v>28.076159108571598</v>
      </c>
      <c r="G32" s="14">
        <v>30.566155083427301</v>
      </c>
      <c r="H32" s="14">
        <v>2.1643262930679099</v>
      </c>
      <c r="I32" s="15">
        <v>1469</v>
      </c>
      <c r="J32" s="14">
        <v>2.8660885716216802</v>
      </c>
      <c r="K32" s="15">
        <v>512.54522087878604</v>
      </c>
      <c r="L32" s="15">
        <v>766</v>
      </c>
      <c r="ZA32" s="9"/>
    </row>
    <row r="33" spans="2:677" x14ac:dyDescent="0.3">
      <c r="B33" s="19"/>
      <c r="C33" s="16" t="s">
        <v>384</v>
      </c>
      <c r="D33" s="14">
        <v>35.764831759748098</v>
      </c>
      <c r="E33" s="14">
        <v>0.70100875258050399</v>
      </c>
      <c r="F33" s="14">
        <v>34.3895608725662</v>
      </c>
      <c r="G33" s="14">
        <v>37.140102646930103</v>
      </c>
      <c r="H33" s="14">
        <v>1.96005046882245</v>
      </c>
      <c r="I33" s="15">
        <v>861</v>
      </c>
      <c r="J33" s="14">
        <v>2.15012175269087</v>
      </c>
      <c r="K33" s="15">
        <v>400.44243956067299</v>
      </c>
      <c r="L33" s="15">
        <v>465</v>
      </c>
      <c r="ZA33" s="9"/>
    </row>
    <row r="34" spans="2:677" x14ac:dyDescent="0.3">
      <c r="B34" s="19" t="s">
        <v>387</v>
      </c>
      <c r="C34" s="16" t="s">
        <v>385</v>
      </c>
      <c r="D34" s="14">
        <v>30.056583321700401</v>
      </c>
      <c r="E34" s="14">
        <v>0.437947894242737</v>
      </c>
      <c r="F34" s="14">
        <v>29.197395894155001</v>
      </c>
      <c r="G34" s="14">
        <v>30.915770749245802</v>
      </c>
      <c r="H34" s="14">
        <v>1.45707810350668</v>
      </c>
      <c r="I34" s="15">
        <v>2852</v>
      </c>
      <c r="J34" s="14">
        <v>2.54633646561085</v>
      </c>
      <c r="K34" s="15">
        <v>1120.0405125234799</v>
      </c>
      <c r="L34" s="15">
        <v>1103</v>
      </c>
      <c r="ZA34" s="9"/>
    </row>
    <row r="35" spans="2:677" x14ac:dyDescent="0.3">
      <c r="B35" s="19"/>
      <c r="C35" s="16" t="s">
        <v>386</v>
      </c>
      <c r="D35" s="14">
        <v>26.147365431844399</v>
      </c>
      <c r="E35" s="14">
        <v>1.0609876306328401</v>
      </c>
      <c r="F35" s="14">
        <v>24.0658684204313</v>
      </c>
      <c r="G35" s="14">
        <v>28.228862443257501</v>
      </c>
      <c r="H35" s="14">
        <v>4.0577228837773598</v>
      </c>
      <c r="I35" s="15">
        <v>429</v>
      </c>
      <c r="J35" s="14">
        <v>2.5691921623728802</v>
      </c>
      <c r="K35" s="15">
        <v>166.97855702773899</v>
      </c>
      <c r="L35" s="15">
        <v>233</v>
      </c>
      <c r="ZA35" s="9"/>
    </row>
    <row r="37" spans="2:677" x14ac:dyDescent="0.3">
      <c r="B37" s="7"/>
      <c r="C37" s="7"/>
      <c r="D37" s="7"/>
    </row>
    <row r="38" spans="2:677" x14ac:dyDescent="0.3">
      <c r="B38" s="7" t="s">
        <v>301</v>
      </c>
      <c r="C38" s="7"/>
      <c r="D38" s="7"/>
    </row>
    <row r="39" spans="2:677" x14ac:dyDescent="0.3">
      <c r="B39" s="7" t="s">
        <v>343</v>
      </c>
      <c r="C39" s="7"/>
      <c r="D39" s="7"/>
    </row>
    <row r="40" spans="2:677" x14ac:dyDescent="0.3">
      <c r="B40" s="7" t="s">
        <v>344</v>
      </c>
      <c r="C40" s="7"/>
      <c r="D40" s="7"/>
    </row>
    <row r="41" spans="2:677" x14ac:dyDescent="0.3">
      <c r="B41" s="7" t="s">
        <v>345</v>
      </c>
      <c r="C41" s="7"/>
      <c r="D41" s="7"/>
    </row>
    <row r="42" spans="2:677" x14ac:dyDescent="0.3">
      <c r="B42" s="7" t="s">
        <v>308</v>
      </c>
      <c r="C42" s="7"/>
      <c r="D42" s="7"/>
    </row>
    <row r="43" spans="2:677" x14ac:dyDescent="0.3">
      <c r="B43" s="7" t="s">
        <v>309</v>
      </c>
      <c r="C43" s="7"/>
      <c r="D43" s="7"/>
    </row>
    <row r="44" spans="2:677" x14ac:dyDescent="0.3">
      <c r="B44" s="7"/>
      <c r="C44" s="7"/>
      <c r="D44" s="7"/>
    </row>
    <row r="45" spans="2:677" ht="90" customHeight="1" x14ac:dyDescent="0.3">
      <c r="B45" s="20" t="s">
        <v>400</v>
      </c>
      <c r="C45" s="21"/>
      <c r="D45" s="21"/>
      <c r="E45" s="22"/>
      <c r="F45" s="22"/>
      <c r="G45" s="22"/>
      <c r="H45" s="22"/>
      <c r="I45" s="22"/>
    </row>
    <row r="46" spans="2:677" x14ac:dyDescent="0.3">
      <c r="B46" s="7"/>
      <c r="C46" s="7"/>
      <c r="D46" s="7"/>
    </row>
    <row r="47" spans="2:677" x14ac:dyDescent="0.3">
      <c r="B47" s="7"/>
      <c r="C47" s="7"/>
      <c r="D47" s="7"/>
    </row>
    <row r="48" spans="2:677" x14ac:dyDescent="0.3">
      <c r="B48" s="7"/>
      <c r="C48" s="7"/>
      <c r="D48" s="7"/>
    </row>
    <row r="49" spans="2:4" x14ac:dyDescent="0.3">
      <c r="B49" s="7"/>
      <c r="C49" s="7"/>
      <c r="D49" s="7"/>
    </row>
    <row r="50" spans="2:4" x14ac:dyDescent="0.3">
      <c r="B50" s="7"/>
      <c r="C50" s="7"/>
      <c r="D50" s="7"/>
    </row>
    <row r="51" spans="2:4" x14ac:dyDescent="0.3">
      <c r="B51" s="7"/>
      <c r="C51" s="7"/>
      <c r="D51" s="7"/>
    </row>
    <row r="52" spans="2:4" x14ac:dyDescent="0.3">
      <c r="B52" s="7"/>
      <c r="C52" s="7"/>
      <c r="D52" s="7"/>
    </row>
    <row r="53" spans="2:4" x14ac:dyDescent="0.3">
      <c r="B53" s="7"/>
      <c r="C53" s="7"/>
      <c r="D53" s="7"/>
    </row>
    <row r="54" spans="2:4" x14ac:dyDescent="0.3">
      <c r="B54" s="7"/>
      <c r="C54" s="7"/>
      <c r="D54" s="7"/>
    </row>
    <row r="55" spans="2:4" x14ac:dyDescent="0.3">
      <c r="B55" s="7"/>
      <c r="C55" s="7"/>
      <c r="D55" s="7"/>
    </row>
    <row r="56" spans="2:4" x14ac:dyDescent="0.3">
      <c r="B56" s="7"/>
      <c r="C56" s="7"/>
      <c r="D56" s="7"/>
    </row>
    <row r="57" spans="2:4" x14ac:dyDescent="0.3">
      <c r="B57" s="7"/>
      <c r="C57" s="7"/>
      <c r="D57" s="7"/>
    </row>
    <row r="127" spans="3:3" x14ac:dyDescent="0.3">
      <c r="C127" s="8" t="str">
        <f>HYPERLINK("https://www.cdc.gov/nchs/data/series/sr_02/sr02_175.pdf", "Link to Vital and Health Statistics")</f>
        <v>Link to Vital and Health Statistics</v>
      </c>
    </row>
  </sheetData>
  <mergeCells count="12">
    <mergeCell ref="B45:I45"/>
    <mergeCell ref="B17:B21"/>
    <mergeCell ref="B27:B28"/>
    <mergeCell ref="B29:B30"/>
    <mergeCell ref="B22:B26"/>
    <mergeCell ref="B34:B35"/>
    <mergeCell ref="B31:B33"/>
    <mergeCell ref="B8:C8"/>
    <mergeCell ref="B9:C9"/>
    <mergeCell ref="B10:B11"/>
    <mergeCell ref="B12:B14"/>
    <mergeCell ref="B15:B16"/>
  </mergeCells>
  <conditionalFormatting sqref="D9:D35">
    <cfRule type="expression" dxfId="7" priority="1">
      <formula>ZA9 = 3</formula>
    </cfRule>
    <cfRule type="expression" dxfId="6" priority="28">
      <formula>I9 = J9</formula>
    </cfRule>
    <cfRule type="expression" dxfId="5" priority="55">
      <formula>ZA9 = 2</formula>
    </cfRule>
    <cfRule type="expression" dxfId="4" priority="82">
      <formula>ZA9 = 1</formula>
    </cfRule>
  </conditionalFormatting>
  <pageMargins left="0.7" right="0.7" top="0.75" bottom="0.75" header="0.3" footer="0.3"/>
  <pageSetup paperSize="9" orientation="portrait" horizontalDpi="300" verticalDpi="300"/>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1:ZA55"/>
  <sheetViews>
    <sheetView showGridLines="0" workbookViewId="0"/>
  </sheetViews>
  <sheetFormatPr baseColWidth="10" defaultRowHeight="15.6" x14ac:dyDescent="0.3"/>
  <cols>
    <col min="1" max="1" width="2.19921875" customWidth="1"/>
    <col min="2" max="2" width="18.19921875" customWidth="1"/>
    <col min="3" max="3" width="27.69921875" customWidth="1"/>
    <col min="4" max="7" width="12.19921875" customWidth="1"/>
    <col min="8" max="8" width="15.69921875" customWidth="1"/>
    <col min="9" max="9" width="15.19921875" customWidth="1"/>
    <col min="10" max="10" width="15.69921875" customWidth="1"/>
    <col min="11" max="13" width="12.19921875" customWidth="1"/>
  </cols>
  <sheetData>
    <row r="1" spans="2:677" ht="70.05" customHeight="1" x14ac:dyDescent="0.3"/>
    <row r="2" spans="2:677" x14ac:dyDescent="0.3">
      <c r="B2" s="10" t="s">
        <v>5</v>
      </c>
      <c r="C2" s="11" t="s">
        <v>240</v>
      </c>
      <c r="M2" s="12" t="str">
        <f>HYPERLINK("#'INDICE'!A1", "Índice")</f>
        <v>Índice</v>
      </c>
    </row>
    <row r="3" spans="2:677" x14ac:dyDescent="0.3">
      <c r="B3" s="10" t="s">
        <v>7</v>
      </c>
      <c r="C3" s="11" t="s">
        <v>239</v>
      </c>
    </row>
    <row r="4" spans="2:677" x14ac:dyDescent="0.3">
      <c r="B4" s="10" t="s">
        <v>8</v>
      </c>
      <c r="C4" s="11" t="s">
        <v>401</v>
      </c>
    </row>
    <row r="5" spans="2:677" x14ac:dyDescent="0.3">
      <c r="B5" s="10" t="s">
        <v>10</v>
      </c>
      <c r="C5" s="11" t="s">
        <v>11</v>
      </c>
    </row>
    <row r="6" spans="2:677" x14ac:dyDescent="0.3">
      <c r="B6" s="10" t="s">
        <v>12</v>
      </c>
      <c r="C6" s="11" t="s">
        <v>13</v>
      </c>
    </row>
    <row r="8" spans="2:677" ht="27.6" x14ac:dyDescent="0.3">
      <c r="B8" s="23" t="s">
        <v>241</v>
      </c>
      <c r="C8" s="23" t="s">
        <v>9</v>
      </c>
      <c r="D8" s="17" t="s">
        <v>242</v>
      </c>
      <c r="E8" s="17" t="s">
        <v>243</v>
      </c>
      <c r="F8" s="17" t="s">
        <v>244</v>
      </c>
      <c r="G8" s="17" t="s">
        <v>245</v>
      </c>
      <c r="H8" s="17" t="s">
        <v>246</v>
      </c>
      <c r="I8" s="17" t="s">
        <v>247</v>
      </c>
      <c r="J8" s="17" t="s">
        <v>248</v>
      </c>
      <c r="K8" s="17" t="s">
        <v>249</v>
      </c>
      <c r="L8" s="17" t="s">
        <v>250</v>
      </c>
      <c r="M8" s="17" t="s">
        <v>251</v>
      </c>
      <c r="ZA8" s="9" t="s">
        <v>300</v>
      </c>
    </row>
    <row r="9" spans="2:677" x14ac:dyDescent="0.3">
      <c r="B9" s="19" t="s">
        <v>292</v>
      </c>
      <c r="C9" s="19" t="s">
        <v>252</v>
      </c>
      <c r="D9" s="14">
        <v>19.4072464564887</v>
      </c>
      <c r="E9" s="14">
        <v>0.79207161412029403</v>
      </c>
      <c r="F9" s="14">
        <v>17.900363768108399</v>
      </c>
      <c r="G9" s="14">
        <v>21.0085208544598</v>
      </c>
      <c r="H9" s="14">
        <v>4.08131888207906</v>
      </c>
      <c r="I9" s="15">
        <v>1727</v>
      </c>
      <c r="J9" s="15">
        <v>9522</v>
      </c>
      <c r="K9" s="14">
        <v>3.8190166256630098</v>
      </c>
      <c r="L9" s="15">
        <v>2493.31200498424</v>
      </c>
      <c r="M9" s="15">
        <v>1261</v>
      </c>
      <c r="ZA9" s="9"/>
    </row>
    <row r="10" spans="2:677" x14ac:dyDescent="0.3">
      <c r="B10" s="19" t="s">
        <v>293</v>
      </c>
      <c r="C10" s="16" t="s">
        <v>253</v>
      </c>
      <c r="D10" s="14">
        <v>21.182937644666701</v>
      </c>
      <c r="E10" s="14">
        <v>1.0756301234886401</v>
      </c>
      <c r="F10" s="14">
        <v>19.1483757685378</v>
      </c>
      <c r="G10" s="14">
        <v>23.371187949404799</v>
      </c>
      <c r="H10" s="14">
        <v>5.0778137646996804</v>
      </c>
      <c r="I10" s="15">
        <v>1128</v>
      </c>
      <c r="J10" s="15">
        <v>5819</v>
      </c>
      <c r="K10" s="14">
        <v>4.0317463175164603</v>
      </c>
      <c r="L10" s="15">
        <v>1443.29517328969</v>
      </c>
      <c r="M10" s="15">
        <v>792</v>
      </c>
      <c r="ZA10" s="9"/>
    </row>
    <row r="11" spans="2:677" x14ac:dyDescent="0.3">
      <c r="B11" s="19"/>
      <c r="C11" s="16" t="s">
        <v>254</v>
      </c>
      <c r="D11" s="14">
        <v>16.146425321665099</v>
      </c>
      <c r="E11" s="14">
        <v>1.0289204966595999</v>
      </c>
      <c r="F11" s="14">
        <v>14.225253070884699</v>
      </c>
      <c r="G11" s="14">
        <v>18.271788278961001</v>
      </c>
      <c r="H11" s="14">
        <v>6.3724352366650603</v>
      </c>
      <c r="I11" s="15">
        <v>599</v>
      </c>
      <c r="J11" s="15">
        <v>3703</v>
      </c>
      <c r="K11" s="14">
        <v>2.8946901426321001</v>
      </c>
      <c r="L11" s="15">
        <v>1279.2388191963501</v>
      </c>
      <c r="M11" s="15">
        <v>469</v>
      </c>
      <c r="ZA11" s="9"/>
    </row>
    <row r="12" spans="2:677" x14ac:dyDescent="0.3">
      <c r="B12" s="19" t="s">
        <v>294</v>
      </c>
      <c r="C12" s="16" t="s">
        <v>255</v>
      </c>
      <c r="D12" s="14">
        <v>18.551124107913299</v>
      </c>
      <c r="E12" s="14">
        <v>0.89345638673429195</v>
      </c>
      <c r="F12" s="14">
        <v>16.860372504450901</v>
      </c>
      <c r="G12" s="14">
        <v>20.3698830112622</v>
      </c>
      <c r="H12" s="14">
        <v>4.8161846232982199</v>
      </c>
      <c r="I12" s="15">
        <v>824</v>
      </c>
      <c r="J12" s="15">
        <v>4909</v>
      </c>
      <c r="K12" s="14">
        <v>2.5929607552254499</v>
      </c>
      <c r="L12" s="15">
        <v>1893.20258322737</v>
      </c>
      <c r="M12" s="15">
        <v>653</v>
      </c>
      <c r="ZA12" s="9"/>
    </row>
    <row r="13" spans="2:677" x14ac:dyDescent="0.3">
      <c r="B13" s="19"/>
      <c r="C13" s="16" t="s">
        <v>256</v>
      </c>
      <c r="D13" s="14">
        <v>20.034436563266201</v>
      </c>
      <c r="E13" s="14">
        <v>1.30796564361614</v>
      </c>
      <c r="F13" s="14">
        <v>17.585546125144401</v>
      </c>
      <c r="G13" s="14">
        <v>22.7302937888199</v>
      </c>
      <c r="H13" s="14">
        <v>6.5285871129230797</v>
      </c>
      <c r="I13" s="15">
        <v>535</v>
      </c>
      <c r="J13" s="15">
        <v>2765</v>
      </c>
      <c r="K13" s="14">
        <v>2.95155293829127</v>
      </c>
      <c r="L13" s="15">
        <v>936.79498820059496</v>
      </c>
      <c r="M13" s="15">
        <v>371</v>
      </c>
      <c r="ZA13" s="9"/>
    </row>
    <row r="14" spans="2:677" x14ac:dyDescent="0.3">
      <c r="B14" s="19"/>
      <c r="C14" s="16" t="s">
        <v>257</v>
      </c>
      <c r="D14" s="14">
        <v>19.498647440484199</v>
      </c>
      <c r="E14" s="14">
        <v>1.8166180676332999</v>
      </c>
      <c r="F14" s="14">
        <v>16.166045562461299</v>
      </c>
      <c r="G14" s="14">
        <v>23.327096353662501</v>
      </c>
      <c r="H14" s="14">
        <v>9.3166363112014299</v>
      </c>
      <c r="I14" s="15">
        <v>368</v>
      </c>
      <c r="J14" s="15">
        <v>1848</v>
      </c>
      <c r="K14" s="14">
        <v>3.8831707696438502</v>
      </c>
      <c r="L14" s="15">
        <v>475.89975039122203</v>
      </c>
      <c r="M14" s="15">
        <v>237</v>
      </c>
      <c r="ZA14" s="9"/>
    </row>
    <row r="15" spans="2:677" x14ac:dyDescent="0.3">
      <c r="B15" s="19" t="s">
        <v>322</v>
      </c>
      <c r="C15" s="16" t="s">
        <v>316</v>
      </c>
      <c r="D15" s="14">
        <v>19.440745865355801</v>
      </c>
      <c r="E15" s="14">
        <v>2.49475997797673</v>
      </c>
      <c r="F15" s="14">
        <v>14.992388121104099</v>
      </c>
      <c r="G15" s="14">
        <v>24.823545519991601</v>
      </c>
      <c r="H15" s="14">
        <v>12.8326351018378</v>
      </c>
      <c r="I15" s="15">
        <v>195</v>
      </c>
      <c r="J15" s="15">
        <v>1014</v>
      </c>
      <c r="K15" s="14">
        <v>4.0256741812697596</v>
      </c>
      <c r="L15" s="15">
        <v>251.88327577970199</v>
      </c>
      <c r="M15" s="15">
        <v>270</v>
      </c>
      <c r="ZA15" s="9"/>
    </row>
    <row r="16" spans="2:677" x14ac:dyDescent="0.3">
      <c r="B16" s="19"/>
      <c r="C16" s="16" t="s">
        <v>317</v>
      </c>
      <c r="D16" s="14">
        <v>27.1293582911551</v>
      </c>
      <c r="E16" s="14">
        <v>3.4477709107756098</v>
      </c>
      <c r="F16" s="14">
        <v>20.8625842410462</v>
      </c>
      <c r="G16" s="14">
        <v>34.458896444774197</v>
      </c>
      <c r="H16" s="14">
        <v>12.7086342174915</v>
      </c>
      <c r="I16" s="15">
        <v>93</v>
      </c>
      <c r="J16" s="15">
        <v>369</v>
      </c>
      <c r="K16" s="14">
        <v>2.21275079758759</v>
      </c>
      <c r="L16" s="15">
        <v>166.760757877614</v>
      </c>
      <c r="M16" s="15">
        <v>121</v>
      </c>
      <c r="ZA16" s="9"/>
    </row>
    <row r="17" spans="2:677" x14ac:dyDescent="0.3">
      <c r="B17" s="19"/>
      <c r="C17" s="16" t="s">
        <v>318</v>
      </c>
      <c r="D17" s="14">
        <v>17.988054372087699</v>
      </c>
      <c r="E17" s="14">
        <v>2.6877752622304598</v>
      </c>
      <c r="F17" s="14">
        <v>13.2613445652146</v>
      </c>
      <c r="G17" s="14">
        <v>23.9346108573022</v>
      </c>
      <c r="H17" s="14">
        <v>14.9420009892849</v>
      </c>
      <c r="I17" s="15">
        <v>57</v>
      </c>
      <c r="J17" s="15">
        <v>320</v>
      </c>
      <c r="K17" s="14">
        <v>1.56212319586298</v>
      </c>
      <c r="L17" s="15">
        <v>204.84940038497999</v>
      </c>
      <c r="M17" s="15">
        <v>111</v>
      </c>
      <c r="ZA17" s="9"/>
    </row>
    <row r="18" spans="2:677" x14ac:dyDescent="0.3">
      <c r="B18" s="19"/>
      <c r="C18" s="16" t="s">
        <v>319</v>
      </c>
      <c r="D18" s="14">
        <v>19.157237299857599</v>
      </c>
      <c r="E18" s="14">
        <v>0.92540127789516702</v>
      </c>
      <c r="F18" s="14">
        <v>17.406967995371001</v>
      </c>
      <c r="G18" s="14">
        <v>21.038666804081</v>
      </c>
      <c r="H18" s="14">
        <v>4.8305570548110603</v>
      </c>
      <c r="I18" s="15">
        <v>1365</v>
      </c>
      <c r="J18" s="15">
        <v>7709</v>
      </c>
      <c r="K18" s="14">
        <v>4.2621415640251303</v>
      </c>
      <c r="L18" s="15">
        <v>1808.7151457071</v>
      </c>
      <c r="M18" s="15">
        <v>1211</v>
      </c>
      <c r="ZA18" s="9"/>
    </row>
    <row r="19" spans="2:677" x14ac:dyDescent="0.3">
      <c r="B19" s="19"/>
      <c r="C19" s="16" t="s">
        <v>320</v>
      </c>
      <c r="D19" s="14">
        <v>14.557523765959999</v>
      </c>
      <c r="E19" s="14">
        <v>5.3985035209366696</v>
      </c>
      <c r="F19" s="14">
        <v>6.6135333133340701</v>
      </c>
      <c r="G19" s="14">
        <v>29.0729764552087</v>
      </c>
      <c r="H19" s="14">
        <v>37.083940976006197</v>
      </c>
      <c r="I19" s="15">
        <v>17</v>
      </c>
      <c r="J19" s="15">
        <v>110</v>
      </c>
      <c r="K19" s="14">
        <v>2.5539473606205898</v>
      </c>
      <c r="L19" s="15">
        <v>43.0705823056865</v>
      </c>
      <c r="M19" s="15">
        <v>37</v>
      </c>
      <c r="ZA19" s="9">
        <v>1</v>
      </c>
    </row>
    <row r="20" spans="2:677" x14ac:dyDescent="0.3">
      <c r="B20" s="19" t="s">
        <v>298</v>
      </c>
      <c r="C20" s="16" t="s">
        <v>283</v>
      </c>
      <c r="D20" s="14">
        <v>24.928898426368502</v>
      </c>
      <c r="E20" s="14">
        <v>2.4687817347584202</v>
      </c>
      <c r="F20" s="14">
        <v>20.400942826179602</v>
      </c>
      <c r="G20" s="14">
        <v>30.0820277839772</v>
      </c>
      <c r="H20" s="14">
        <v>9.9032925263439306</v>
      </c>
      <c r="I20" s="15">
        <v>381</v>
      </c>
      <c r="J20" s="15">
        <v>1652</v>
      </c>
      <c r="K20" s="14">
        <v>5.3769573098676702</v>
      </c>
      <c r="L20" s="15">
        <v>307.236956664746</v>
      </c>
      <c r="M20" s="15">
        <v>675</v>
      </c>
      <c r="ZA20" s="9"/>
    </row>
    <row r="21" spans="2:677" x14ac:dyDescent="0.3">
      <c r="B21" s="19"/>
      <c r="C21" s="16" t="s">
        <v>284</v>
      </c>
      <c r="D21" s="14">
        <v>22.969303648890399</v>
      </c>
      <c r="E21" s="14">
        <v>1.69081578637602</v>
      </c>
      <c r="F21" s="14">
        <v>19.819351182360801</v>
      </c>
      <c r="G21" s="14">
        <v>26.454710145056701</v>
      </c>
      <c r="H21" s="14">
        <v>7.3611974146970001</v>
      </c>
      <c r="I21" s="15">
        <v>342</v>
      </c>
      <c r="J21" s="15">
        <v>1567</v>
      </c>
      <c r="K21" s="14">
        <v>2.5303039464642398</v>
      </c>
      <c r="L21" s="15">
        <v>619.293188942646</v>
      </c>
      <c r="M21" s="15">
        <v>799</v>
      </c>
      <c r="ZA21" s="9"/>
    </row>
    <row r="22" spans="2:677" x14ac:dyDescent="0.3">
      <c r="B22" s="19"/>
      <c r="C22" s="16" t="s">
        <v>285</v>
      </c>
      <c r="D22" s="14">
        <v>18.0794459036793</v>
      </c>
      <c r="E22" s="14">
        <v>1.4202109745860101</v>
      </c>
      <c r="F22" s="14">
        <v>15.4573392303815</v>
      </c>
      <c r="G22" s="14">
        <v>21.035679545660599</v>
      </c>
      <c r="H22" s="14">
        <v>7.8553899392291999</v>
      </c>
      <c r="I22" s="15">
        <v>339</v>
      </c>
      <c r="J22" s="15">
        <v>1758</v>
      </c>
      <c r="K22" s="14">
        <v>2.3927619442612502</v>
      </c>
      <c r="L22" s="15">
        <v>734.71579745588599</v>
      </c>
      <c r="M22" s="15">
        <v>884</v>
      </c>
      <c r="ZA22" s="9"/>
    </row>
    <row r="23" spans="2:677" x14ac:dyDescent="0.3">
      <c r="B23" s="19"/>
      <c r="C23" s="16" t="s">
        <v>286</v>
      </c>
      <c r="D23" s="14">
        <v>18.2298777843517</v>
      </c>
      <c r="E23" s="14">
        <v>1.7285422769588601</v>
      </c>
      <c r="F23" s="14">
        <v>15.078952179147</v>
      </c>
      <c r="G23" s="14">
        <v>21.869663293702001</v>
      </c>
      <c r="H23" s="14">
        <v>9.4819191736031101</v>
      </c>
      <c r="I23" s="15">
        <v>345</v>
      </c>
      <c r="J23" s="15">
        <v>1971</v>
      </c>
      <c r="K23" s="14">
        <v>3.9486426702455102</v>
      </c>
      <c r="L23" s="15">
        <v>499.15886662832702</v>
      </c>
      <c r="M23" s="15">
        <v>913</v>
      </c>
      <c r="ZA23" s="9"/>
    </row>
    <row r="24" spans="2:677" x14ac:dyDescent="0.3">
      <c r="B24" s="19"/>
      <c r="C24" s="16" t="s">
        <v>287</v>
      </c>
      <c r="D24" s="14">
        <v>13.8227463193692</v>
      </c>
      <c r="E24" s="14">
        <v>1.0669435029037899</v>
      </c>
      <c r="F24" s="14">
        <v>11.8587249645242</v>
      </c>
      <c r="G24" s="14">
        <v>16.052803974981501</v>
      </c>
      <c r="H24" s="14">
        <v>7.7187519632674402</v>
      </c>
      <c r="I24" s="15">
        <v>311</v>
      </c>
      <c r="J24" s="15">
        <v>2505</v>
      </c>
      <c r="K24" s="14">
        <v>2.3929310406884499</v>
      </c>
      <c r="L24" s="15">
        <v>1046.8333426270799</v>
      </c>
      <c r="M24" s="15">
        <v>889</v>
      </c>
      <c r="ZA24" s="9"/>
    </row>
    <row r="25" spans="2:677" x14ac:dyDescent="0.3">
      <c r="B25" s="19" t="s">
        <v>297</v>
      </c>
      <c r="C25" s="16" t="s">
        <v>288</v>
      </c>
      <c r="D25" s="14">
        <v>17.616609337298101</v>
      </c>
      <c r="E25" s="14">
        <v>0.87146942692999896</v>
      </c>
      <c r="F25" s="14">
        <v>15.971548920198799</v>
      </c>
      <c r="G25" s="14">
        <v>19.3920067688661</v>
      </c>
      <c r="H25" s="14">
        <v>4.9468624196877302</v>
      </c>
      <c r="I25" s="15">
        <v>1109</v>
      </c>
      <c r="J25" s="15">
        <v>6734</v>
      </c>
      <c r="K25" s="14">
        <v>3.5233106777106502</v>
      </c>
      <c r="L25" s="15">
        <v>1911.27056793514</v>
      </c>
      <c r="M25" s="15">
        <v>1233</v>
      </c>
      <c r="ZA25" s="9"/>
    </row>
    <row r="26" spans="2:677" x14ac:dyDescent="0.3">
      <c r="B26" s="19"/>
      <c r="C26" s="16" t="s">
        <v>289</v>
      </c>
      <c r="D26" s="14">
        <v>23.5566999750036</v>
      </c>
      <c r="E26" s="14">
        <v>2.0099744446089498</v>
      </c>
      <c r="F26" s="14">
        <v>19.8421613473067</v>
      </c>
      <c r="G26" s="14">
        <v>27.726089575877999</v>
      </c>
      <c r="H26" s="14">
        <v>8.5324958366059995</v>
      </c>
      <c r="I26" s="15">
        <v>609</v>
      </c>
      <c r="J26" s="15">
        <v>2720</v>
      </c>
      <c r="K26" s="14">
        <v>6.1000922313220904</v>
      </c>
      <c r="L26" s="15">
        <v>445.89489746296601</v>
      </c>
      <c r="M26" s="15">
        <v>934</v>
      </c>
      <c r="ZA26" s="9"/>
    </row>
    <row r="27" spans="2:677" x14ac:dyDescent="0.3">
      <c r="B27" s="19" t="s">
        <v>291</v>
      </c>
      <c r="C27" s="16" t="s">
        <v>290</v>
      </c>
      <c r="D27" s="14">
        <v>18.756185126049701</v>
      </c>
      <c r="E27" s="14">
        <v>0.84637714260574404</v>
      </c>
      <c r="F27" s="14">
        <v>17.1518197677442</v>
      </c>
      <c r="G27" s="14">
        <v>20.473535658168402</v>
      </c>
      <c r="H27" s="14">
        <v>4.5125228660184398</v>
      </c>
      <c r="I27" s="15">
        <v>1146</v>
      </c>
      <c r="J27" s="15">
        <v>6587</v>
      </c>
      <c r="K27" s="14">
        <v>3.0960984386339399</v>
      </c>
      <c r="L27" s="15">
        <v>2127.5163340434101</v>
      </c>
      <c r="M27" s="15">
        <v>1173</v>
      </c>
      <c r="ZA27" s="9"/>
    </row>
    <row r="28" spans="2:677" x14ac:dyDescent="0.3">
      <c r="B28" s="19"/>
      <c r="C28" s="16" t="s">
        <v>291</v>
      </c>
      <c r="D28" s="14">
        <v>20.391807123296999</v>
      </c>
      <c r="E28" s="14">
        <v>1.3596570027875501</v>
      </c>
      <c r="F28" s="14">
        <v>17.852689095308001</v>
      </c>
      <c r="G28" s="14">
        <v>23.190107641785101</v>
      </c>
      <c r="H28" s="14">
        <v>6.6676631186560602</v>
      </c>
      <c r="I28" s="15">
        <v>581</v>
      </c>
      <c r="J28" s="15">
        <v>2935</v>
      </c>
      <c r="K28" s="14">
        <v>3.3412221905819699</v>
      </c>
      <c r="L28" s="15">
        <v>878.42107845236796</v>
      </c>
      <c r="M28" s="15">
        <v>904</v>
      </c>
      <c r="ZA28" s="9"/>
    </row>
    <row r="29" spans="2:677" x14ac:dyDescent="0.3">
      <c r="B29" s="19" t="s">
        <v>388</v>
      </c>
      <c r="C29" s="16" t="s">
        <v>382</v>
      </c>
      <c r="D29" s="14">
        <v>18.7883898565604</v>
      </c>
      <c r="E29" s="14">
        <v>1.3228397435410699</v>
      </c>
      <c r="F29" s="14">
        <v>16.328858865670401</v>
      </c>
      <c r="G29" s="14">
        <v>21.523090529262099</v>
      </c>
      <c r="H29" s="14">
        <v>7.0407296933918202</v>
      </c>
      <c r="I29" s="15">
        <v>483</v>
      </c>
      <c r="J29" s="15">
        <v>2456</v>
      </c>
      <c r="K29" s="14">
        <v>2.8155178239638201</v>
      </c>
      <c r="L29" s="15">
        <v>872.30845391783805</v>
      </c>
      <c r="M29" s="15">
        <v>930</v>
      </c>
      <c r="ZA29" s="9"/>
    </row>
    <row r="30" spans="2:677" ht="27.6" x14ac:dyDescent="0.3">
      <c r="B30" s="19"/>
      <c r="C30" s="16" t="s">
        <v>383</v>
      </c>
      <c r="D30" s="14">
        <v>22.5553130050044</v>
      </c>
      <c r="E30" s="14">
        <v>1.36500788057763</v>
      </c>
      <c r="F30" s="14">
        <v>19.990205158891602</v>
      </c>
      <c r="G30" s="14">
        <v>25.3453036099577</v>
      </c>
      <c r="H30" s="14">
        <v>6.0518241545784397</v>
      </c>
      <c r="I30" s="15">
        <v>907</v>
      </c>
      <c r="J30" s="15">
        <v>4527</v>
      </c>
      <c r="K30" s="14">
        <v>4.8277456441167201</v>
      </c>
      <c r="L30" s="15">
        <v>937.70474538499798</v>
      </c>
      <c r="M30" s="15">
        <v>1202</v>
      </c>
      <c r="ZA30" s="9"/>
    </row>
    <row r="31" spans="2:677" x14ac:dyDescent="0.3">
      <c r="B31" s="19"/>
      <c r="C31" s="16" t="s">
        <v>384</v>
      </c>
      <c r="D31" s="14">
        <v>13.531574126479301</v>
      </c>
      <c r="E31" s="14">
        <v>1.1222310819172101</v>
      </c>
      <c r="F31" s="14">
        <v>11.476224743573701</v>
      </c>
      <c r="G31" s="14">
        <v>15.8889584507551</v>
      </c>
      <c r="H31" s="14">
        <v>8.2934259638068806</v>
      </c>
      <c r="I31" s="15">
        <v>336</v>
      </c>
      <c r="J31" s="15">
        <v>2536</v>
      </c>
      <c r="K31" s="14">
        <v>2.7285799014762202</v>
      </c>
      <c r="L31" s="15">
        <v>929.42119768161103</v>
      </c>
      <c r="M31" s="15">
        <v>894</v>
      </c>
      <c r="ZA31" s="9"/>
    </row>
    <row r="32" spans="2:677" x14ac:dyDescent="0.3">
      <c r="B32" s="19" t="s">
        <v>387</v>
      </c>
      <c r="C32" s="16" t="s">
        <v>385</v>
      </c>
      <c r="D32" s="14">
        <v>19.4822214688363</v>
      </c>
      <c r="E32" s="14">
        <v>0.93047727666673397</v>
      </c>
      <c r="F32" s="14">
        <v>17.721281867644599</v>
      </c>
      <c r="G32" s="14">
        <v>21.372689931885802</v>
      </c>
      <c r="H32" s="14">
        <v>4.7760327442900801</v>
      </c>
      <c r="I32" s="15">
        <v>1413</v>
      </c>
      <c r="J32" s="15">
        <v>7745</v>
      </c>
      <c r="K32" s="14">
        <v>4.2741191750956897</v>
      </c>
      <c r="L32" s="15">
        <v>1812.0692668394299</v>
      </c>
      <c r="M32" s="15">
        <v>1254</v>
      </c>
      <c r="ZA32" s="9"/>
    </row>
    <row r="33" spans="2:677" x14ac:dyDescent="0.3">
      <c r="B33" s="19"/>
      <c r="C33" s="16" t="s">
        <v>386</v>
      </c>
      <c r="D33" s="14">
        <v>19.599839839133001</v>
      </c>
      <c r="E33" s="14">
        <v>1.94418576025686</v>
      </c>
      <c r="F33" s="14">
        <v>16.0609725805758</v>
      </c>
      <c r="G33" s="14">
        <v>23.698313764990498</v>
      </c>
      <c r="H33" s="14">
        <v>9.9193961594272793</v>
      </c>
      <c r="I33" s="15">
        <v>279</v>
      </c>
      <c r="J33" s="15">
        <v>1537</v>
      </c>
      <c r="K33" s="14">
        <v>3.6843195886470199</v>
      </c>
      <c r="L33" s="15">
        <v>417.17336485579602</v>
      </c>
      <c r="M33" s="15">
        <v>730</v>
      </c>
      <c r="ZA33" s="9"/>
    </row>
    <row r="35" spans="2:677" x14ac:dyDescent="0.3">
      <c r="B35" s="7"/>
      <c r="C35" s="7"/>
      <c r="D35" s="7"/>
    </row>
    <row r="36" spans="2:677" x14ac:dyDescent="0.3">
      <c r="B36" s="7" t="s">
        <v>301</v>
      </c>
      <c r="C36" s="7"/>
      <c r="D36" s="7"/>
    </row>
    <row r="37" spans="2:677" x14ac:dyDescent="0.3">
      <c r="B37" s="7" t="s">
        <v>302</v>
      </c>
      <c r="C37" s="7"/>
      <c r="D37" s="7"/>
    </row>
    <row r="38" spans="2:677" x14ac:dyDescent="0.3">
      <c r="B38" s="7" t="s">
        <v>303</v>
      </c>
      <c r="C38" s="7"/>
      <c r="D38" s="7"/>
    </row>
    <row r="39" spans="2:677" x14ac:dyDescent="0.3">
      <c r="B39" s="7" t="s">
        <v>304</v>
      </c>
      <c r="C39" s="7"/>
      <c r="D39" s="7"/>
    </row>
    <row r="40" spans="2:677" x14ac:dyDescent="0.3">
      <c r="B40" s="7" t="s">
        <v>305</v>
      </c>
      <c r="C40" s="7"/>
      <c r="D40" s="7"/>
    </row>
    <row r="41" spans="2:677" x14ac:dyDescent="0.3">
      <c r="B41" s="7" t="s">
        <v>306</v>
      </c>
      <c r="C41" s="7"/>
      <c r="D41" s="7"/>
    </row>
    <row r="42" spans="2:677" x14ac:dyDescent="0.3">
      <c r="B42" s="7" t="s">
        <v>307</v>
      </c>
      <c r="C42" s="7"/>
      <c r="D42" s="7"/>
    </row>
    <row r="43" spans="2:677" x14ac:dyDescent="0.3">
      <c r="B43" s="7" t="s">
        <v>9</v>
      </c>
      <c r="C43" s="8" t="str">
        <f>HYPERLINK("https://www.cdc.gov/nchs/data/series/sr_02/sr02_175.pdf", "Link to Vital and Health Statistics")</f>
        <v>Link to Vital and Health Statistics</v>
      </c>
      <c r="D43" s="7"/>
    </row>
    <row r="44" spans="2:677" x14ac:dyDescent="0.3">
      <c r="B44" s="7" t="s">
        <v>308</v>
      </c>
      <c r="C44" s="7"/>
      <c r="D44" s="7"/>
    </row>
    <row r="45" spans="2:677" x14ac:dyDescent="0.3">
      <c r="B45" s="7" t="s">
        <v>309</v>
      </c>
      <c r="C45" s="7"/>
      <c r="D45" s="7"/>
    </row>
    <row r="46" spans="2:677" x14ac:dyDescent="0.3">
      <c r="B46" s="7"/>
      <c r="C46" s="7"/>
      <c r="D46" s="7"/>
    </row>
    <row r="47" spans="2:677" ht="90" customHeight="1" x14ac:dyDescent="0.3">
      <c r="B47" s="20" t="s">
        <v>402</v>
      </c>
      <c r="C47" s="21"/>
      <c r="D47" s="21"/>
      <c r="E47" s="22"/>
      <c r="F47" s="22"/>
      <c r="G47" s="22"/>
      <c r="H47" s="22"/>
      <c r="I47" s="22"/>
    </row>
    <row r="48" spans="2:677" x14ac:dyDescent="0.3">
      <c r="B48" s="7"/>
      <c r="C48" s="7"/>
      <c r="D48" s="7"/>
    </row>
    <row r="49" spans="2:4" x14ac:dyDescent="0.3">
      <c r="B49" s="7"/>
      <c r="C49" s="7"/>
      <c r="D49" s="7"/>
    </row>
    <row r="50" spans="2:4" x14ac:dyDescent="0.3">
      <c r="B50" s="7"/>
      <c r="C50" s="7"/>
      <c r="D50" s="7"/>
    </row>
    <row r="51" spans="2:4" x14ac:dyDescent="0.3">
      <c r="B51" s="7"/>
      <c r="C51" s="7"/>
      <c r="D51" s="7"/>
    </row>
    <row r="52" spans="2:4" x14ac:dyDescent="0.3">
      <c r="B52" s="7"/>
      <c r="C52" s="7"/>
      <c r="D52" s="7"/>
    </row>
    <row r="53" spans="2:4" x14ac:dyDescent="0.3">
      <c r="B53" s="7"/>
      <c r="C53" s="7"/>
      <c r="D53" s="7"/>
    </row>
    <row r="54" spans="2:4" x14ac:dyDescent="0.3">
      <c r="B54" s="7"/>
      <c r="C54" s="7"/>
      <c r="D54" s="7"/>
    </row>
    <row r="55" spans="2:4" x14ac:dyDescent="0.3">
      <c r="B55" s="7"/>
      <c r="C55" s="7"/>
      <c r="D55" s="7"/>
    </row>
  </sheetData>
  <mergeCells count="11">
    <mergeCell ref="B47:I47"/>
    <mergeCell ref="B25:B26"/>
    <mergeCell ref="B27:B28"/>
    <mergeCell ref="B20:B24"/>
    <mergeCell ref="B32:B33"/>
    <mergeCell ref="B29:B31"/>
    <mergeCell ref="B8:C8"/>
    <mergeCell ref="B9:C9"/>
    <mergeCell ref="B10:B11"/>
    <mergeCell ref="B12:B14"/>
    <mergeCell ref="B15:B19"/>
  </mergeCells>
  <conditionalFormatting sqref="D9:D33">
    <cfRule type="expression" dxfId="3" priority="1">
      <formula>ZA9 = 3</formula>
    </cfRule>
    <cfRule type="expression" dxfId="2" priority="26">
      <formula>I9 = J9</formula>
    </cfRule>
    <cfRule type="expression" dxfId="1" priority="51">
      <formula>ZA9 = 2</formula>
    </cfRule>
    <cfRule type="expression" dxfId="0" priority="76">
      <formula>ZA9 = 1</formula>
    </cfRule>
  </conditionalFormatting>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107</vt:i4>
      </vt:variant>
    </vt:vector>
  </HeadingPairs>
  <TitlesOfParts>
    <vt:vector size="107" baseType="lpstr">
      <vt:lpstr>INDICE</vt:lpstr>
      <vt:lpstr>T1_i1</vt:lpstr>
      <vt:lpstr>T1_i2</vt:lpstr>
      <vt:lpstr>T1_i3</vt:lpstr>
      <vt:lpstr>T2_i1</vt:lpstr>
      <vt:lpstr>T2_i2</vt:lpstr>
      <vt:lpstr>T2_i3</vt:lpstr>
      <vt:lpstr>T2_i4</vt:lpstr>
      <vt:lpstr>T2_i5</vt:lpstr>
      <vt:lpstr>T2_i6</vt:lpstr>
      <vt:lpstr>T2_i7</vt:lpstr>
      <vt:lpstr>T2_i8</vt:lpstr>
      <vt:lpstr>T2_i9</vt:lpstr>
      <vt:lpstr>T2_i10</vt:lpstr>
      <vt:lpstr>T2_i11</vt:lpstr>
      <vt:lpstr>T2_i12</vt:lpstr>
      <vt:lpstr>T2_i13</vt:lpstr>
      <vt:lpstr>T2_i14</vt:lpstr>
      <vt:lpstr>T2_i15</vt:lpstr>
      <vt:lpstr>T2_i16</vt:lpstr>
      <vt:lpstr>T2_i17</vt:lpstr>
      <vt:lpstr>T2_i18</vt:lpstr>
      <vt:lpstr>T3_i1</vt:lpstr>
      <vt:lpstr>T3_i2</vt:lpstr>
      <vt:lpstr>T3_i3</vt:lpstr>
      <vt:lpstr>T3_i4</vt:lpstr>
      <vt:lpstr>T3_i5</vt:lpstr>
      <vt:lpstr>T3_i6</vt:lpstr>
      <vt:lpstr>T4_i1</vt:lpstr>
      <vt:lpstr>T4_i2</vt:lpstr>
      <vt:lpstr>T4_i3</vt:lpstr>
      <vt:lpstr>T4_i4</vt:lpstr>
      <vt:lpstr>T4_i5</vt:lpstr>
      <vt:lpstr>T5_i1</vt:lpstr>
      <vt:lpstr>T5_i2</vt:lpstr>
      <vt:lpstr>T5_i3</vt:lpstr>
      <vt:lpstr>T5_i4</vt:lpstr>
      <vt:lpstr>T5_i5</vt:lpstr>
      <vt:lpstr>T5_i6</vt:lpstr>
      <vt:lpstr>T5_i7</vt:lpstr>
      <vt:lpstr>T5_i8</vt:lpstr>
      <vt:lpstr>T5_i9</vt:lpstr>
      <vt:lpstr>T5_i10</vt:lpstr>
      <vt:lpstr>T5_i11</vt:lpstr>
      <vt:lpstr>T5_i12</vt:lpstr>
      <vt:lpstr>T5_i13</vt:lpstr>
      <vt:lpstr>T5_i14</vt:lpstr>
      <vt:lpstr>T5_i15</vt:lpstr>
      <vt:lpstr>T5_i16</vt:lpstr>
      <vt:lpstr>T5_i17</vt:lpstr>
      <vt:lpstr>T5_i18</vt:lpstr>
      <vt:lpstr>T5_i19</vt:lpstr>
      <vt:lpstr>T5_i20</vt:lpstr>
      <vt:lpstr>T5_i21</vt:lpstr>
      <vt:lpstr>T5_i22</vt:lpstr>
      <vt:lpstr>T5_i23</vt:lpstr>
      <vt:lpstr>T5_i24</vt:lpstr>
      <vt:lpstr>T5_i25</vt:lpstr>
      <vt:lpstr>T5_i26</vt:lpstr>
      <vt:lpstr>T5_i27</vt:lpstr>
      <vt:lpstr>T5_i28</vt:lpstr>
      <vt:lpstr>T5_i29</vt:lpstr>
      <vt:lpstr>T5_i30</vt:lpstr>
      <vt:lpstr>T6_i1</vt:lpstr>
      <vt:lpstr>T6_i2</vt:lpstr>
      <vt:lpstr>T6_i3</vt:lpstr>
      <vt:lpstr>T6_i4</vt:lpstr>
      <vt:lpstr>T6_i5</vt:lpstr>
      <vt:lpstr>T6_i6</vt:lpstr>
      <vt:lpstr>T6_i7</vt:lpstr>
      <vt:lpstr>T7_i1</vt:lpstr>
      <vt:lpstr>T7_i2</vt:lpstr>
      <vt:lpstr>T8_i1</vt:lpstr>
      <vt:lpstr>T8_i2</vt:lpstr>
      <vt:lpstr>T8_i3</vt:lpstr>
      <vt:lpstr>T8_i4</vt:lpstr>
      <vt:lpstr>T8_i5</vt:lpstr>
      <vt:lpstr>T8_i6</vt:lpstr>
      <vt:lpstr>T8_i7</vt:lpstr>
      <vt:lpstr>T8_i8</vt:lpstr>
      <vt:lpstr>T8_i9</vt:lpstr>
      <vt:lpstr>T9_i1</vt:lpstr>
      <vt:lpstr>T9_i2</vt:lpstr>
      <vt:lpstr>T9_i3</vt:lpstr>
      <vt:lpstr>T9_i4</vt:lpstr>
      <vt:lpstr>T9_i5</vt:lpstr>
      <vt:lpstr>T9_i6</vt:lpstr>
      <vt:lpstr>T9_i7</vt:lpstr>
      <vt:lpstr>T9_i8</vt:lpstr>
      <vt:lpstr>T10_i1</vt:lpstr>
      <vt:lpstr>T10_i2</vt:lpstr>
      <vt:lpstr>T10_i3</vt:lpstr>
      <vt:lpstr>T10_i4</vt:lpstr>
      <vt:lpstr>T10_i5</vt:lpstr>
      <vt:lpstr>T10_i6</vt:lpstr>
      <vt:lpstr>T10_i7</vt:lpstr>
      <vt:lpstr>T10_i8</vt:lpstr>
      <vt:lpstr>T10_i9</vt:lpstr>
      <vt:lpstr>T10_i10</vt:lpstr>
      <vt:lpstr>T10_i11</vt:lpstr>
      <vt:lpstr>T10_i12</vt:lpstr>
      <vt:lpstr>T10_i13</vt:lpstr>
      <vt:lpstr>T10_i14</vt:lpstr>
      <vt:lpstr>T10_i15</vt:lpstr>
      <vt:lpstr>T10_i16</vt:lpstr>
      <vt:lpstr>T10_i17</vt:lpstr>
      <vt:lpstr>T10_i18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vguevara</dc:creator>
  <cp:lastModifiedBy>INEC Victor Guevara</cp:lastModifiedBy>
  <dcterms:created xsi:type="dcterms:W3CDTF">2024-10-31T21:46:02Z</dcterms:created>
  <dcterms:modified xsi:type="dcterms:W3CDTF">2024-11-01T13:30:30Z</dcterms:modified>
</cp:coreProperties>
</file>