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INEC\Javier Obando Cadena Respaldo\Trabajos ENDI\Productos de publicación\"/>
    </mc:Choice>
  </mc:AlternateContent>
  <xr:revisionPtr revIDLastSave="0" documentId="8_{E32BE1C0-77E3-41FC-AB6D-5C33D48E5BAB}" xr6:coauthVersionLast="47" xr6:coauthVersionMax="47" xr10:uidLastSave="{00000000-0000-0000-0000-000000000000}"/>
  <bookViews>
    <workbookView xWindow="-108" yWindow="-108" windowWidth="24216" windowHeight="12996" xr2:uid="{00000000-000D-0000-FFFF-FFFF00000000}"/>
  </bookViews>
  <sheets>
    <sheet name="INDICE" sheetId="1" r:id="rId1"/>
    <sheet name="T1_i1" sheetId="2" r:id="rId2"/>
    <sheet name="T1_i2" sheetId="3" r:id="rId3"/>
    <sheet name="T1_i3" sheetId="4" r:id="rId4"/>
    <sheet name="T2_i1" sheetId="5" r:id="rId5"/>
    <sheet name="T2_i2" sheetId="6" r:id="rId6"/>
    <sheet name="T2_i3" sheetId="7" r:id="rId7"/>
    <sheet name="T2_i4" sheetId="8" r:id="rId8"/>
    <sheet name="T2_i5" sheetId="9" r:id="rId9"/>
    <sheet name="T2_i6" sheetId="10" r:id="rId10"/>
    <sheet name="T2_i7" sheetId="11" r:id="rId11"/>
    <sheet name="T2_i8" sheetId="12" r:id="rId12"/>
    <sheet name="T2_i9" sheetId="13" r:id="rId13"/>
    <sheet name="T2_i10" sheetId="14" r:id="rId14"/>
    <sheet name="T2_i11" sheetId="15" r:id="rId15"/>
    <sheet name="T2_i12" sheetId="16" r:id="rId16"/>
    <sheet name="T2_i13" sheetId="17" r:id="rId17"/>
    <sheet name="T2_i14" sheetId="18" r:id="rId18"/>
    <sheet name="T2_i15" sheetId="19" r:id="rId19"/>
    <sheet name="T2_i16" sheetId="20" r:id="rId20"/>
    <sheet name="T2_i17" sheetId="21" r:id="rId21"/>
    <sheet name="T2_i18" sheetId="22" r:id="rId22"/>
    <sheet name="T3_i1" sheetId="23" r:id="rId23"/>
    <sheet name="T3_i2" sheetId="24" r:id="rId24"/>
    <sheet name="T3_i3" sheetId="25" r:id="rId25"/>
    <sheet name="T3_i4" sheetId="26" r:id="rId26"/>
    <sheet name="T3_i5" sheetId="27" r:id="rId27"/>
    <sheet name="T3_i6" sheetId="28" r:id="rId28"/>
    <sheet name="T4_i1" sheetId="29" r:id="rId29"/>
    <sheet name="T4_i2" sheetId="30" r:id="rId30"/>
    <sheet name="T4_i3" sheetId="31" r:id="rId31"/>
    <sheet name="T4_i4" sheetId="32" r:id="rId32"/>
    <sheet name="T4_i5" sheetId="33" r:id="rId33"/>
    <sheet name="T5_i1" sheetId="34" r:id="rId34"/>
    <sheet name="T5_i2" sheetId="35" r:id="rId35"/>
    <sheet name="T5_i3" sheetId="36" r:id="rId36"/>
    <sheet name="T5_i4" sheetId="37" r:id="rId37"/>
    <sheet name="T5_i5" sheetId="38" r:id="rId38"/>
    <sheet name="T5_i6" sheetId="39" r:id="rId39"/>
    <sheet name="T5_i7" sheetId="40" r:id="rId40"/>
    <sheet name="T5_i8" sheetId="41" r:id="rId41"/>
    <sheet name="T5_i9" sheetId="42" r:id="rId42"/>
    <sheet name="T5_i10" sheetId="43" r:id="rId43"/>
    <sheet name="T5_i11" sheetId="44" r:id="rId44"/>
    <sheet name="T5_i12" sheetId="45" r:id="rId45"/>
    <sheet name="T5_i13" sheetId="46" r:id="rId46"/>
    <sheet name="T5_i14" sheetId="47" r:id="rId47"/>
    <sheet name="T5_i15" sheetId="48" r:id="rId48"/>
    <sheet name="T5_i16" sheetId="49" r:id="rId49"/>
    <sheet name="T5_i17" sheetId="50" r:id="rId50"/>
    <sheet name="T5_i18" sheetId="51" r:id="rId51"/>
    <sheet name="T5_i19" sheetId="52" r:id="rId52"/>
    <sheet name="T5_i20" sheetId="53" r:id="rId53"/>
    <sheet name="T5_i21" sheetId="54" r:id="rId54"/>
    <sheet name="T5_i22" sheetId="55" r:id="rId55"/>
    <sheet name="T5_i23" sheetId="56" r:id="rId56"/>
    <sheet name="T5_i24" sheetId="57" r:id="rId57"/>
    <sheet name="T5_i25" sheetId="58" r:id="rId58"/>
    <sheet name="T5_i26" sheetId="59" r:id="rId59"/>
    <sheet name="T5_i27" sheetId="60" r:id="rId60"/>
    <sheet name="T5_i28" sheetId="61" r:id="rId61"/>
    <sheet name="T5_i29" sheetId="62" r:id="rId62"/>
    <sheet name="T5_i30" sheetId="63" r:id="rId63"/>
    <sheet name="T6_i1" sheetId="64" r:id="rId64"/>
    <sheet name="T6_i2" sheetId="65" r:id="rId65"/>
    <sheet name="T6_i3" sheetId="66" r:id="rId66"/>
    <sheet name="T6_i4" sheetId="67" r:id="rId67"/>
    <sheet name="T6_i5" sheetId="68" r:id="rId68"/>
    <sheet name="T6_i6" sheetId="69" r:id="rId69"/>
    <sheet name="T6_i7" sheetId="70" r:id="rId70"/>
    <sheet name="T7_i1" sheetId="71" r:id="rId71"/>
    <sheet name="T7_i2" sheetId="72" r:id="rId72"/>
    <sheet name="T8_i1" sheetId="73" r:id="rId73"/>
    <sheet name="T8_i2" sheetId="74" r:id="rId74"/>
    <sheet name="T8_i3" sheetId="75" r:id="rId75"/>
    <sheet name="T8_i4" sheetId="76" r:id="rId76"/>
    <sheet name="T8_i5" sheetId="77" r:id="rId77"/>
    <sheet name="T8_i6" sheetId="78" r:id="rId78"/>
    <sheet name="T8_i7" sheetId="79" r:id="rId79"/>
    <sheet name="T8_i8" sheetId="80" r:id="rId80"/>
    <sheet name="T8_i9" sheetId="81" r:id="rId81"/>
    <sheet name="T9_i1" sheetId="82" r:id="rId82"/>
    <sheet name="T9_i2" sheetId="83" r:id="rId83"/>
    <sheet name="T9_i3" sheetId="84" r:id="rId84"/>
    <sheet name="T9_i4" sheetId="85" r:id="rId85"/>
    <sheet name="T9_i5" sheetId="86" r:id="rId86"/>
    <sheet name="T9_i6" sheetId="87" r:id="rId87"/>
    <sheet name="T9_i7" sheetId="88" r:id="rId88"/>
    <sheet name="T9_i8" sheetId="89" r:id="rId8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0" i="89" l="1"/>
  <c r="M2" i="89"/>
  <c r="C30" i="88"/>
  <c r="M2" i="88"/>
  <c r="C30" i="87"/>
  <c r="M2" i="87"/>
  <c r="C30" i="86"/>
  <c r="M2" i="86"/>
  <c r="C58" i="85"/>
  <c r="M2" i="85"/>
  <c r="C58" i="84"/>
  <c r="M2" i="84"/>
  <c r="C59" i="83"/>
  <c r="M2" i="83"/>
  <c r="C58" i="82"/>
  <c r="M2" i="82"/>
  <c r="C65" i="81"/>
  <c r="M2" i="81"/>
  <c r="C65" i="80"/>
  <c r="M2" i="80"/>
  <c r="C65" i="79"/>
  <c r="M2" i="79"/>
  <c r="C65" i="78"/>
  <c r="M2" i="78"/>
  <c r="C65" i="77"/>
  <c r="M2" i="77"/>
  <c r="C65" i="76"/>
  <c r="M2" i="76"/>
  <c r="C65" i="75"/>
  <c r="M2" i="75"/>
  <c r="C145" i="74"/>
  <c r="L2" i="74"/>
  <c r="C145" i="73"/>
  <c r="L2" i="73"/>
  <c r="C65" i="72"/>
  <c r="M2" i="72"/>
  <c r="C65" i="71"/>
  <c r="M2" i="71"/>
  <c r="C65" i="70"/>
  <c r="M2" i="70"/>
  <c r="C65" i="69"/>
  <c r="M2" i="69"/>
  <c r="C65" i="68"/>
  <c r="M2" i="68"/>
  <c r="C65" i="67"/>
  <c r="M2" i="67"/>
  <c r="C65" i="66"/>
  <c r="M2" i="66"/>
  <c r="C65" i="65"/>
  <c r="M2" i="65"/>
  <c r="C147" i="64"/>
  <c r="L2" i="64"/>
  <c r="C66" i="63"/>
  <c r="M2" i="63"/>
  <c r="C65" i="62"/>
  <c r="M2" i="62"/>
  <c r="C65" i="61"/>
  <c r="M2" i="61"/>
  <c r="C65" i="60"/>
  <c r="M2" i="60"/>
  <c r="C65" i="59"/>
  <c r="M2" i="59"/>
  <c r="C65" i="58"/>
  <c r="M2" i="58"/>
  <c r="C65" i="57"/>
  <c r="M2" i="57"/>
  <c r="C65" i="56"/>
  <c r="M2" i="56"/>
  <c r="C65" i="55"/>
  <c r="M2" i="55"/>
  <c r="C65" i="54"/>
  <c r="M2" i="54"/>
  <c r="C65" i="53"/>
  <c r="M2" i="53"/>
  <c r="C65" i="52"/>
  <c r="M2" i="52"/>
  <c r="C65" i="51"/>
  <c r="M2" i="51"/>
  <c r="C65" i="50"/>
  <c r="M2" i="50"/>
  <c r="C147" i="49"/>
  <c r="L2" i="49"/>
  <c r="C66" i="48"/>
  <c r="M2" i="48"/>
  <c r="C65" i="47"/>
  <c r="M2" i="47"/>
  <c r="C65" i="46"/>
  <c r="M2" i="46"/>
  <c r="C65" i="45"/>
  <c r="M2" i="45"/>
  <c r="C65" i="44"/>
  <c r="M2" i="44"/>
  <c r="C65" i="43"/>
  <c r="M2" i="43"/>
  <c r="C66" i="42"/>
  <c r="M2" i="42"/>
  <c r="C65" i="41"/>
  <c r="M2" i="41"/>
  <c r="C65" i="40"/>
  <c r="M2" i="40"/>
  <c r="C65" i="39"/>
  <c r="M2" i="39"/>
  <c r="C65" i="38"/>
  <c r="M2" i="38"/>
  <c r="C65" i="37"/>
  <c r="M2" i="37"/>
  <c r="C65" i="36"/>
  <c r="M2" i="36"/>
  <c r="C65" i="35"/>
  <c r="M2" i="35"/>
  <c r="C147" i="34"/>
  <c r="L2" i="34"/>
  <c r="C65" i="33"/>
  <c r="M2" i="33"/>
  <c r="C65" i="32"/>
  <c r="M2" i="32"/>
  <c r="C65" i="31"/>
  <c r="M2" i="31"/>
  <c r="C65" i="30"/>
  <c r="M2" i="30"/>
  <c r="C65" i="29"/>
  <c r="M2" i="29"/>
  <c r="C65" i="28"/>
  <c r="M2" i="28"/>
  <c r="C65" i="27"/>
  <c r="M2" i="27"/>
  <c r="C65" i="26"/>
  <c r="M2" i="26"/>
  <c r="C65" i="25"/>
  <c r="M2" i="25"/>
  <c r="C65" i="24"/>
  <c r="M2" i="24"/>
  <c r="C65" i="23"/>
  <c r="M2" i="23"/>
  <c r="C30" i="22"/>
  <c r="M2" i="22"/>
  <c r="C30" i="21"/>
  <c r="M2" i="21"/>
  <c r="C58" i="20"/>
  <c r="M2" i="20"/>
  <c r="C58" i="19"/>
  <c r="M2" i="19"/>
  <c r="C65" i="18"/>
  <c r="M2" i="18"/>
  <c r="C65" i="17"/>
  <c r="M2" i="17"/>
  <c r="C65" i="16"/>
  <c r="M2" i="16"/>
  <c r="C65" i="15"/>
  <c r="M2" i="15"/>
  <c r="C65" i="14"/>
  <c r="M2" i="14"/>
  <c r="C65" i="13"/>
  <c r="M2" i="13"/>
  <c r="C65" i="12"/>
  <c r="M2" i="12"/>
  <c r="C65" i="11"/>
  <c r="M2" i="11"/>
  <c r="C65" i="10"/>
  <c r="M2" i="10"/>
  <c r="C65" i="9"/>
  <c r="M2" i="9"/>
  <c r="C65" i="8"/>
  <c r="M2" i="8"/>
  <c r="C65" i="7"/>
  <c r="M2" i="7"/>
  <c r="C65" i="6"/>
  <c r="M2" i="6"/>
  <c r="C65" i="5"/>
  <c r="M2" i="5"/>
  <c r="C56" i="4"/>
  <c r="M2" i="4"/>
  <c r="C58" i="3"/>
  <c r="M2" i="3"/>
  <c r="C58" i="2"/>
  <c r="M2" i="2"/>
  <c r="A121" i="1"/>
  <c r="A120" i="1"/>
  <c r="A119" i="1"/>
  <c r="A118" i="1"/>
  <c r="A117" i="1"/>
  <c r="A116" i="1"/>
  <c r="A115" i="1"/>
  <c r="A114" i="1"/>
  <c r="A110" i="1"/>
  <c r="A109" i="1"/>
  <c r="A108" i="1"/>
  <c r="A107" i="1"/>
  <c r="A106" i="1"/>
  <c r="A105" i="1"/>
  <c r="A104" i="1"/>
  <c r="A103" i="1"/>
  <c r="A102" i="1"/>
  <c r="A98" i="1"/>
  <c r="A97" i="1"/>
  <c r="A93" i="1"/>
  <c r="A92" i="1"/>
  <c r="A91" i="1"/>
  <c r="A90" i="1"/>
  <c r="A89" i="1"/>
  <c r="A88" i="1"/>
  <c r="A87" i="1"/>
  <c r="A83" i="1"/>
  <c r="A82" i="1"/>
  <c r="A81" i="1"/>
  <c r="A80" i="1"/>
  <c r="A79" i="1"/>
  <c r="A78" i="1"/>
  <c r="A77" i="1"/>
  <c r="A76" i="1"/>
  <c r="A75" i="1"/>
  <c r="A74" i="1"/>
  <c r="A73" i="1"/>
  <c r="A72" i="1"/>
  <c r="A71" i="1"/>
  <c r="A70" i="1"/>
  <c r="A69" i="1"/>
  <c r="A68" i="1"/>
  <c r="A67" i="1"/>
  <c r="A66" i="1"/>
  <c r="A65" i="1"/>
  <c r="A64" i="1"/>
  <c r="A63" i="1"/>
  <c r="A62" i="1"/>
  <c r="A61" i="1"/>
  <c r="A60" i="1"/>
  <c r="A59" i="1"/>
  <c r="A58" i="1"/>
  <c r="A57" i="1"/>
  <c r="A56" i="1"/>
  <c r="A55" i="1"/>
  <c r="A54" i="1"/>
  <c r="A50" i="1"/>
  <c r="A49" i="1"/>
  <c r="A48" i="1"/>
  <c r="A47" i="1"/>
  <c r="A46" i="1"/>
  <c r="A42" i="1"/>
  <c r="A41" i="1"/>
  <c r="A40" i="1"/>
  <c r="A39" i="1"/>
  <c r="A38" i="1"/>
  <c r="A37" i="1"/>
  <c r="A33" i="1"/>
  <c r="A32" i="1"/>
  <c r="A31" i="1"/>
  <c r="A30" i="1"/>
  <c r="A29" i="1"/>
  <c r="A28" i="1"/>
  <c r="A27" i="1"/>
  <c r="A26" i="1"/>
  <c r="A25" i="1"/>
  <c r="A24" i="1"/>
  <c r="A23" i="1"/>
  <c r="A22" i="1"/>
  <c r="A21" i="1"/>
  <c r="A20" i="1"/>
  <c r="A19" i="1"/>
  <c r="A18" i="1"/>
  <c r="A17" i="1"/>
  <c r="A16" i="1"/>
  <c r="A12" i="1"/>
  <c r="A11" i="1"/>
  <c r="A10" i="1"/>
</calcChain>
</file>

<file path=xl/sharedStrings.xml><?xml version="1.0" encoding="utf-8"?>
<sst xmlns="http://schemas.openxmlformats.org/spreadsheetml/2006/main" count="7747" uniqueCount="369">
  <si>
    <t>ENCUESTA NACIONAL DE DESNUTRICIÓN INFANTIL - ENDI 2025 - 2026</t>
  </si>
  <si>
    <t>Indicadores</t>
  </si>
  <si>
    <t>T1</t>
  </si>
  <si>
    <t>Datos de la vivienda y el hogar</t>
  </si>
  <si>
    <t>Porcentaje de hogares con niñas/os menores de 5 años sin adecuado sistema de eliminacion de excretas</t>
  </si>
  <si>
    <t>Tabla N°:</t>
  </si>
  <si>
    <t>1</t>
  </si>
  <si>
    <t>Indicador/variable:</t>
  </si>
  <si>
    <t>Población:</t>
  </si>
  <si>
    <t/>
  </si>
  <si>
    <t>Fuente:</t>
  </si>
  <si>
    <t>Encuesta Nacional sobre Desnutrición Infantil - ENDI 2025 - 2026</t>
  </si>
  <si>
    <t>Elaboración:</t>
  </si>
  <si>
    <t>Instituto Nacional de Estadística y Censos (INEC)</t>
  </si>
  <si>
    <t>Porcentaje de hogares con niñas/os menores de 5 años que utiliza suministros seguros de agua para beber</t>
  </si>
  <si>
    <t>2</t>
  </si>
  <si>
    <t>Porcentaje de hogares con menores de 5 años, que están en condición de hacinamiento</t>
  </si>
  <si>
    <t>3</t>
  </si>
  <si>
    <t>T2</t>
  </si>
  <si>
    <t>Estado nutricional</t>
  </si>
  <si>
    <t>Prevalencia de desnutrición crónica en niñas/os menores de 2 años</t>
  </si>
  <si>
    <t>4</t>
  </si>
  <si>
    <t>Prevalencia de desnutrición global en niñas/os menores de 2 años</t>
  </si>
  <si>
    <t>5</t>
  </si>
  <si>
    <t>Prevalencia de desnutrición aguda en niñas/os menores de 2 años</t>
  </si>
  <si>
    <t>6</t>
  </si>
  <si>
    <t>Prevalencia de desnutrición crónica en niñas/os menores de 5 años</t>
  </si>
  <si>
    <t>7</t>
  </si>
  <si>
    <t>Prevalencia de desnutrición global en niñas/os menores de 5 años</t>
  </si>
  <si>
    <t>8</t>
  </si>
  <si>
    <t>Prevalencia de desnutrición aguda en niñas/os menores de 5 años</t>
  </si>
  <si>
    <t>9</t>
  </si>
  <si>
    <t>Prevalencia de desnutrición crónica en niñas/os de 2 años a menores de 5 años</t>
  </si>
  <si>
    <t>10</t>
  </si>
  <si>
    <t>Prevalencia de desnutrición global en niñas/os de 2 años a menores de 5 años</t>
  </si>
  <si>
    <t>11</t>
  </si>
  <si>
    <t>Prevalencia de desnutrición aguda en niñas/os de 2 años a menores de 5 años</t>
  </si>
  <si>
    <t>12</t>
  </si>
  <si>
    <t>Prevalencia de sobrepeso en niñas/os menores de 5 años</t>
  </si>
  <si>
    <t>13</t>
  </si>
  <si>
    <t>Prevalencia de obesidad en niñas/os menores de 5 años</t>
  </si>
  <si>
    <t>14</t>
  </si>
  <si>
    <t>Prevalencia de sobrepeso y obesidad en niñas/os menores de 5 años</t>
  </si>
  <si>
    <t>15</t>
  </si>
  <si>
    <t>Prevalencia de malnutrición en niñas/os menores de 5 años</t>
  </si>
  <si>
    <t>16</t>
  </si>
  <si>
    <t>Prevalencia doble carga de malnutrición en niñas/os menores de 5 años</t>
  </si>
  <si>
    <t>17</t>
  </si>
  <si>
    <t>Prevalencia de anemia en niñas/os de 6 a 59 meses de edad</t>
  </si>
  <si>
    <t>18</t>
  </si>
  <si>
    <t>Prevalencia de anemia en niñas/os de 6 a 23 meses de edad</t>
  </si>
  <si>
    <t>19</t>
  </si>
  <si>
    <t>Tipo de anemia en niñas/os de 6 a 59 meses de edad</t>
  </si>
  <si>
    <t>20</t>
  </si>
  <si>
    <t>Tipo de anemia en niñas/os de 6 a 23 meses de edad</t>
  </si>
  <si>
    <t>21</t>
  </si>
  <si>
    <t>T3</t>
  </si>
  <si>
    <t>Vacunación</t>
  </si>
  <si>
    <t>Porcentaje de niñas/os de 12 a 59 meses que fueron vacunados con BCG antes de cumplir el primer año</t>
  </si>
  <si>
    <t>22</t>
  </si>
  <si>
    <t>Porcentaje de niñas/os de 12 a 59 meses que fueron vacunados con hepatitis B antes de cumplir el primer año</t>
  </si>
  <si>
    <t>23</t>
  </si>
  <si>
    <t>Porcentaje de niñas/os de 12 a 59 meses que fueron vacunados con las dos dosis de rotavirus antes de cumplir el primer año</t>
  </si>
  <si>
    <t>24</t>
  </si>
  <si>
    <t>Porcentaje de niñas/os de 12 a 59 meses que fueron vacunados con las tres dosis de pentavalente antes de cumplir el primer año</t>
  </si>
  <si>
    <t>25</t>
  </si>
  <si>
    <t>Porcentaje de niñas/os de 12 a 59 meses que fueron vacunados con las tres dosis de antipoliomielítica antes de cumplir el primer año</t>
  </si>
  <si>
    <t>26</t>
  </si>
  <si>
    <t>Porcentaje de niñas/os de 12 a 59 meses que fueron vacunados con las tres dosis de neumococo antes de cumplir el primer año</t>
  </si>
  <si>
    <t>27</t>
  </si>
  <si>
    <t>T4</t>
  </si>
  <si>
    <t>Lactancia materna</t>
  </si>
  <si>
    <t>Porcentaje de niñas/os menores de 1 año con inicio temprano de la lactancia materna</t>
  </si>
  <si>
    <t>28</t>
  </si>
  <si>
    <t>Porcentaje de niñas/os menores de 2 años con inicio temprano de la lactancia materna</t>
  </si>
  <si>
    <t>29</t>
  </si>
  <si>
    <t>Porcentaje de niñas/os menores de 6 meses con lactancia materna exclusiva</t>
  </si>
  <si>
    <t>30</t>
  </si>
  <si>
    <t>Porcentaje de niñas/os de 12 a 15 meses con lactancia materna continua</t>
  </si>
  <si>
    <t>31</t>
  </si>
  <si>
    <t>Porcentaje de niñas/os de 6 a 23 meses de edad que recibieron alimentos de cuatro y más grupos alimentarios durante el día anterior</t>
  </si>
  <si>
    <t>32</t>
  </si>
  <si>
    <t>T5</t>
  </si>
  <si>
    <t>Controles prenatales</t>
  </si>
  <si>
    <t>Promedio de controles prenatales durante la gestación de las niñas/os menores de 2 años</t>
  </si>
  <si>
    <t>33</t>
  </si>
  <si>
    <t>Porcentaje de niñas/os menores de 2 años cuyas madres recibieron al menos 5 controles prenatales durante el embarazo</t>
  </si>
  <si>
    <t>34</t>
  </si>
  <si>
    <t>Porcentaje de niñas/os menores de 2 años cuyas madres consumieron hierro y ácido fólico durante el embarazo</t>
  </si>
  <si>
    <t>35</t>
  </si>
  <si>
    <t>Porcentaje de niñas/os menores de 2 años cuyas madres se realizaron al menos un examen de VIH antes de la semana 20 de embarazo</t>
  </si>
  <si>
    <t>36</t>
  </si>
  <si>
    <t>Porcentaje de niñas/os menores de 2 años cuyas madres se realizaron al menos un examen de VIH a partir de la semana 20 de embarazo</t>
  </si>
  <si>
    <t>37</t>
  </si>
  <si>
    <t>Porcentaje de niñas/os menores de 2 años cuyas madres se realizaron al menos un examen de VIH durante el embarazo</t>
  </si>
  <si>
    <t>38</t>
  </si>
  <si>
    <t>Porcentaje de niñas/os menores de 2 años cuyas madres se realizaron al menos un examen de orina antes de la semana 20 de embarazo</t>
  </si>
  <si>
    <t>39</t>
  </si>
  <si>
    <t>Porcentaje de niñas/os menores de 2 años cuyas madres se realizaron al menos un examen de orina a partir de la semana 20 de embarazo</t>
  </si>
  <si>
    <t>40</t>
  </si>
  <si>
    <t>Porcentaje de niñas/os menores de 2 años cuyas madres se realizaron al menos un examen de orina durante el embarazo</t>
  </si>
  <si>
    <t>41</t>
  </si>
  <si>
    <t>Porcentaje de niñas/os menores de 2 años cuyas madres se realizaron al menos un examen de TORCHs antes de la semana 20 de embarazo</t>
  </si>
  <si>
    <t>42</t>
  </si>
  <si>
    <t>Porcentaje de niñas/os menores de 2 años cuyas madres se realizaron al menos un examen de TORCHs a partir de la semana 20 de embarazo</t>
  </si>
  <si>
    <t>43</t>
  </si>
  <si>
    <t>Porcentaje de niñas/os menores de 2 años cuyas madres se realizaron al menos un examen de TORCHs durante el embarazo</t>
  </si>
  <si>
    <t>44</t>
  </si>
  <si>
    <t>Porcentaje de niñas/os menores de 2 años cuyas madres se realizaron exámenes de VIH, orina y TORCHs durante el embarazo</t>
  </si>
  <si>
    <t>45</t>
  </si>
  <si>
    <t>Porcentaje de niñas/os menores de 2 años cuyas madres recibieron la vacuna del tétanos y difteria durante el embarazo</t>
  </si>
  <si>
    <t>46</t>
  </si>
  <si>
    <t>Porcentaje de niñas/os menores de 2 años cuyas madres se realizaron ecos obstétricos durante el embarazo</t>
  </si>
  <si>
    <t>47</t>
  </si>
  <si>
    <t>Promedio de controles prenatales durante la gestación de las niñas/os menores de 5 años</t>
  </si>
  <si>
    <t>48</t>
  </si>
  <si>
    <t>Porcentaje de niñas/os menores de 5 años cuyas madres recibieron al menos 5 controles prenatales durante el embarazo</t>
  </si>
  <si>
    <t>49</t>
  </si>
  <si>
    <t>Porcentaje de niñas/os menores de 5 años cuyas madres consumieron hierro y ácido fólico durante el embarazo</t>
  </si>
  <si>
    <t>50</t>
  </si>
  <si>
    <t>Porcentaje de niñas/os menores de 5 años cuyas madres se realizaron al menos un examen de VIH antes de la semana 20 de embarazo</t>
  </si>
  <si>
    <t>51</t>
  </si>
  <si>
    <t>Porcentaje de niñas/os menores de 5 años cuyas madres se realizaron al menos un examen de VIH a partir de la semana 20 de embarazo</t>
  </si>
  <si>
    <t>52</t>
  </si>
  <si>
    <t>Porcentaje de niñas/os menores de 5 años cuyas madres se realizaron al menos un examen de VIH durante el embarazo</t>
  </si>
  <si>
    <t>53</t>
  </si>
  <si>
    <t>Porcentaje de niñas/os menores de 5 años cuyas madres se realizaron al menos un examen de orina antes de la semana 20 de embarazo</t>
  </si>
  <si>
    <t>54</t>
  </si>
  <si>
    <t>Porcentaje de niñas/os menores de 5 años cuyas madres se realizaron al menos un examen de orina a partir de la semana 20 de embarazo</t>
  </si>
  <si>
    <t>55</t>
  </si>
  <si>
    <t>Porcentaje de niñas/os menores de 5 años cuyas madres se realizaron al menos un examen de orina durante el embarazo</t>
  </si>
  <si>
    <t>56</t>
  </si>
  <si>
    <t>Porcentaje de niñas/os menores de 5 años cuyas madres se realizaron al menos un examen de TORCHs antes de la semana 20 de embarazo</t>
  </si>
  <si>
    <t>57</t>
  </si>
  <si>
    <t>Porcentaje de niñas/os menores de 5 años cuyas madres se realizaron al menos un examen de TORCHs a partir de la semana 20 de embarazo</t>
  </si>
  <si>
    <t>58</t>
  </si>
  <si>
    <t>Porcentaje de niñas/os menores de 5 años cuyas madres se realizaron al menos un examen de TORCHs durante el embarazo</t>
  </si>
  <si>
    <t>59</t>
  </si>
  <si>
    <t>Porcentaje de niñas/os menores de 5 años cuyas madres se realizaron exámenes de VIH, orina y TORCHs durante el embarazo</t>
  </si>
  <si>
    <t>60</t>
  </si>
  <si>
    <t>Porcentaje de niñas/os menores de 5 años cuyas madres recibieron la vacuna del tétanos y difteria durante el embarazo</t>
  </si>
  <si>
    <t>61</t>
  </si>
  <si>
    <t>Porcentaje de niñas/os menores de 5 años cuyas madres se realizaron ecos obstétricos durante el embarazo</t>
  </si>
  <si>
    <t>62</t>
  </si>
  <si>
    <t>T6</t>
  </si>
  <si>
    <t>Salud en la niñez</t>
  </si>
  <si>
    <t>Promedio de consejerías sobre lactancia materna exclusiva que han recibido las madres de las niñas/os menores de 6 meses, durante el embarazo, después del parto o durante el crecimiento</t>
  </si>
  <si>
    <t>63</t>
  </si>
  <si>
    <t>Porcentaje de niñas/os menores de 5 años con bajo peso al nacer</t>
  </si>
  <si>
    <t>64</t>
  </si>
  <si>
    <t>Porcentaje de niñas/os menores de 5 años con inscripción de nacidos vivos en el Registro Civil</t>
  </si>
  <si>
    <t>65</t>
  </si>
  <si>
    <t>Porcentaje de niñas/os de 24 a 59 meses que acudieron al menos a 13 controles de niño sano durante sus primeros 23 meses de vida</t>
  </si>
  <si>
    <t>66</t>
  </si>
  <si>
    <t>Porcentaje de niñas/os menores de 5 años con enfermedad diarreica aguda (EDA)</t>
  </si>
  <si>
    <t>67</t>
  </si>
  <si>
    <t>Porcentaje de niñas/os menores de 5 años con infección respiratoria aguda (IRA)</t>
  </si>
  <si>
    <t>68</t>
  </si>
  <si>
    <t>Porcentaje de niñas/os entre 6 y 23 meses de edad que consumieron hierro, multivitaminas y minerales en polvo al menos una vez en los últimos 7 días</t>
  </si>
  <si>
    <t>69</t>
  </si>
  <si>
    <t>T7</t>
  </si>
  <si>
    <t>Programas de primera infancia</t>
  </si>
  <si>
    <t>Porcentaje de niñas/os menores de 5 años que asisten o participan al Centro de Desarrollo Infantil (CDI) o centro de educación inicial</t>
  </si>
  <si>
    <t>70</t>
  </si>
  <si>
    <t>Porcentaje de niñas/os menores de 3 años que reciben atención por parte de educadoras del programa Creciendo con Nuestros Hijos (CNH)</t>
  </si>
  <si>
    <t>71</t>
  </si>
  <si>
    <t>T8</t>
  </si>
  <si>
    <t>Características de fecundidad de las madres</t>
  </si>
  <si>
    <t>Edad promedio de las madres al momento del nacimiento de su primer hijo</t>
  </si>
  <si>
    <t>72</t>
  </si>
  <si>
    <t>Promedio de espaciamiento en meses entre nacimientos de las hijas/os de las madres</t>
  </si>
  <si>
    <t>73</t>
  </si>
  <si>
    <t>Porcentaje de niñas/os menores de 5 años concebidos a través de un embarazo deseado y planeado</t>
  </si>
  <si>
    <t>74</t>
  </si>
  <si>
    <t>Porcentaje de niñas/os menores de 5 años concebidos a través de un embarazo deseado y no previsto</t>
  </si>
  <si>
    <t>75</t>
  </si>
  <si>
    <t>Porcentaje de niñas/os menores de 5 años concebidos a través de un embarazo no deseado y no previsto</t>
  </si>
  <si>
    <t>76</t>
  </si>
  <si>
    <t>Porcentaje de niñas/os menores de 5 años que nacieron en establecimientos de salud</t>
  </si>
  <si>
    <t>77</t>
  </si>
  <si>
    <t>Porcentaje de niñas/os menores de 5 años que su nacimiento fue atendido por personal de salud calificado</t>
  </si>
  <si>
    <t>78</t>
  </si>
  <si>
    <t>Porcentaje de niñas/os menores de 5 años cuyas madres tuvieron su parto por cesárea</t>
  </si>
  <si>
    <t>79</t>
  </si>
  <si>
    <t>Porcentaje de niñas/os menores de 5 años cuyas madres recibieron control post parto antes de los siete días</t>
  </si>
  <si>
    <t>80</t>
  </si>
  <si>
    <t>T9</t>
  </si>
  <si>
    <t>Calidad del agua</t>
  </si>
  <si>
    <t>Porcentaje de hogares con niñas/os menores de 5 años sin presencia de cloro residual en el agua para beber tomada desde la fuente o suministro</t>
  </si>
  <si>
    <t>81</t>
  </si>
  <si>
    <t>Porcentaje de hogares con niñas/os menores de 5 años sin presencia de cloro residual en el agua para beber tomada del punto de consumo</t>
  </si>
  <si>
    <t>82</t>
  </si>
  <si>
    <t>Porcentaje de hogares con niñas/os menores de 5 años con presencia de la bacteria E-coli en el agua para beber tomada desde la fuente o suministro</t>
  </si>
  <si>
    <t>83</t>
  </si>
  <si>
    <t>Porcentaje de hogares con niñas/os menores de 5 años con presencia de la bacteria E-coli en el agua para beber tomada del punto de consumo</t>
  </si>
  <si>
    <t>84</t>
  </si>
  <si>
    <t>Porcentaje de hogares con niñas/os menores de 5 años por clasificación de cloro residual en el agua para beber tomada desde la fuente o suministro</t>
  </si>
  <si>
    <t>85</t>
  </si>
  <si>
    <t>Porcentaje de hogares con niñas/os menores de 5 años por clasificación de cloro residual en el agua para beber tomada del punto de consumo</t>
  </si>
  <si>
    <t>86</t>
  </si>
  <si>
    <t>Porcentaje de hogares con niñas/os menores de 5 años por clasificación de riesgo de presencia de la bacteria E-coli en el agua para beber tomada desde la fuente o suministro</t>
  </si>
  <si>
    <t>87</t>
  </si>
  <si>
    <t>Porcentaje de hogares con niñas/os menores de 5 años por clasificación de riesgo de presencia de la bacteria E-coli en el agua para beber tomada del punto de consumo</t>
  </si>
  <si>
    <t>88</t>
  </si>
  <si>
    <t>Desagregación</t>
  </si>
  <si>
    <t>Indicador</t>
  </si>
  <si>
    <t>Error     Estándar</t>
  </si>
  <si>
    <t>Límite     Inferior</t>
  </si>
  <si>
    <t>Límite Superior</t>
  </si>
  <si>
    <t>Coeficiente de Variación</t>
  </si>
  <si>
    <t>Numerador Muestral</t>
  </si>
  <si>
    <t>Denominador Muestral</t>
  </si>
  <si>
    <t>Efecto de Diseño</t>
  </si>
  <si>
    <t>Muestra     Efectiva</t>
  </si>
  <si>
    <t>Grados de      libertad</t>
  </si>
  <si>
    <t>Nacional</t>
  </si>
  <si>
    <t>Urbano</t>
  </si>
  <si>
    <t>Rural</t>
  </si>
  <si>
    <t>Sierra</t>
  </si>
  <si>
    <t>Costa</t>
  </si>
  <si>
    <t>Amazonía</t>
  </si>
  <si>
    <t>Azuay</t>
  </si>
  <si>
    <t>Bolívar</t>
  </si>
  <si>
    <t>Cañar</t>
  </si>
  <si>
    <t>Carchi</t>
  </si>
  <si>
    <t>Cotopaxi</t>
  </si>
  <si>
    <t>Chimborazo</t>
  </si>
  <si>
    <t>El Oro</t>
  </si>
  <si>
    <t>Esmeraldas</t>
  </si>
  <si>
    <t>Guayas</t>
  </si>
  <si>
    <t>Imbabura</t>
  </si>
  <si>
    <t>Loja</t>
  </si>
  <si>
    <t>Los Ríos</t>
  </si>
  <si>
    <t>Manabí</t>
  </si>
  <si>
    <t>Morona Santiago</t>
  </si>
  <si>
    <t>Napo</t>
  </si>
  <si>
    <t>Pastaza</t>
  </si>
  <si>
    <t>Pichincha</t>
  </si>
  <si>
    <t>Tungurahua</t>
  </si>
  <si>
    <t>Zamora Chinchipe</t>
  </si>
  <si>
    <t>Sucumbíos</t>
  </si>
  <si>
    <t>Orellana</t>
  </si>
  <si>
    <t>Sto Domingo de los Tsáchilas</t>
  </si>
  <si>
    <t>Santa Elena</t>
  </si>
  <si>
    <t>Priorizadas</t>
  </si>
  <si>
    <t>No priorizadas</t>
  </si>
  <si>
    <t>Quintil 1</t>
  </si>
  <si>
    <t>Quintil 2</t>
  </si>
  <si>
    <t>Quintil 3</t>
  </si>
  <si>
    <t>Quintil 4</t>
  </si>
  <si>
    <t>Quintil 5</t>
  </si>
  <si>
    <t>No pobreza por ingresos</t>
  </si>
  <si>
    <t>Pobreza por ingresos</t>
  </si>
  <si>
    <t>No pobreza por NBI</t>
  </si>
  <si>
    <t>Pobreza por NBI</t>
  </si>
  <si>
    <t>Nacional *</t>
  </si>
  <si>
    <t>Área</t>
  </si>
  <si>
    <t>Región Natural</t>
  </si>
  <si>
    <t>Provincia</t>
  </si>
  <si>
    <t>Parroquias</t>
  </si>
  <si>
    <t>Pobreza por Ingresos</t>
  </si>
  <si>
    <t>Quintiles</t>
  </si>
  <si>
    <t xml:space="preserve"> Nacional * / Área / Región Natural / Provincia / Parroquias / Pobreza por Ingresos / Pobreza por NBI / Quintiles</t>
  </si>
  <si>
    <t>condicional</t>
  </si>
  <si>
    <t xml:space="preserve">      Los valores con fuente en rojo, presentan al menos una de las siguientes características:</t>
  </si>
  <si>
    <t xml:space="preserve">         - Muestras efectivas menor a 30</t>
  </si>
  <si>
    <t xml:space="preserve">         - El rango del intervalo de confianza superior a 30 puntos porcentuales</t>
  </si>
  <si>
    <t xml:space="preserve">         - El rango del intervalo de confianza superior a 5 puntos porcentuales y el rango relativo superior a 130%</t>
  </si>
  <si>
    <t xml:space="preserve">      El parámetro calculado no presenta casos, quiere decir que el numerador es igual a cero.</t>
  </si>
  <si>
    <t xml:space="preserve">       Estimación con grados de libertad menor a 8, usar con precaución.</t>
  </si>
  <si>
    <t>Para más información dirigirse al siguiente link:</t>
  </si>
  <si>
    <t>*  La estimación nacional no incluye Galápagos</t>
  </si>
  <si>
    <t>** Afroecuatoriana/o: Esta categoría esta compuesta por afrodescendientes, negras/os, mulatas/os.</t>
  </si>
  <si>
    <t>Nota: Hogares sin adecuado sistema de eliminación de excretas son aquellos con el inodoro o escusado conectado a pozo séptico, a biodigestor, a pozo ciego, con descarga directa al mar, río, lago, quebrada o letrina; o a su vez cuando no tiene.</t>
  </si>
  <si>
    <t>Nota: El indicador incorpora una actualización metodológica en el componente de calidad del agua, que considera el resultado de la prueba microbiológica de E. coli como parte de los criterios para su estimación. Esta actualización fortalece la medición objetiva de la calidad del agua, en concordancia con parámetros internacionales, y permite mantener criterios metodológicos homogéneos para la comparabilidad de los resultados.</t>
  </si>
  <si>
    <t xml:space="preserve"> Nacional * / Área / Región Natural / Provincia / Parroquias / Pobreza por Ingresos / Quintiles</t>
  </si>
  <si>
    <t>Nota: El hacinamiento se basa en la relación entre la cantidad de personas y el número de dormitorios disponibles. Se considera que hay hacinamiento cuando esta relación es mayor a tres. La estimación está a nivel de persona.</t>
  </si>
  <si>
    <t>Hombre</t>
  </si>
  <si>
    <t>Mujer</t>
  </si>
  <si>
    <t>Indígena</t>
  </si>
  <si>
    <t>Afroecuatoriana/o **</t>
  </si>
  <si>
    <t>Montubia/o</t>
  </si>
  <si>
    <t>Mestiza/o</t>
  </si>
  <si>
    <t>Blanca/o u Otra/o</t>
  </si>
  <si>
    <t>Sexo</t>
  </si>
  <si>
    <t>Auto-Identificación Étnica</t>
  </si>
  <si>
    <t xml:space="preserve"> Nacional * / Área / Región Natural / Provincia / Parroquias / Sexo / Auto-Identificación Étnica / Pobreza por Ingresos / Pobreza por NBI / Quintiles</t>
  </si>
  <si>
    <t>Nota: Desnutrición crónica es el retardo en talla para la edad del niño/a.</t>
  </si>
  <si>
    <t>Nota: Desnutrición global es el peso bajo para la edad del niño/a.</t>
  </si>
  <si>
    <t>Nota: Desnutrición aguda es cuando el peso es muy bajo en relación con la talla del niño/a, y puede acompañarse de delgadez.</t>
  </si>
  <si>
    <t>Nota: El sobrepeso es el índice de masa corporal (IMC) para la edad, con un valor entre más de dos a tres desviaciones estándar por encima de la mediana establecida en los patrones de crecimiento infantil de la OMS en niñas/os menores de 5 años.</t>
  </si>
  <si>
    <t>Nota: La obesidad es el índice de masa corporal (IMC) para la edad, con un valor entre más de tres a cinco desviaciones estándar por encima de la mediana establecida en los patrones de crecimiento infantil de la OMS en niñas/os menores de 5 años.</t>
  </si>
  <si>
    <t>Nota: El sobrepeso y la obesidad ocurren cuando el niño/a es demasiado pesado para su estatura. Se manifiestan como una acumulación anormal o excesiva de grasa que puede ser perjudicial para la salud de las niñas/os.</t>
  </si>
  <si>
    <t>Nota: Malnutrición se da por una alimentación desequilibrada, ya sea por exceso o por escasez de diversos componentes o nutrientes que el organismo necesita, como vitaminas, minerales u otros.</t>
  </si>
  <si>
    <t>Nota: La doble carga de malnutrición se da cuando se presenta sobrepeso u obesidad en coexistencia con retardo en la talla del niño/a.</t>
  </si>
  <si>
    <t>Nota: Los ajustes de la concentración de hemoglobina en la sangre y de los umbrales, para establecer la condición de anemia, se encuentran alineados según la directriz de la Organización Mundial de la Salud (OMS), documento actualizado el año 2024. (https://www.ncbi.nlm.nih.gov/books/NBK602198/pdf/Bookshelf_NBK602198.pdf)</t>
  </si>
  <si>
    <t>Anemia grave</t>
  </si>
  <si>
    <t>Anemia moderada</t>
  </si>
  <si>
    <t>Anemia leve</t>
  </si>
  <si>
    <t>No tiene anemia</t>
  </si>
  <si>
    <t>Urbano: Anemia grave</t>
  </si>
  <si>
    <t>Urbano: Anemia moderada</t>
  </si>
  <si>
    <t>Urbano: Anemia leve</t>
  </si>
  <si>
    <t>Urbano: No tiene anemia</t>
  </si>
  <si>
    <t>Rural: Anemia grave</t>
  </si>
  <si>
    <t>Rural: Anemia moderada</t>
  </si>
  <si>
    <t>Rural: Anemia leve</t>
  </si>
  <si>
    <t>Rural: No tiene anemia</t>
  </si>
  <si>
    <t xml:space="preserve"> Nacional * / Área</t>
  </si>
  <si>
    <t>Nota: Se considera inicio temprano cuando les dieron el seno al nacer inmediatamente después del parto hasta antes de transcurrida 1 hora</t>
  </si>
  <si>
    <t>Nota: Niños/as que el día/noche anterior fueron alimentados solo con leche materna, y no consumieron ningún otro líquido ni alimento sólido o semisólido</t>
  </si>
  <si>
    <t>Nota: Niños/as que el día/noche anterior fueron alimentados con leche materna</t>
  </si>
  <si>
    <t>Nota: Los grupos alimentarios que se elaboran para el cálculo de este indicador son: Grupo 1: cereales, raíces y tubérculos, Grupo 2: legumbres y nueces, Grupo 3: lácteos (leche, yogurt, queso),Grupo 4: carnes (carne, pescado, aves e hígado o carnes provenientes de vísceras),Grupo 5: huevos, Grupo 6: frutas y verduras ricas en vitamina A, Grupo 7: otras frutas y verduras.</t>
  </si>
  <si>
    <t>Número de casos efectivos</t>
  </si>
  <si>
    <t xml:space="preserve">         - Cuando el tamaño de la muestra es menor a 100</t>
  </si>
  <si>
    <t xml:space="preserve">         - Cuando el coeficiente de variación es menor a 15</t>
  </si>
  <si>
    <t xml:space="preserve">       El parámetro calculado no presenta casos, quiere decir que el numerador es igual a cero.</t>
  </si>
  <si>
    <t>Nota: Para niños/as cuya madre reporta haberse realizado al menos un control prenatal de los estipulados dentro del paquete priorizado para atención de gestantes y niñas/os</t>
  </si>
  <si>
    <t xml:space="preserve">       El estimador del indicador es del 100% y no presenta varianza , por ende el efecto de diseño es un número grande con tendencia al infinito.</t>
  </si>
  <si>
    <t xml:space="preserve">        Estimación con grados de libertad menor a 8, usar con precaución.</t>
  </si>
  <si>
    <t>Nota: Para niños/as con carné que sí registran peso al nacer</t>
  </si>
  <si>
    <t>Nota: Corresponde al total de controles reportados por la madre en tres períodos: de 0 a 7 meses de edad, de 8 a 11 meses de edad, y de 12 a 23 meses de edad</t>
  </si>
  <si>
    <t>Nota: Tuvieron diarrea en las últimas dos semanas</t>
  </si>
  <si>
    <t>Nota: Presentaron síntomas de Infección Respiratoria Aguda como tos, moquera, dificultad para respirar, dolor de garganta y/o gripe en las últimas dos semanas, incluyendo el día de la encuesta</t>
  </si>
  <si>
    <t>Nota: Micronutrientes recibidos en los últimos 12 meses por parte del personal de salud tales como sobres de hierro, multivitaminas y minerales en polvo (Chispaz); hierro recibido en jarabe o gotas; o hierro comprado. Adicional se encuentra alineado el rango de edad según la directriz de la Organización Mundial de la Salud (OMS), documento actualizado el año 2024. (https://www.ncbi.nlm.nih.gov/books/NBK602198/pdf/Bookshelf_NBK602198.pdf)</t>
  </si>
  <si>
    <t>Nota: Creciendo con Nuestros Hijos es un servicio extramural de atención directa a niñas, niños de 0 a 36 meses con sus familias y mujeres gestantes, ejecutado por una o un educador familiar en consejería individual (hogar), consejería grupal (espacios de la comunidad) y seguimiento familiar</t>
  </si>
  <si>
    <t xml:space="preserve"> Nacional * / Área / Región Natural / Provincia / Parroquias / Auto-Identificación Étnica / Pobreza por Ingresos / Pobreza por NBI / Quintiles</t>
  </si>
  <si>
    <t>Nota: Las mujeres contempladas en este indicador tienen al menos una niña/o menores de 5 años.</t>
  </si>
  <si>
    <t>Nota: Las mujeres contempladas en este indicador tienen al menos una niña/o menores de 5 años. El espaciamiento presentado se enfoca en los hijos menores de 5 años</t>
  </si>
  <si>
    <t>Nota: La madre del menor de 5 años responde que, cuando se quedó embarazada de él/ella quería tener ese hijo/a</t>
  </si>
  <si>
    <t>Nota: La madre del menor de 5 años responde que, cuando se quedó embarazada de él/ella quería esperar más tiempo</t>
  </si>
  <si>
    <t>Nota: La madre del menor de 5 años responde que, cuando se quedó embarazada de él/ella, no quería más hijos o no quería tener hijos</t>
  </si>
  <si>
    <t>Nota: Establecimientos incluye los del MSP, Hospital/Clínica/Dispensario del IESS, Seguro Social Campesino, Hospital FF.AA/ Policía, Junta de Beneficencia, Consejo Provincial/Unidad Municipal de Salud, Fundación/ ONG, Clínica/Consultorio privado. No es establecimiento cuando el parto ocurrió en casa o en otro lugar</t>
  </si>
  <si>
    <t>Nota: Se considera personal de salud calificado cuando atendió un Médico, Obstetriz, o Enfermera. No se considera personal calificado cuando atendió una Comadrona o partera, Familiar, Ella misma, Otro o No sabe</t>
  </si>
  <si>
    <t>Para niños/as cuya madre sí tuvo algún control después de su parto</t>
  </si>
  <si>
    <t>Nota: La muestra de la fuente se determina con base en las respuestas proporcionadas por el hogar y se la recoge directamente con una funda esterilizada. El cloro, en general, es el desinfectante más económico y más común. Desde el punto de vista de salud es un producto bactericida eficaz en la mayoría de las situaciones. El cloro residual presente en el agua desinfectada también ayuda a proteger el sistema de distribución contra la recontaminación microbiana e impide el crecimiento bacteriano. Se realizó un ajuste en sintaxis para el cálculo, el cual excluye los valores registrados con 999. Finalmente, para el cálculo del indicador se considera todo registro de cloro menor a  0.3 mg/L y donde las muestras no se colorearon de rosa.</t>
  </si>
  <si>
    <t>Nota: La muestra del punto de consumo es el recipiente en el que el informante vierte el agua proveniente de la fuente, para su consumo. El cloro, en general, es el desinfectante más económico y más común. Desde el punto de vista de salud es un producto bactericida eficaz en la mayoría de las situaciones. El cloro residual presente en el agua desinfectada también ayuda a proteger el sistema de distribución contra la recontaminación microbiana e impide el crecimiento bacteriano. Se realizó un ajuste en sintaxis para el cálculo, el cual excluye los valores registrados con 999. Finalmente, para el cálculo del indicador se considera todo registro de cloro menor a  0.3 mg/L y donde las muestras no se colorearon de rosa.</t>
  </si>
  <si>
    <t xml:space="preserve">Nota: La muestra de la fuente se determina con base en las respuestas proporcionadas por el hogar y se la recoge directamente con una funda esterilizada. E. coli es una bacteria que se encuentra normalmente en el intestino del ser humano y de los animales de sangre caliente, se transmite principalmente por el consumo de alimentos contaminados, como productos de carne picada cruda o poco cocida y leche cruda, la contaminación fecal del agua y de otros alimentos, así como la contaminación cruzada durante la preparación de estos. Se realizó un ajuste en la sintaxis para el cálculo, el cual excluye los valores registrados con 999. </t>
  </si>
  <si>
    <t>Nota: La muestra del punto de consumo es el recipiente en el que el informante vierte el agua proveniente de la fuente, para su consumo. E. coli es una bacteria que se encuentra normalmente en el intestino del ser humano y de los animales de sangre caliente, se transmite principalmente por el consumo de alimentos contaminados, como productos de carne picada cruda o poco cocida y leche cruda, la contaminación fecal del agua y de otros alimentos, así como la contaminación cruzada durante la preparación de estos. Se realizó un ajuste en la sintaxis  para el cálculo, que excluye los valores registrados con 999.</t>
  </si>
  <si>
    <t>Sin presencia</t>
  </si>
  <si>
    <t>Baja presencia</t>
  </si>
  <si>
    <t>Presencia ideal</t>
  </si>
  <si>
    <t>Presencia alta</t>
  </si>
  <si>
    <t>Urbano: Sin presencia</t>
  </si>
  <si>
    <t>Urbano: Baja presencia</t>
  </si>
  <si>
    <t>Urbano: Presencia ideal</t>
  </si>
  <si>
    <t>Urbano: Presencia alta</t>
  </si>
  <si>
    <t>Rural: Sin presencia</t>
  </si>
  <si>
    <t>Rural: Baja presencia</t>
  </si>
  <si>
    <t>Rural: Presencia ideal</t>
  </si>
  <si>
    <t>Rural: Presencia alta</t>
  </si>
  <si>
    <t>Nota: La muestra de la fuente se determina con base en las respuestas proporcionadas por el hogar y se la recoge directamente con una funda esterilizada. El cloro, en general, es el desinfectante más económico y más común. Desde el punto de vista de salud es un producto bactericida eficaz en la mayoría de las situaciones. El cloro residual presente en el agua desinfectada también ayuda a proteger el sistema de distribución contra la recontaminación microbiana e impide el crecimiento bacteriano. Se realizó un ajuste en la sintaxis para el cálculo, el cual excluye los valores registrados con 999.</t>
  </si>
  <si>
    <t>Nota: La muestra del punto de consumo es el recipiente en el que el informante vierte el agua proveniente de la fuente, para su consumo. El cloro, en general, es el desinfectante más económico y más común. Desde el punto de vista de salud es un producto bactericida eficaz en la mayoría de las situaciones. El cloro residual presente en el agua desinfectada también ayuda a proteger el sistema de distribución contra la recontaminación microbiana e impide el crecimiento bacteriano. Se realizó un ajuste en la sintaxis para el cálculo, el cual excluye los valores registrados con 999.</t>
  </si>
  <si>
    <t>Riesgo muy alto</t>
  </si>
  <si>
    <t>Riesgo alto</t>
  </si>
  <si>
    <t>Riesgo medio</t>
  </si>
  <si>
    <t>Riesgo bajo</t>
  </si>
  <si>
    <t>Urbano: Riesgo muy alto</t>
  </si>
  <si>
    <t>Urbano: Riesgo alto</t>
  </si>
  <si>
    <t>Urbano: Riesgo medio</t>
  </si>
  <si>
    <t>Urbano: Riesgo bajo</t>
  </si>
  <si>
    <t>Rural: Riesgo muy alto</t>
  </si>
  <si>
    <t>Rural: Riesgo alto</t>
  </si>
  <si>
    <t>Rural: Riesgo medio</t>
  </si>
  <si>
    <t>Rural: Riesgo bajo</t>
  </si>
  <si>
    <t>Nota: La muestra de la fuente se determina con base en las respuestas proporcionadas por el hogar y se la recoge directamente con una funda esterilizada. E. coli es una bacteria que se encuentra normalmente en el intestino del ser humano y de los animales de sangre caliente, se transmite principalmente por el consumo de alimentos contaminados, como productos de carne picada cruda o poco cocida y leche cruda, la contaminación fecal del agua y de otros alimentos, así como la contaminación cruzada durante la preparación de estos. Se realizó un ajuste en la sintaxis para el cálculo, el cual excluye los valores registrados con 999.</t>
  </si>
  <si>
    <t>Nota: La muestra del punto de consumo es el recipiente en el que el informante vierte el agua proveniente de la fuente, para su consumo. E. coli es una bacteria que se encuentra normalmente en el intestino del ser humano y de los animales de sangre caliente, se transmite principalmente por el consumo de alimentos contaminados, como productos de carne picada cruda o poco cocida y leche cruda, la contaminación fecal del agua y de otros alimentos, así como la contaminación cruzada durante la preparación de estos. Se realizó un ajuste en la sintaxis para el cálculo, el cual excluye los valores registrados con 999.</t>
  </si>
  <si>
    <t>Nota: Para niños/as cuya madre declaró haber recibido o no una consejería, asesoría o charla durante su gestación, en el posparto, o durante su crecimiento</t>
  </si>
  <si>
    <t>Nota: Centro de Desarrollo Infantil: unidades de atención públicas (directa-convenio), atienden a niños/as de 1 a 3 años; unidades de atención fiscomisionales y privadas que atienden a niños/as desde los 45 días de nacido a los 3 años a través de la atención y cuidado diario, con actividades de juego y aprendizaje, acciones de salud y nutrición, entrega de alimentación, articulación intersectorial. Centro de educación inicial: Este espacio se concibe como un entorno que acompaña el desarrollo integral de los niños y niñas menores de 5 años, que potencia su aprendizaje y promueve su bienestar, sin desconocer la responsabilidad formativa de la familia y la comunidad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</si>
</sst>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2"/>
      <color rgb="FF000000"/>
      <name val="Calibri"/>
    </font>
    <font>
      <b/>
      <sz val="15.7"/>
      <color rgb="FF595959"/>
      <name val="Century Gothic"/>
    </font>
    <font>
      <b/>
      <sz val="14.7"/>
      <color rgb="FF595959"/>
      <name val="Century Gothic"/>
    </font>
    <font>
      <b/>
      <sz val="12"/>
      <color rgb="FFFFFFFF"/>
      <name val="Century Gothic"/>
    </font>
    <font>
      <u/>
      <sz val="11"/>
      <color theme="10"/>
      <name val="Century Gothic"/>
    </font>
    <font>
      <sz val="11"/>
      <color rgb="FF000000"/>
      <name val="Century Gothic"/>
    </font>
    <font>
      <sz val="9"/>
      <color rgb="FF000000"/>
      <name val="Century Gothic"/>
    </font>
    <font>
      <u/>
      <sz val="9"/>
      <color rgb="FF2F51F9"/>
      <name val="Century Gothic"/>
    </font>
    <font>
      <sz val="6"/>
      <color rgb="FFFFFFFF"/>
      <name val="Calibri"/>
    </font>
    <font>
      <b/>
      <sz val="10.5"/>
      <color rgb="FF000000"/>
      <name val="Century Gothic"/>
    </font>
    <font>
      <sz val="10.5"/>
      <color rgb="FF000000"/>
      <name val="Century Gothic"/>
    </font>
    <font>
      <u/>
      <sz val="9.5"/>
      <color theme="10"/>
      <name val="Century Gothic"/>
    </font>
    <font>
      <b/>
      <sz val="10.5"/>
      <color rgb="FF363636"/>
      <name val="Century Gothic"/>
    </font>
  </fonts>
  <fills count="4">
    <fill>
      <patternFill patternType="none"/>
    </fill>
    <fill>
      <patternFill patternType="gray125"/>
    </fill>
    <fill>
      <patternFill patternType="solid">
        <fgColor rgb="FF836FFF"/>
      </patternFill>
    </fill>
    <fill>
      <patternFill patternType="solid">
        <fgColor rgb="FF836FFF"/>
      </patternFill>
    </fill>
  </fills>
  <borders count="2">
    <border>
      <left/>
      <right/>
      <top/>
      <bottom/>
      <diagonal/>
    </border>
    <border>
      <left style="thin">
        <color rgb="FF104E8B"/>
      </left>
      <right style="thin">
        <color rgb="FF104E8B"/>
      </right>
      <top style="thin">
        <color rgb="FF104E8B"/>
      </top>
      <bottom style="thin">
        <color rgb="FF104E8B"/>
      </bottom>
      <diagonal/>
    </border>
  </borders>
  <cellStyleXfs count="1">
    <xf numFmtId="0" fontId="0" fillId="0" borderId="0"/>
  </cellStyleXfs>
  <cellXfs count="24">
    <xf numFmtId="0" fontId="0" fillId="0" borderId="0" xfId="0"/>
    <xf numFmtId="0" fontId="1" fillId="0" borderId="0" xfId="0" applyFont="1" applyAlignment="1">
      <alignment horizontal="center"/>
    </xf>
    <xf numFmtId="0" fontId="2" fillId="0" borderId="0" xfId="0" applyFont="1" applyAlignment="1">
      <alignment horizontal="left"/>
    </xf>
    <xf numFmtId="0" fontId="3" fillId="2" borderId="0" xfId="0" applyFont="1" applyFill="1" applyAlignment="1">
      <alignment horizontal="center" vertical="center"/>
    </xf>
    <xf numFmtId="0" fontId="3" fillId="2" borderId="0" xfId="0" applyFont="1" applyFill="1" applyAlignment="1">
      <alignment horizontal="left" vertical="center"/>
    </xf>
    <xf numFmtId="0" fontId="4" fillId="0" borderId="0" xfId="0" applyFont="1" applyAlignment="1">
      <alignment horizontal="center"/>
    </xf>
    <xf numFmtId="0" fontId="5" fillId="0" borderId="0" xfId="0" applyFont="1" applyAlignment="1">
      <alignment horizontal="left"/>
    </xf>
    <xf numFmtId="0" fontId="7" fillId="0" borderId="0" xfId="0" applyFont="1" applyAlignment="1">
      <alignment horizontal="center"/>
    </xf>
    <xf numFmtId="0" fontId="8" fillId="0" borderId="0" xfId="0" applyFont="1"/>
    <xf numFmtId="0" fontId="9" fillId="0" borderId="0" xfId="0" applyFont="1" applyAlignment="1">
      <alignment horizontal="left"/>
    </xf>
    <xf numFmtId="0" fontId="10" fillId="0" borderId="0" xfId="0" applyFont="1" applyAlignment="1">
      <alignment horizontal="left"/>
    </xf>
    <xf numFmtId="0" fontId="11" fillId="0" borderId="0" xfId="0" applyFont="1" applyAlignment="1">
      <alignment horizontal="center"/>
    </xf>
    <xf numFmtId="0" fontId="12" fillId="2" borderId="1" xfId="0" applyFont="1" applyFill="1" applyBorder="1" applyAlignment="1">
      <alignment horizontal="center" vertical="center" wrapText="1"/>
    </xf>
    <xf numFmtId="164" fontId="10" fillId="0" borderId="1" xfId="0" applyNumberFormat="1" applyFont="1" applyBorder="1" applyAlignment="1">
      <alignment horizontal="right"/>
    </xf>
    <xf numFmtId="3" fontId="10" fillId="0" borderId="1" xfId="0" applyNumberFormat="1" applyFont="1" applyBorder="1" applyAlignment="1">
      <alignment horizontal="right"/>
    </xf>
    <xf numFmtId="0" fontId="10" fillId="0" borderId="1" xfId="0" applyFont="1" applyBorder="1" applyAlignment="1">
      <alignment horizontal="center" vertical="center" wrapText="1"/>
    </xf>
    <xf numFmtId="0" fontId="6" fillId="0" borderId="0" xfId="0" applyFont="1" applyAlignment="1">
      <alignment horizontal="left" vertical="top"/>
    </xf>
    <xf numFmtId="0" fontId="12" fillId="3" borderId="1" xfId="0" applyFont="1" applyFill="1" applyBorder="1" applyAlignment="1">
      <alignment horizontal="center" vertical="center" wrapText="1"/>
    </xf>
    <xf numFmtId="0" fontId="6" fillId="0" borderId="0" xfId="0" applyFont="1" applyAlignment="1">
      <alignment horizontal="left" vertical="top" wrapText="1"/>
    </xf>
    <xf numFmtId="0" fontId="6" fillId="0" borderId="0" xfId="0" applyFont="1" applyAlignment="1">
      <alignment horizontal="left" vertical="top"/>
    </xf>
    <xf numFmtId="0" fontId="0" fillId="0" borderId="0" xfId="0"/>
    <xf numFmtId="0" fontId="10" fillId="0" borderId="1" xfId="0" applyFont="1" applyBorder="1" applyAlignment="1">
      <alignment horizontal="center" vertical="center" wrapText="1"/>
    </xf>
    <xf numFmtId="0" fontId="12" fillId="2" borderId="1" xfId="0" applyFont="1" applyFill="1" applyBorder="1" applyAlignment="1">
      <alignment horizontal="center" vertical="center" wrapText="1"/>
    </xf>
    <xf numFmtId="0" fontId="12" fillId="3" borderId="1" xfId="0" applyFont="1" applyFill="1" applyBorder="1" applyAlignment="1">
      <alignment horizontal="center" vertical="center" wrapText="1"/>
    </xf>
  </cellXfs>
  <cellStyles count="1">
    <cellStyle name="Normal" xfId="0" builtinId="0"/>
  </cellStyles>
  <dxfs count="352">
    <dxf>
      <font>
        <sz val="12"/>
        <color rgb="FFFF3232"/>
        <name val="Calibri"/>
      </font>
    </dxf>
    <dxf>
      <font>
        <sz val="12"/>
        <color rgb="FF000000"/>
        <name val="Calibri"/>
      </font>
      <fill>
        <patternFill patternType="solid">
          <bgColor rgb="FFFFC000"/>
        </patternFill>
      </fill>
    </dxf>
    <dxf>
      <font>
        <sz val="12"/>
        <color rgb="FF006100"/>
        <name val="Calibri"/>
      </font>
      <fill>
        <patternFill patternType="solid">
          <bgColor rgb="FFEBE600"/>
        </patternFill>
      </fill>
    </dxf>
    <dxf>
      <font>
        <sz val="12"/>
        <color rgb="FF16D089"/>
        <name val="Calibri"/>
      </font>
    </dxf>
    <dxf>
      <font>
        <sz val="12"/>
        <color rgb="FFFF3232"/>
        <name val="Calibri"/>
      </font>
    </dxf>
    <dxf>
      <font>
        <sz val="12"/>
        <color rgb="FF000000"/>
        <name val="Calibri"/>
      </font>
      <fill>
        <patternFill patternType="solid">
          <bgColor rgb="FFFFC000"/>
        </patternFill>
      </fill>
    </dxf>
    <dxf>
      <font>
        <sz val="12"/>
        <color rgb="FF006100"/>
        <name val="Calibri"/>
      </font>
      <fill>
        <patternFill patternType="solid">
          <bgColor rgb="FFEBE600"/>
        </patternFill>
      </fill>
    </dxf>
    <dxf>
      <font>
        <sz val="12"/>
        <color rgb="FF16D089"/>
        <name val="Calibri"/>
      </font>
    </dxf>
    <dxf>
      <font>
        <sz val="12"/>
        <color rgb="FFFF3232"/>
        <name val="Calibri"/>
      </font>
    </dxf>
    <dxf>
      <font>
        <sz val="12"/>
        <color rgb="FF000000"/>
        <name val="Calibri"/>
      </font>
      <fill>
        <patternFill patternType="solid">
          <bgColor rgb="FFFFC000"/>
        </patternFill>
      </fill>
    </dxf>
    <dxf>
      <font>
        <sz val="12"/>
        <color rgb="FF006100"/>
        <name val="Calibri"/>
      </font>
      <fill>
        <patternFill patternType="solid">
          <bgColor rgb="FFEBE600"/>
        </patternFill>
      </fill>
    </dxf>
    <dxf>
      <font>
        <sz val="12"/>
        <color rgb="FF16D089"/>
        <name val="Calibri"/>
      </font>
    </dxf>
    <dxf>
      <font>
        <sz val="12"/>
        <color rgb="FFFF3232"/>
        <name val="Calibri"/>
      </font>
    </dxf>
    <dxf>
      <font>
        <sz val="12"/>
        <color rgb="FF000000"/>
        <name val="Calibri"/>
      </font>
      <fill>
        <patternFill patternType="solid">
          <bgColor rgb="FFFFC000"/>
        </patternFill>
      </fill>
    </dxf>
    <dxf>
      <font>
        <sz val="12"/>
        <color rgb="FF006100"/>
        <name val="Calibri"/>
      </font>
      <fill>
        <patternFill patternType="solid">
          <bgColor rgb="FFEBE600"/>
        </patternFill>
      </fill>
    </dxf>
    <dxf>
      <font>
        <sz val="12"/>
        <color rgb="FF16D089"/>
        <name val="Calibri"/>
      </font>
    </dxf>
    <dxf>
      <font>
        <sz val="12"/>
        <color rgb="FFFF3232"/>
        <name val="Calibri"/>
      </font>
    </dxf>
    <dxf>
      <font>
        <sz val="12"/>
        <color rgb="FF000000"/>
        <name val="Calibri"/>
      </font>
      <fill>
        <patternFill patternType="solid">
          <bgColor rgb="FFFFC000"/>
        </patternFill>
      </fill>
    </dxf>
    <dxf>
      <font>
        <sz val="12"/>
        <color rgb="FF006100"/>
        <name val="Calibri"/>
      </font>
      <fill>
        <patternFill patternType="solid">
          <bgColor rgb="FFEBE600"/>
        </patternFill>
      </fill>
    </dxf>
    <dxf>
      <font>
        <sz val="12"/>
        <color rgb="FF16D089"/>
        <name val="Calibri"/>
      </font>
    </dxf>
    <dxf>
      <font>
        <sz val="12"/>
        <color rgb="FFFF3232"/>
        <name val="Calibri"/>
      </font>
    </dxf>
    <dxf>
      <font>
        <sz val="12"/>
        <color rgb="FF000000"/>
        <name val="Calibri"/>
      </font>
      <fill>
        <patternFill patternType="solid">
          <bgColor rgb="FFFFC000"/>
        </patternFill>
      </fill>
    </dxf>
    <dxf>
      <font>
        <sz val="12"/>
        <color rgb="FF006100"/>
        <name val="Calibri"/>
      </font>
      <fill>
        <patternFill patternType="solid">
          <bgColor rgb="FFEBE600"/>
        </patternFill>
      </fill>
    </dxf>
    <dxf>
      <font>
        <sz val="12"/>
        <color rgb="FF16D089"/>
        <name val="Calibri"/>
      </font>
    </dxf>
    <dxf>
      <font>
        <sz val="12"/>
        <color rgb="FFFF3232"/>
        <name val="Calibri"/>
      </font>
    </dxf>
    <dxf>
      <font>
        <sz val="12"/>
        <color rgb="FF000000"/>
        <name val="Calibri"/>
      </font>
      <fill>
        <patternFill patternType="solid">
          <bgColor rgb="FFFFC000"/>
        </patternFill>
      </fill>
    </dxf>
    <dxf>
      <font>
        <sz val="12"/>
        <color rgb="FF006100"/>
        <name val="Calibri"/>
      </font>
      <fill>
        <patternFill patternType="solid">
          <bgColor rgb="FFEBE600"/>
        </patternFill>
      </fill>
    </dxf>
    <dxf>
      <font>
        <sz val="12"/>
        <color rgb="FF16D089"/>
        <name val="Calibri"/>
      </font>
    </dxf>
    <dxf>
      <font>
        <sz val="12"/>
        <color rgb="FFFF3232"/>
        <name val="Calibri"/>
      </font>
    </dxf>
    <dxf>
      <font>
        <sz val="12"/>
        <color rgb="FF000000"/>
        <name val="Calibri"/>
      </font>
      <fill>
        <patternFill patternType="solid">
          <bgColor rgb="FFFFC000"/>
        </patternFill>
      </fill>
    </dxf>
    <dxf>
      <font>
        <sz val="12"/>
        <color rgb="FF006100"/>
        <name val="Calibri"/>
      </font>
      <fill>
        <patternFill patternType="solid">
          <bgColor rgb="FFEBE6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0000"/>
        <name val="Calibri"/>
      </font>
      <fill>
        <patternFill patternType="solid">
          <bgColor rgb="FFFFC000"/>
        </patternFill>
      </fill>
    </dxf>
    <dxf>
      <font>
        <sz val="12"/>
        <color rgb="FF006100"/>
        <name val="Calibri"/>
      </font>
      <fill>
        <patternFill patternType="solid">
          <bgColor rgb="FFEBE600"/>
        </patternFill>
      </fill>
    </dxf>
    <dxf>
      <font>
        <sz val="12"/>
        <color rgb="FF16D089"/>
        <name val="Calibri"/>
      </font>
    </dxf>
    <dxf>
      <font>
        <sz val="12"/>
        <color rgb="FFFF3232"/>
        <name val="Calibri"/>
      </font>
    </dxf>
    <dxf>
      <font>
        <sz val="12"/>
        <color rgb="FF000000"/>
        <name val="Calibri"/>
      </font>
      <fill>
        <patternFill patternType="solid">
          <bgColor rgb="FFFFC000"/>
        </patternFill>
      </fill>
    </dxf>
    <dxf>
      <font>
        <sz val="12"/>
        <color rgb="FF006100"/>
        <name val="Calibri"/>
      </font>
      <fill>
        <patternFill patternType="solid">
          <bgColor rgb="FFEBE600"/>
        </patternFill>
      </fill>
    </dxf>
    <dxf>
      <font>
        <sz val="12"/>
        <color rgb="FF16D089"/>
        <name val="Calibri"/>
      </font>
    </dxf>
    <dxf>
      <font>
        <sz val="12"/>
        <color rgb="FFFF3232"/>
        <name val="Calibri"/>
      </font>
    </dxf>
    <dxf>
      <font>
        <sz val="12"/>
        <color rgb="FF000000"/>
        <name val="Calibri"/>
      </font>
      <fill>
        <patternFill patternType="solid">
          <bgColor rgb="FFFFC000"/>
        </patternFill>
      </fill>
    </dxf>
    <dxf>
      <font>
        <sz val="12"/>
        <color rgb="FF006100"/>
        <name val="Calibri"/>
      </font>
      <fill>
        <patternFill patternType="solid">
          <bgColor rgb="FFEBE600"/>
        </patternFill>
      </fill>
    </dxf>
    <dxf>
      <font>
        <sz val="12"/>
        <color rgb="FF16D089"/>
        <name val="Calibri"/>
      </font>
    </dxf>
    <dxf>
      <font>
        <sz val="12"/>
        <color rgb="FFFF3232"/>
        <name val="Calibri"/>
      </font>
    </dxf>
    <dxf>
      <font>
        <sz val="12"/>
        <color rgb="FF000000"/>
        <name val="Calibri"/>
      </font>
      <fill>
        <patternFill patternType="solid">
          <bgColor rgb="FFFFC000"/>
        </patternFill>
      </fill>
    </dxf>
    <dxf>
      <font>
        <sz val="12"/>
        <color rgb="FF006100"/>
        <name val="Calibri"/>
      </font>
      <fill>
        <patternFill patternType="solid">
          <bgColor rgb="FFEBE6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6100"/>
        <name val="Calibri"/>
      </font>
      <fill>
        <patternFill patternType="solid">
          <bgColor rgb="FFEBE600"/>
        </patternFill>
      </fill>
    </dxf>
    <dxf>
      <font>
        <sz val="12"/>
        <color rgb="FF000000"/>
        <name val="Calibri"/>
      </font>
      <fill>
        <patternFill patternType="solid">
          <bgColor rgb="FFFFC000"/>
        </patternFill>
      </fill>
    </dxf>
    <dxf>
      <font>
        <sz val="12"/>
        <color rgb="FF16D089"/>
        <name val="Calibri"/>
      </font>
    </dxf>
    <dxf>
      <font>
        <sz val="12"/>
        <color rgb="FFFF3232"/>
        <name val="Calibri"/>
      </font>
    </dxf>
    <dxf>
      <font>
        <sz val="12"/>
        <color rgb="FF000000"/>
        <name val="Calibri"/>
      </font>
      <fill>
        <patternFill patternType="solid">
          <bgColor rgb="FFFFC000"/>
        </patternFill>
      </fill>
    </dxf>
    <dxf>
      <font>
        <sz val="12"/>
        <color rgb="FF006100"/>
        <name val="Calibri"/>
      </font>
      <fill>
        <patternFill patternType="solid">
          <bgColor rgb="FFEBE600"/>
        </patternFill>
      </fill>
    </dxf>
    <dxf>
      <font>
        <sz val="12"/>
        <color rgb="FF16D089"/>
        <name val="Calibri"/>
      </font>
    </dxf>
    <dxf>
      <font>
        <sz val="12"/>
        <color rgb="FFFF3232"/>
        <name val="Calibri"/>
      </font>
    </dxf>
    <dxf>
      <font>
        <sz val="12"/>
        <color rgb="FF000000"/>
        <name val="Calibri"/>
      </font>
      <fill>
        <patternFill patternType="solid">
          <bgColor rgb="FFFFC000"/>
        </patternFill>
      </fill>
    </dxf>
    <dxf>
      <font>
        <sz val="12"/>
        <color rgb="FF006100"/>
        <name val="Calibri"/>
      </font>
      <fill>
        <patternFill patternType="solid">
          <bgColor rgb="FFEBE600"/>
        </patternFill>
      </fill>
    </dxf>
    <dxf>
      <font>
        <sz val="12"/>
        <color rgb="FF16D089"/>
        <name val="Calibri"/>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1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1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1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1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1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1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1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1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4.png"/><Relationship Id="rId4" Type="http://schemas.openxmlformats.org/officeDocument/2006/relationships/image" Target="../media/image5.png"/></Relationships>
</file>

<file path=xl/drawings/_rels/drawing4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4.png"/><Relationship Id="rId4" Type="http://schemas.openxmlformats.org/officeDocument/2006/relationships/image" Target="../media/image5.png"/></Relationships>
</file>

<file path=xl/drawings/_rels/drawing4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5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5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5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5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5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5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5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5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5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6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6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6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6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4.png"/><Relationship Id="rId4" Type="http://schemas.openxmlformats.org/officeDocument/2006/relationships/image" Target="../media/image5.png"/></Relationships>
</file>

<file path=xl/drawings/_rels/drawing6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6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6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6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6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7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7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7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7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7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7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7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7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80.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8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8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8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4.png"/><Relationship Id="rId4" Type="http://schemas.openxmlformats.org/officeDocument/2006/relationships/image" Target="../media/image5.png"/></Relationships>
</file>

<file path=xl/drawings/_rels/drawing8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8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8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8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8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8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1700000" cy="8280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50</xdr:row>
      <xdr:rowOff>0</xdr:rowOff>
    </xdr:from>
    <xdr:ext cx="137160" cy="137160"/>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54</xdr:row>
      <xdr:rowOff>0</xdr:rowOff>
    </xdr:from>
    <xdr:ext cx="137160" cy="137160"/>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55</xdr:row>
      <xdr:rowOff>0</xdr:rowOff>
    </xdr:from>
    <xdr:ext cx="137160" cy="137160"/>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50</xdr:row>
      <xdr:rowOff>0</xdr:rowOff>
    </xdr:from>
    <xdr:ext cx="137160" cy="137160"/>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54</xdr:row>
      <xdr:rowOff>0</xdr:rowOff>
    </xdr:from>
    <xdr:ext cx="137160" cy="137160"/>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55</xdr:row>
      <xdr:rowOff>0</xdr:rowOff>
    </xdr:from>
    <xdr:ext cx="137160" cy="137160"/>
    <xdr:pic>
      <xdr:nvPicPr>
        <xdr:cNvPr id="6" name="Picture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48</xdr:row>
      <xdr:rowOff>0</xdr:rowOff>
    </xdr:from>
    <xdr:ext cx="137160" cy="137160"/>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52</xdr:row>
      <xdr:rowOff>0</xdr:rowOff>
    </xdr:from>
    <xdr:ext cx="137160" cy="137160"/>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53</xdr:row>
      <xdr:rowOff>0</xdr:rowOff>
    </xdr:from>
    <xdr:ext cx="137160" cy="137160"/>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9525</xdr:colOff>
      <xdr:row>0</xdr:row>
      <xdr:rowOff>85725</xdr:rowOff>
    </xdr:from>
    <xdr:ext cx="13500000" cy="828000"/>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180975" y="85725"/>
          <a:ext cx="13500000" cy="828000"/>
        </a:xfrm>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07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08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09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09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0C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0D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0E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0E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0E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0F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0F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10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10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11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11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50</xdr:row>
      <xdr:rowOff>0</xdr:rowOff>
    </xdr:from>
    <xdr:ext cx="137160" cy="137160"/>
    <xdr:pic>
      <xdr:nvPicPr>
        <xdr:cNvPr id="4" name="Picture 3">
          <a:extLst>
            <a:ext uri="{FF2B5EF4-FFF2-40B4-BE49-F238E27FC236}">
              <a16:creationId xmlns:a16="http://schemas.microsoft.com/office/drawing/2014/main" id="{00000000-0008-0000-12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54</xdr:row>
      <xdr:rowOff>0</xdr:rowOff>
    </xdr:from>
    <xdr:ext cx="137160" cy="137160"/>
    <xdr:pic>
      <xdr:nvPicPr>
        <xdr:cNvPr id="5" name="Picture 4">
          <a:extLst>
            <a:ext uri="{FF2B5EF4-FFF2-40B4-BE49-F238E27FC236}">
              <a16:creationId xmlns:a16="http://schemas.microsoft.com/office/drawing/2014/main" id="{00000000-0008-0000-12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55</xdr:row>
      <xdr:rowOff>0</xdr:rowOff>
    </xdr:from>
    <xdr:ext cx="137160" cy="137160"/>
    <xdr:pic>
      <xdr:nvPicPr>
        <xdr:cNvPr id="6" name="Picture 5">
          <a:extLst>
            <a:ext uri="{FF2B5EF4-FFF2-40B4-BE49-F238E27FC236}">
              <a16:creationId xmlns:a16="http://schemas.microsoft.com/office/drawing/2014/main" id="{00000000-0008-0000-12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50</xdr:row>
      <xdr:rowOff>0</xdr:rowOff>
    </xdr:from>
    <xdr:ext cx="137160" cy="137160"/>
    <xdr:pic>
      <xdr:nvPicPr>
        <xdr:cNvPr id="4" name="Picture 3">
          <a:extLst>
            <a:ext uri="{FF2B5EF4-FFF2-40B4-BE49-F238E27FC236}">
              <a16:creationId xmlns:a16="http://schemas.microsoft.com/office/drawing/2014/main" id="{00000000-0008-0000-13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54</xdr:row>
      <xdr:rowOff>0</xdr:rowOff>
    </xdr:from>
    <xdr:ext cx="137160" cy="137160"/>
    <xdr:pic>
      <xdr:nvPicPr>
        <xdr:cNvPr id="5" name="Picture 4">
          <a:extLst>
            <a:ext uri="{FF2B5EF4-FFF2-40B4-BE49-F238E27FC236}">
              <a16:creationId xmlns:a16="http://schemas.microsoft.com/office/drawing/2014/main" id="{00000000-0008-0000-13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55</xdr:row>
      <xdr:rowOff>0</xdr:rowOff>
    </xdr:from>
    <xdr:ext cx="137160" cy="137160"/>
    <xdr:pic>
      <xdr:nvPicPr>
        <xdr:cNvPr id="6" name="Picture 5">
          <a:extLst>
            <a:ext uri="{FF2B5EF4-FFF2-40B4-BE49-F238E27FC236}">
              <a16:creationId xmlns:a16="http://schemas.microsoft.com/office/drawing/2014/main" id="{00000000-0008-0000-13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22</xdr:row>
      <xdr:rowOff>0</xdr:rowOff>
    </xdr:from>
    <xdr:ext cx="137160" cy="137160"/>
    <xdr:pic>
      <xdr:nvPicPr>
        <xdr:cNvPr id="4" name="Picture 3">
          <a:extLst>
            <a:ext uri="{FF2B5EF4-FFF2-40B4-BE49-F238E27FC236}">
              <a16:creationId xmlns:a16="http://schemas.microsoft.com/office/drawing/2014/main" id="{00000000-0008-0000-14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26</xdr:row>
      <xdr:rowOff>0</xdr:rowOff>
    </xdr:from>
    <xdr:ext cx="137160" cy="137160"/>
    <xdr:pic>
      <xdr:nvPicPr>
        <xdr:cNvPr id="5" name="Picture 4">
          <a:extLst>
            <a:ext uri="{FF2B5EF4-FFF2-40B4-BE49-F238E27FC236}">
              <a16:creationId xmlns:a16="http://schemas.microsoft.com/office/drawing/2014/main" id="{00000000-0008-0000-14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27</xdr:row>
      <xdr:rowOff>0</xdr:rowOff>
    </xdr:from>
    <xdr:ext cx="137160" cy="137160"/>
    <xdr:pic>
      <xdr:nvPicPr>
        <xdr:cNvPr id="6" name="Picture 5">
          <a:extLst>
            <a:ext uri="{FF2B5EF4-FFF2-40B4-BE49-F238E27FC236}">
              <a16:creationId xmlns:a16="http://schemas.microsoft.com/office/drawing/2014/main" id="{00000000-0008-0000-14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22</xdr:row>
      <xdr:rowOff>0</xdr:rowOff>
    </xdr:from>
    <xdr:ext cx="137160" cy="137160"/>
    <xdr:pic>
      <xdr:nvPicPr>
        <xdr:cNvPr id="4" name="Picture 3">
          <a:extLst>
            <a:ext uri="{FF2B5EF4-FFF2-40B4-BE49-F238E27FC236}">
              <a16:creationId xmlns:a16="http://schemas.microsoft.com/office/drawing/2014/main" id="{00000000-0008-0000-15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26</xdr:row>
      <xdr:rowOff>0</xdr:rowOff>
    </xdr:from>
    <xdr:ext cx="137160" cy="137160"/>
    <xdr:pic>
      <xdr:nvPicPr>
        <xdr:cNvPr id="5" name="Picture 4">
          <a:extLst>
            <a:ext uri="{FF2B5EF4-FFF2-40B4-BE49-F238E27FC236}">
              <a16:creationId xmlns:a16="http://schemas.microsoft.com/office/drawing/2014/main" id="{00000000-0008-0000-15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27</xdr:row>
      <xdr:rowOff>0</xdr:rowOff>
    </xdr:from>
    <xdr:ext cx="137160" cy="137160"/>
    <xdr:pic>
      <xdr:nvPicPr>
        <xdr:cNvPr id="6" name="Picture 5">
          <a:extLst>
            <a:ext uri="{FF2B5EF4-FFF2-40B4-BE49-F238E27FC236}">
              <a16:creationId xmlns:a16="http://schemas.microsoft.com/office/drawing/2014/main" id="{00000000-0008-0000-15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16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16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16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17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17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17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18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18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18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19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19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1A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1A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1A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1B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1B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1B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1C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1C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1C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1D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1D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1D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1E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1E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1E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1F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1F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1F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20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20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20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21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60</xdr:row>
      <xdr:rowOff>0</xdr:rowOff>
    </xdr:from>
    <xdr:ext cx="137160" cy="137160"/>
    <xdr:pic>
      <xdr:nvPicPr>
        <xdr:cNvPr id="5" name="Picture 4">
          <a:extLst>
            <a:ext uri="{FF2B5EF4-FFF2-40B4-BE49-F238E27FC236}">
              <a16:creationId xmlns:a16="http://schemas.microsoft.com/office/drawing/2014/main" id="{00000000-0008-0000-21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22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22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22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23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23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23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24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24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24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25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25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25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26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26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26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27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27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27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28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28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28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29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29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29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oneCellAnchor>
    <xdr:from>
      <xdr:col>1</xdr:col>
      <xdr:colOff>0</xdr:colOff>
      <xdr:row>63</xdr:row>
      <xdr:rowOff>0</xdr:rowOff>
    </xdr:from>
    <xdr:ext cx="137160" cy="137160"/>
    <xdr:pic>
      <xdr:nvPicPr>
        <xdr:cNvPr id="7" name="Picture 6">
          <a:extLst>
            <a:ext uri="{FF2B5EF4-FFF2-40B4-BE49-F238E27FC236}">
              <a16:creationId xmlns:a16="http://schemas.microsoft.com/office/drawing/2014/main" id="{00000000-0008-0000-2900-000007000000}"/>
            </a:ext>
          </a:extLst>
        </xdr:cNvPr>
        <xdr:cNvPicPr>
          <a:picLocks noChangeAspect="1"/>
        </xdr:cNvPicPr>
      </xdr:nvPicPr>
      <xdr:blipFill>
        <a:blip xmlns:r="http://schemas.openxmlformats.org/officeDocument/2006/relationships" r:embed="rId5"/>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2A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2A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2A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2B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2B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2B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2C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2C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2C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2D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2D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2D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2E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2E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2E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2F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2F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2F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oneCellAnchor>
    <xdr:from>
      <xdr:col>1</xdr:col>
      <xdr:colOff>0</xdr:colOff>
      <xdr:row>63</xdr:row>
      <xdr:rowOff>0</xdr:rowOff>
    </xdr:from>
    <xdr:ext cx="137160" cy="137160"/>
    <xdr:pic>
      <xdr:nvPicPr>
        <xdr:cNvPr id="7" name="Picture 6">
          <a:extLst>
            <a:ext uri="{FF2B5EF4-FFF2-40B4-BE49-F238E27FC236}">
              <a16:creationId xmlns:a16="http://schemas.microsoft.com/office/drawing/2014/main" id="{00000000-0008-0000-2F00-000007000000}"/>
            </a:ext>
          </a:extLst>
        </xdr:cNvPr>
        <xdr:cNvPicPr>
          <a:picLocks noChangeAspect="1"/>
        </xdr:cNvPicPr>
      </xdr:nvPicPr>
      <xdr:blipFill>
        <a:blip xmlns:r="http://schemas.openxmlformats.org/officeDocument/2006/relationships" r:embed="rId5"/>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30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60</xdr:row>
      <xdr:rowOff>0</xdr:rowOff>
    </xdr:from>
    <xdr:ext cx="137160" cy="137160"/>
    <xdr:pic>
      <xdr:nvPicPr>
        <xdr:cNvPr id="5" name="Picture 4">
          <a:extLst>
            <a:ext uri="{FF2B5EF4-FFF2-40B4-BE49-F238E27FC236}">
              <a16:creationId xmlns:a16="http://schemas.microsoft.com/office/drawing/2014/main" id="{00000000-0008-0000-30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31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31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31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32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32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32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33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33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33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34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34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34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35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35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35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36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36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36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37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37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37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38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38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38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39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39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39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3A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3A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3A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3B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3B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3B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3C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3C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3C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3D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3D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3D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3E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3E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3E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oneCellAnchor>
    <xdr:from>
      <xdr:col>1</xdr:col>
      <xdr:colOff>0</xdr:colOff>
      <xdr:row>63</xdr:row>
      <xdr:rowOff>0</xdr:rowOff>
    </xdr:from>
    <xdr:ext cx="137160" cy="137160"/>
    <xdr:pic>
      <xdr:nvPicPr>
        <xdr:cNvPr id="7" name="Picture 6">
          <a:extLst>
            <a:ext uri="{FF2B5EF4-FFF2-40B4-BE49-F238E27FC236}">
              <a16:creationId xmlns:a16="http://schemas.microsoft.com/office/drawing/2014/main" id="{00000000-0008-0000-3E00-000007000000}"/>
            </a:ext>
          </a:extLst>
        </xdr:cNvPr>
        <xdr:cNvPicPr>
          <a:picLocks noChangeAspect="1"/>
        </xdr:cNvPicPr>
      </xdr:nvPicPr>
      <xdr:blipFill>
        <a:blip xmlns:r="http://schemas.openxmlformats.org/officeDocument/2006/relationships" r:embed="rId5"/>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3F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60</xdr:row>
      <xdr:rowOff>0</xdr:rowOff>
    </xdr:from>
    <xdr:ext cx="137160" cy="137160"/>
    <xdr:pic>
      <xdr:nvPicPr>
        <xdr:cNvPr id="5" name="Picture 4">
          <a:extLst>
            <a:ext uri="{FF2B5EF4-FFF2-40B4-BE49-F238E27FC236}">
              <a16:creationId xmlns:a16="http://schemas.microsoft.com/office/drawing/2014/main" id="{00000000-0008-0000-3F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40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40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40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41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41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41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42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42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42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43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43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43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44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44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44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45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45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45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46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46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46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47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47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47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55</xdr:row>
      <xdr:rowOff>0</xdr:rowOff>
    </xdr:from>
    <xdr:ext cx="137160" cy="137160"/>
    <xdr:pic>
      <xdr:nvPicPr>
        <xdr:cNvPr id="4" name="Picture 3">
          <a:extLst>
            <a:ext uri="{FF2B5EF4-FFF2-40B4-BE49-F238E27FC236}">
              <a16:creationId xmlns:a16="http://schemas.microsoft.com/office/drawing/2014/main" id="{00000000-0008-0000-48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58</xdr:row>
      <xdr:rowOff>0</xdr:rowOff>
    </xdr:from>
    <xdr:ext cx="137160" cy="137160"/>
    <xdr:pic>
      <xdr:nvPicPr>
        <xdr:cNvPr id="5" name="Picture 4">
          <a:extLst>
            <a:ext uri="{FF2B5EF4-FFF2-40B4-BE49-F238E27FC236}">
              <a16:creationId xmlns:a16="http://schemas.microsoft.com/office/drawing/2014/main" id="{00000000-0008-0000-48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55</xdr:row>
      <xdr:rowOff>0</xdr:rowOff>
    </xdr:from>
    <xdr:ext cx="137160" cy="137160"/>
    <xdr:pic>
      <xdr:nvPicPr>
        <xdr:cNvPr id="4" name="Picture 3">
          <a:extLst>
            <a:ext uri="{FF2B5EF4-FFF2-40B4-BE49-F238E27FC236}">
              <a16:creationId xmlns:a16="http://schemas.microsoft.com/office/drawing/2014/main" id="{00000000-0008-0000-49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58</xdr:row>
      <xdr:rowOff>0</xdr:rowOff>
    </xdr:from>
    <xdr:ext cx="137160" cy="137160"/>
    <xdr:pic>
      <xdr:nvPicPr>
        <xdr:cNvPr id="5" name="Picture 4">
          <a:extLst>
            <a:ext uri="{FF2B5EF4-FFF2-40B4-BE49-F238E27FC236}">
              <a16:creationId xmlns:a16="http://schemas.microsoft.com/office/drawing/2014/main" id="{00000000-0008-0000-49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4A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4A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4A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4B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4B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4B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4C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4C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4C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4D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4D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4D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4E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4E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4E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4F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4F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4F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57</xdr:row>
      <xdr:rowOff>0</xdr:rowOff>
    </xdr:from>
    <xdr:ext cx="137160" cy="137160"/>
    <xdr:pic>
      <xdr:nvPicPr>
        <xdr:cNvPr id="4" name="Picture 3">
          <a:extLst>
            <a:ext uri="{FF2B5EF4-FFF2-40B4-BE49-F238E27FC236}">
              <a16:creationId xmlns:a16="http://schemas.microsoft.com/office/drawing/2014/main" id="{00000000-0008-0000-50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61</xdr:row>
      <xdr:rowOff>0</xdr:rowOff>
    </xdr:from>
    <xdr:ext cx="137160" cy="137160"/>
    <xdr:pic>
      <xdr:nvPicPr>
        <xdr:cNvPr id="5" name="Picture 4">
          <a:extLst>
            <a:ext uri="{FF2B5EF4-FFF2-40B4-BE49-F238E27FC236}">
              <a16:creationId xmlns:a16="http://schemas.microsoft.com/office/drawing/2014/main" id="{00000000-0008-0000-50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62</xdr:row>
      <xdr:rowOff>0</xdr:rowOff>
    </xdr:from>
    <xdr:ext cx="137160" cy="137160"/>
    <xdr:pic>
      <xdr:nvPicPr>
        <xdr:cNvPr id="6" name="Picture 5">
          <a:extLst>
            <a:ext uri="{FF2B5EF4-FFF2-40B4-BE49-F238E27FC236}">
              <a16:creationId xmlns:a16="http://schemas.microsoft.com/office/drawing/2014/main" id="{00000000-0008-0000-50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50</xdr:row>
      <xdr:rowOff>0</xdr:rowOff>
    </xdr:from>
    <xdr:ext cx="137160" cy="137160"/>
    <xdr:pic>
      <xdr:nvPicPr>
        <xdr:cNvPr id="4" name="Picture 3">
          <a:extLst>
            <a:ext uri="{FF2B5EF4-FFF2-40B4-BE49-F238E27FC236}">
              <a16:creationId xmlns:a16="http://schemas.microsoft.com/office/drawing/2014/main" id="{00000000-0008-0000-51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54</xdr:row>
      <xdr:rowOff>0</xdr:rowOff>
    </xdr:from>
    <xdr:ext cx="137160" cy="137160"/>
    <xdr:pic>
      <xdr:nvPicPr>
        <xdr:cNvPr id="5" name="Picture 4">
          <a:extLst>
            <a:ext uri="{FF2B5EF4-FFF2-40B4-BE49-F238E27FC236}">
              <a16:creationId xmlns:a16="http://schemas.microsoft.com/office/drawing/2014/main" id="{00000000-0008-0000-51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55</xdr:row>
      <xdr:rowOff>0</xdr:rowOff>
    </xdr:from>
    <xdr:ext cx="137160" cy="137160"/>
    <xdr:pic>
      <xdr:nvPicPr>
        <xdr:cNvPr id="6" name="Picture 5">
          <a:extLst>
            <a:ext uri="{FF2B5EF4-FFF2-40B4-BE49-F238E27FC236}">
              <a16:creationId xmlns:a16="http://schemas.microsoft.com/office/drawing/2014/main" id="{00000000-0008-0000-51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50</xdr:row>
      <xdr:rowOff>0</xdr:rowOff>
    </xdr:from>
    <xdr:ext cx="137160" cy="137160"/>
    <xdr:pic>
      <xdr:nvPicPr>
        <xdr:cNvPr id="4" name="Picture 3">
          <a:extLst>
            <a:ext uri="{FF2B5EF4-FFF2-40B4-BE49-F238E27FC236}">
              <a16:creationId xmlns:a16="http://schemas.microsoft.com/office/drawing/2014/main" id="{00000000-0008-0000-52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54</xdr:row>
      <xdr:rowOff>0</xdr:rowOff>
    </xdr:from>
    <xdr:ext cx="137160" cy="137160"/>
    <xdr:pic>
      <xdr:nvPicPr>
        <xdr:cNvPr id="5" name="Picture 4">
          <a:extLst>
            <a:ext uri="{FF2B5EF4-FFF2-40B4-BE49-F238E27FC236}">
              <a16:creationId xmlns:a16="http://schemas.microsoft.com/office/drawing/2014/main" id="{00000000-0008-0000-52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55</xdr:row>
      <xdr:rowOff>0</xdr:rowOff>
    </xdr:from>
    <xdr:ext cx="137160" cy="137160"/>
    <xdr:pic>
      <xdr:nvPicPr>
        <xdr:cNvPr id="6" name="Picture 5">
          <a:extLst>
            <a:ext uri="{FF2B5EF4-FFF2-40B4-BE49-F238E27FC236}">
              <a16:creationId xmlns:a16="http://schemas.microsoft.com/office/drawing/2014/main" id="{00000000-0008-0000-52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oneCellAnchor>
    <xdr:from>
      <xdr:col>1</xdr:col>
      <xdr:colOff>0</xdr:colOff>
      <xdr:row>56</xdr:row>
      <xdr:rowOff>0</xdr:rowOff>
    </xdr:from>
    <xdr:ext cx="137160" cy="137160"/>
    <xdr:pic>
      <xdr:nvPicPr>
        <xdr:cNvPr id="7" name="Picture 6">
          <a:extLst>
            <a:ext uri="{FF2B5EF4-FFF2-40B4-BE49-F238E27FC236}">
              <a16:creationId xmlns:a16="http://schemas.microsoft.com/office/drawing/2014/main" id="{00000000-0008-0000-5200-000007000000}"/>
            </a:ext>
          </a:extLst>
        </xdr:cNvPr>
        <xdr:cNvPicPr>
          <a:picLocks noChangeAspect="1"/>
        </xdr:cNvPicPr>
      </xdr:nvPicPr>
      <xdr:blipFill>
        <a:blip xmlns:r="http://schemas.openxmlformats.org/officeDocument/2006/relationships" r:embed="rId5"/>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50</xdr:row>
      <xdr:rowOff>0</xdr:rowOff>
    </xdr:from>
    <xdr:ext cx="137160" cy="137160"/>
    <xdr:pic>
      <xdr:nvPicPr>
        <xdr:cNvPr id="4" name="Picture 3">
          <a:extLst>
            <a:ext uri="{FF2B5EF4-FFF2-40B4-BE49-F238E27FC236}">
              <a16:creationId xmlns:a16="http://schemas.microsoft.com/office/drawing/2014/main" id="{00000000-0008-0000-53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54</xdr:row>
      <xdr:rowOff>0</xdr:rowOff>
    </xdr:from>
    <xdr:ext cx="137160" cy="137160"/>
    <xdr:pic>
      <xdr:nvPicPr>
        <xdr:cNvPr id="5" name="Picture 4">
          <a:extLst>
            <a:ext uri="{FF2B5EF4-FFF2-40B4-BE49-F238E27FC236}">
              <a16:creationId xmlns:a16="http://schemas.microsoft.com/office/drawing/2014/main" id="{00000000-0008-0000-53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55</xdr:row>
      <xdr:rowOff>0</xdr:rowOff>
    </xdr:from>
    <xdr:ext cx="137160" cy="137160"/>
    <xdr:pic>
      <xdr:nvPicPr>
        <xdr:cNvPr id="6" name="Picture 5">
          <a:extLst>
            <a:ext uri="{FF2B5EF4-FFF2-40B4-BE49-F238E27FC236}">
              <a16:creationId xmlns:a16="http://schemas.microsoft.com/office/drawing/2014/main" id="{00000000-0008-0000-53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50</xdr:row>
      <xdr:rowOff>0</xdr:rowOff>
    </xdr:from>
    <xdr:ext cx="137160" cy="137160"/>
    <xdr:pic>
      <xdr:nvPicPr>
        <xdr:cNvPr id="4" name="Picture 3">
          <a:extLst>
            <a:ext uri="{FF2B5EF4-FFF2-40B4-BE49-F238E27FC236}">
              <a16:creationId xmlns:a16="http://schemas.microsoft.com/office/drawing/2014/main" id="{00000000-0008-0000-54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54</xdr:row>
      <xdr:rowOff>0</xdr:rowOff>
    </xdr:from>
    <xdr:ext cx="137160" cy="137160"/>
    <xdr:pic>
      <xdr:nvPicPr>
        <xdr:cNvPr id="5" name="Picture 4">
          <a:extLst>
            <a:ext uri="{FF2B5EF4-FFF2-40B4-BE49-F238E27FC236}">
              <a16:creationId xmlns:a16="http://schemas.microsoft.com/office/drawing/2014/main" id="{00000000-0008-0000-54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55</xdr:row>
      <xdr:rowOff>0</xdr:rowOff>
    </xdr:from>
    <xdr:ext cx="137160" cy="137160"/>
    <xdr:pic>
      <xdr:nvPicPr>
        <xdr:cNvPr id="6" name="Picture 5">
          <a:extLst>
            <a:ext uri="{FF2B5EF4-FFF2-40B4-BE49-F238E27FC236}">
              <a16:creationId xmlns:a16="http://schemas.microsoft.com/office/drawing/2014/main" id="{00000000-0008-0000-54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22</xdr:row>
      <xdr:rowOff>0</xdr:rowOff>
    </xdr:from>
    <xdr:ext cx="137160" cy="137160"/>
    <xdr:pic>
      <xdr:nvPicPr>
        <xdr:cNvPr id="4" name="Picture 3">
          <a:extLst>
            <a:ext uri="{FF2B5EF4-FFF2-40B4-BE49-F238E27FC236}">
              <a16:creationId xmlns:a16="http://schemas.microsoft.com/office/drawing/2014/main" id="{00000000-0008-0000-55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26</xdr:row>
      <xdr:rowOff>0</xdr:rowOff>
    </xdr:from>
    <xdr:ext cx="137160" cy="137160"/>
    <xdr:pic>
      <xdr:nvPicPr>
        <xdr:cNvPr id="5" name="Picture 4">
          <a:extLst>
            <a:ext uri="{FF2B5EF4-FFF2-40B4-BE49-F238E27FC236}">
              <a16:creationId xmlns:a16="http://schemas.microsoft.com/office/drawing/2014/main" id="{00000000-0008-0000-55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27</xdr:row>
      <xdr:rowOff>0</xdr:rowOff>
    </xdr:from>
    <xdr:ext cx="137160" cy="137160"/>
    <xdr:pic>
      <xdr:nvPicPr>
        <xdr:cNvPr id="6" name="Picture 5">
          <a:extLst>
            <a:ext uri="{FF2B5EF4-FFF2-40B4-BE49-F238E27FC236}">
              <a16:creationId xmlns:a16="http://schemas.microsoft.com/office/drawing/2014/main" id="{00000000-0008-0000-55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22</xdr:row>
      <xdr:rowOff>0</xdr:rowOff>
    </xdr:from>
    <xdr:ext cx="137160" cy="137160"/>
    <xdr:pic>
      <xdr:nvPicPr>
        <xdr:cNvPr id="4" name="Picture 3">
          <a:extLst>
            <a:ext uri="{FF2B5EF4-FFF2-40B4-BE49-F238E27FC236}">
              <a16:creationId xmlns:a16="http://schemas.microsoft.com/office/drawing/2014/main" id="{00000000-0008-0000-56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26</xdr:row>
      <xdr:rowOff>0</xdr:rowOff>
    </xdr:from>
    <xdr:ext cx="137160" cy="137160"/>
    <xdr:pic>
      <xdr:nvPicPr>
        <xdr:cNvPr id="5" name="Picture 4">
          <a:extLst>
            <a:ext uri="{FF2B5EF4-FFF2-40B4-BE49-F238E27FC236}">
              <a16:creationId xmlns:a16="http://schemas.microsoft.com/office/drawing/2014/main" id="{00000000-0008-0000-56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27</xdr:row>
      <xdr:rowOff>0</xdr:rowOff>
    </xdr:from>
    <xdr:ext cx="137160" cy="137160"/>
    <xdr:pic>
      <xdr:nvPicPr>
        <xdr:cNvPr id="6" name="Picture 5">
          <a:extLst>
            <a:ext uri="{FF2B5EF4-FFF2-40B4-BE49-F238E27FC236}">
              <a16:creationId xmlns:a16="http://schemas.microsoft.com/office/drawing/2014/main" id="{00000000-0008-0000-56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22</xdr:row>
      <xdr:rowOff>0</xdr:rowOff>
    </xdr:from>
    <xdr:ext cx="137160" cy="137160"/>
    <xdr:pic>
      <xdr:nvPicPr>
        <xdr:cNvPr id="4" name="Picture 3">
          <a:extLst>
            <a:ext uri="{FF2B5EF4-FFF2-40B4-BE49-F238E27FC236}">
              <a16:creationId xmlns:a16="http://schemas.microsoft.com/office/drawing/2014/main" id="{00000000-0008-0000-57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26</xdr:row>
      <xdr:rowOff>0</xdr:rowOff>
    </xdr:from>
    <xdr:ext cx="137160" cy="137160"/>
    <xdr:pic>
      <xdr:nvPicPr>
        <xdr:cNvPr id="5" name="Picture 4">
          <a:extLst>
            <a:ext uri="{FF2B5EF4-FFF2-40B4-BE49-F238E27FC236}">
              <a16:creationId xmlns:a16="http://schemas.microsoft.com/office/drawing/2014/main" id="{00000000-0008-0000-57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27</xdr:row>
      <xdr:rowOff>0</xdr:rowOff>
    </xdr:from>
    <xdr:ext cx="137160" cy="137160"/>
    <xdr:pic>
      <xdr:nvPicPr>
        <xdr:cNvPr id="6" name="Picture 5">
          <a:extLst>
            <a:ext uri="{FF2B5EF4-FFF2-40B4-BE49-F238E27FC236}">
              <a16:creationId xmlns:a16="http://schemas.microsoft.com/office/drawing/2014/main" id="{00000000-0008-0000-57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1</xdr:col>
      <xdr:colOff>0</xdr:colOff>
      <xdr:row>0</xdr:row>
      <xdr:rowOff>0</xdr:rowOff>
    </xdr:from>
    <xdr:ext cx="12960000" cy="82800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22</xdr:row>
      <xdr:rowOff>0</xdr:rowOff>
    </xdr:from>
    <xdr:ext cx="137160" cy="137160"/>
    <xdr:pic>
      <xdr:nvPicPr>
        <xdr:cNvPr id="4" name="Picture 3">
          <a:extLst>
            <a:ext uri="{FF2B5EF4-FFF2-40B4-BE49-F238E27FC236}">
              <a16:creationId xmlns:a16="http://schemas.microsoft.com/office/drawing/2014/main" id="{00000000-0008-0000-5800-000004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26</xdr:row>
      <xdr:rowOff>0</xdr:rowOff>
    </xdr:from>
    <xdr:ext cx="137160" cy="137160"/>
    <xdr:pic>
      <xdr:nvPicPr>
        <xdr:cNvPr id="5" name="Picture 4">
          <a:extLst>
            <a:ext uri="{FF2B5EF4-FFF2-40B4-BE49-F238E27FC236}">
              <a16:creationId xmlns:a16="http://schemas.microsoft.com/office/drawing/2014/main" id="{00000000-0008-0000-5800-000005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27</xdr:row>
      <xdr:rowOff>0</xdr:rowOff>
    </xdr:from>
    <xdr:ext cx="137160" cy="137160"/>
    <xdr:pic>
      <xdr:nvPicPr>
        <xdr:cNvPr id="6" name="Picture 5">
          <a:extLst>
            <a:ext uri="{FF2B5EF4-FFF2-40B4-BE49-F238E27FC236}">
              <a16:creationId xmlns:a16="http://schemas.microsoft.com/office/drawing/2014/main" id="{00000000-0008-0000-5800-000006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1"/>
  <sheetViews>
    <sheetView showGridLines="0" tabSelected="1" workbookViewId="0"/>
  </sheetViews>
  <sheetFormatPr baseColWidth="10" defaultRowHeight="15.6" x14ac:dyDescent="0.3"/>
  <cols>
    <col min="1" max="1" width="5.69921875" customWidth="1"/>
    <col min="2" max="2" width="147.69921875" customWidth="1"/>
  </cols>
  <sheetData>
    <row r="1" spans="1:2" ht="69.900000000000006" customHeight="1" x14ac:dyDescent="0.3"/>
    <row r="3" spans="1:2" ht="19.2" x14ac:dyDescent="0.3">
      <c r="B3" s="1" t="s">
        <v>0</v>
      </c>
    </row>
    <row r="5" spans="1:2" ht="18.600000000000001" x14ac:dyDescent="0.3">
      <c r="B5" s="2" t="s">
        <v>1</v>
      </c>
    </row>
    <row r="8" spans="1:2" x14ac:dyDescent="0.3">
      <c r="A8" s="3" t="s">
        <v>2</v>
      </c>
      <c r="B8" s="4" t="s">
        <v>3</v>
      </c>
    </row>
    <row r="10" spans="1:2" x14ac:dyDescent="0.3">
      <c r="A10" s="5" t="str">
        <f>HYPERLINK("#'T1_i1'!A1", "T1_i1")</f>
        <v>T1_i1</v>
      </c>
      <c r="B10" s="6" t="s">
        <v>4</v>
      </c>
    </row>
    <row r="11" spans="1:2" x14ac:dyDescent="0.3">
      <c r="A11" s="5" t="str">
        <f>HYPERLINK("#'T1_i2'!A1", "T1_i2")</f>
        <v>T1_i2</v>
      </c>
      <c r="B11" s="6" t="s">
        <v>14</v>
      </c>
    </row>
    <row r="12" spans="1:2" x14ac:dyDescent="0.3">
      <c r="A12" s="5" t="str">
        <f>HYPERLINK("#'T1_i3'!A1", "T1_i3")</f>
        <v>T1_i3</v>
      </c>
      <c r="B12" s="6" t="s">
        <v>16</v>
      </c>
    </row>
    <row r="14" spans="1:2" x14ac:dyDescent="0.3">
      <c r="A14" s="3" t="s">
        <v>18</v>
      </c>
      <c r="B14" s="4" t="s">
        <v>19</v>
      </c>
    </row>
    <row r="16" spans="1:2" x14ac:dyDescent="0.3">
      <c r="A16" s="5" t="str">
        <f>HYPERLINK("#'T2_i1'!A1", "T2_i1")</f>
        <v>T2_i1</v>
      </c>
      <c r="B16" s="6" t="s">
        <v>20</v>
      </c>
    </row>
    <row r="17" spans="1:2" x14ac:dyDescent="0.3">
      <c r="A17" s="5" t="str">
        <f>HYPERLINK("#'T2_i2'!A1", "T2_i2")</f>
        <v>T2_i2</v>
      </c>
      <c r="B17" s="6" t="s">
        <v>22</v>
      </c>
    </row>
    <row r="18" spans="1:2" x14ac:dyDescent="0.3">
      <c r="A18" s="5" t="str">
        <f>HYPERLINK("#'T2_i3'!A1", "T2_i3")</f>
        <v>T2_i3</v>
      </c>
      <c r="B18" s="6" t="s">
        <v>24</v>
      </c>
    </row>
    <row r="19" spans="1:2" x14ac:dyDescent="0.3">
      <c r="A19" s="5" t="str">
        <f>HYPERLINK("#'T2_i4'!A1", "T2_i4")</f>
        <v>T2_i4</v>
      </c>
      <c r="B19" s="6" t="s">
        <v>26</v>
      </c>
    </row>
    <row r="20" spans="1:2" x14ac:dyDescent="0.3">
      <c r="A20" s="5" t="str">
        <f>HYPERLINK("#'T2_i5'!A1", "T2_i5")</f>
        <v>T2_i5</v>
      </c>
      <c r="B20" s="6" t="s">
        <v>28</v>
      </c>
    </row>
    <row r="21" spans="1:2" x14ac:dyDescent="0.3">
      <c r="A21" s="5" t="str">
        <f>HYPERLINK("#'T2_i6'!A1", "T2_i6")</f>
        <v>T2_i6</v>
      </c>
      <c r="B21" s="6" t="s">
        <v>30</v>
      </c>
    </row>
    <row r="22" spans="1:2" x14ac:dyDescent="0.3">
      <c r="A22" s="5" t="str">
        <f>HYPERLINK("#'T2_i7'!A1", "T2_i7")</f>
        <v>T2_i7</v>
      </c>
      <c r="B22" s="6" t="s">
        <v>32</v>
      </c>
    </row>
    <row r="23" spans="1:2" x14ac:dyDescent="0.3">
      <c r="A23" s="5" t="str">
        <f>HYPERLINK("#'T2_i8'!A1", "T2_i8")</f>
        <v>T2_i8</v>
      </c>
      <c r="B23" s="6" t="s">
        <v>34</v>
      </c>
    </row>
    <row r="24" spans="1:2" x14ac:dyDescent="0.3">
      <c r="A24" s="5" t="str">
        <f>HYPERLINK("#'T2_i9'!A1", "T2_i9")</f>
        <v>T2_i9</v>
      </c>
      <c r="B24" s="6" t="s">
        <v>36</v>
      </c>
    </row>
    <row r="25" spans="1:2" x14ac:dyDescent="0.3">
      <c r="A25" s="5" t="str">
        <f>HYPERLINK("#'T2_i10'!A1", "T2_i10")</f>
        <v>T2_i10</v>
      </c>
      <c r="B25" s="6" t="s">
        <v>38</v>
      </c>
    </row>
    <row r="26" spans="1:2" x14ac:dyDescent="0.3">
      <c r="A26" s="5" t="str">
        <f>HYPERLINK("#'T2_i11'!A1", "T2_i11")</f>
        <v>T2_i11</v>
      </c>
      <c r="B26" s="6" t="s">
        <v>40</v>
      </c>
    </row>
    <row r="27" spans="1:2" x14ac:dyDescent="0.3">
      <c r="A27" s="5" t="str">
        <f>HYPERLINK("#'T2_i12'!A1", "T2_i12")</f>
        <v>T2_i12</v>
      </c>
      <c r="B27" s="6" t="s">
        <v>42</v>
      </c>
    </row>
    <row r="28" spans="1:2" x14ac:dyDescent="0.3">
      <c r="A28" s="5" t="str">
        <f>HYPERLINK("#'T2_i13'!A1", "T2_i13")</f>
        <v>T2_i13</v>
      </c>
      <c r="B28" s="6" t="s">
        <v>44</v>
      </c>
    </row>
    <row r="29" spans="1:2" x14ac:dyDescent="0.3">
      <c r="A29" s="5" t="str">
        <f>HYPERLINK("#'T2_i14'!A1", "T2_i14")</f>
        <v>T2_i14</v>
      </c>
      <c r="B29" s="6" t="s">
        <v>46</v>
      </c>
    </row>
    <row r="30" spans="1:2" x14ac:dyDescent="0.3">
      <c r="A30" s="5" t="str">
        <f>HYPERLINK("#'T2_i15'!A1", "T2_i15")</f>
        <v>T2_i15</v>
      </c>
      <c r="B30" s="6" t="s">
        <v>48</v>
      </c>
    </row>
    <row r="31" spans="1:2" x14ac:dyDescent="0.3">
      <c r="A31" s="5" t="str">
        <f>HYPERLINK("#'T2_i16'!A1", "T2_i16")</f>
        <v>T2_i16</v>
      </c>
      <c r="B31" s="6" t="s">
        <v>50</v>
      </c>
    </row>
    <row r="32" spans="1:2" x14ac:dyDescent="0.3">
      <c r="A32" s="5" t="str">
        <f>HYPERLINK("#'T2_i17'!A1", "T2_i17")</f>
        <v>T2_i17</v>
      </c>
      <c r="B32" s="6" t="s">
        <v>52</v>
      </c>
    </row>
    <row r="33" spans="1:2" x14ac:dyDescent="0.3">
      <c r="A33" s="5" t="str">
        <f>HYPERLINK("#'T2_i18'!A1", "T2_i18")</f>
        <v>T2_i18</v>
      </c>
      <c r="B33" s="6" t="s">
        <v>54</v>
      </c>
    </row>
    <row r="35" spans="1:2" x14ac:dyDescent="0.3">
      <c r="A35" s="3" t="s">
        <v>56</v>
      </c>
      <c r="B35" s="4" t="s">
        <v>57</v>
      </c>
    </row>
    <row r="37" spans="1:2" x14ac:dyDescent="0.3">
      <c r="A37" s="5" t="str">
        <f>HYPERLINK("#'T3_i1'!A1", "T3_i1")</f>
        <v>T3_i1</v>
      </c>
      <c r="B37" s="6" t="s">
        <v>58</v>
      </c>
    </row>
    <row r="38" spans="1:2" x14ac:dyDescent="0.3">
      <c r="A38" s="5" t="str">
        <f>HYPERLINK("#'T3_i2'!A1", "T3_i2")</f>
        <v>T3_i2</v>
      </c>
      <c r="B38" s="6" t="s">
        <v>60</v>
      </c>
    </row>
    <row r="39" spans="1:2" x14ac:dyDescent="0.3">
      <c r="A39" s="5" t="str">
        <f>HYPERLINK("#'T3_i3'!A1", "T3_i3")</f>
        <v>T3_i3</v>
      </c>
      <c r="B39" s="6" t="s">
        <v>62</v>
      </c>
    </row>
    <row r="40" spans="1:2" x14ac:dyDescent="0.3">
      <c r="A40" s="5" t="str">
        <f>HYPERLINK("#'T3_i4'!A1", "T3_i4")</f>
        <v>T3_i4</v>
      </c>
      <c r="B40" s="6" t="s">
        <v>64</v>
      </c>
    </row>
    <row r="41" spans="1:2" x14ac:dyDescent="0.3">
      <c r="A41" s="5" t="str">
        <f>HYPERLINK("#'T3_i5'!A1", "T3_i5")</f>
        <v>T3_i5</v>
      </c>
      <c r="B41" s="6" t="s">
        <v>66</v>
      </c>
    </row>
    <row r="42" spans="1:2" x14ac:dyDescent="0.3">
      <c r="A42" s="5" t="str">
        <f>HYPERLINK("#'T3_i6'!A1", "T3_i6")</f>
        <v>T3_i6</v>
      </c>
      <c r="B42" s="6" t="s">
        <v>68</v>
      </c>
    </row>
    <row r="44" spans="1:2" x14ac:dyDescent="0.3">
      <c r="A44" s="3" t="s">
        <v>70</v>
      </c>
      <c r="B44" s="4" t="s">
        <v>71</v>
      </c>
    </row>
    <row r="46" spans="1:2" x14ac:dyDescent="0.3">
      <c r="A46" s="5" t="str">
        <f>HYPERLINK("#'T4_i1'!A1", "T4_i1")</f>
        <v>T4_i1</v>
      </c>
      <c r="B46" s="6" t="s">
        <v>72</v>
      </c>
    </row>
    <row r="47" spans="1:2" x14ac:dyDescent="0.3">
      <c r="A47" s="5" t="str">
        <f>HYPERLINK("#'T4_i2'!A1", "T4_i2")</f>
        <v>T4_i2</v>
      </c>
      <c r="B47" s="6" t="s">
        <v>74</v>
      </c>
    </row>
    <row r="48" spans="1:2" x14ac:dyDescent="0.3">
      <c r="A48" s="5" t="str">
        <f>HYPERLINK("#'T4_i3'!A1", "T4_i3")</f>
        <v>T4_i3</v>
      </c>
      <c r="B48" s="6" t="s">
        <v>76</v>
      </c>
    </row>
    <row r="49" spans="1:2" x14ac:dyDescent="0.3">
      <c r="A49" s="5" t="str">
        <f>HYPERLINK("#'T4_i4'!A1", "T4_i4")</f>
        <v>T4_i4</v>
      </c>
      <c r="B49" s="6" t="s">
        <v>78</v>
      </c>
    </row>
    <row r="50" spans="1:2" x14ac:dyDescent="0.3">
      <c r="A50" s="5" t="str">
        <f>HYPERLINK("#'T4_i5'!A1", "T4_i5")</f>
        <v>T4_i5</v>
      </c>
      <c r="B50" s="6" t="s">
        <v>80</v>
      </c>
    </row>
    <row r="52" spans="1:2" x14ac:dyDescent="0.3">
      <c r="A52" s="3" t="s">
        <v>82</v>
      </c>
      <c r="B52" s="4" t="s">
        <v>83</v>
      </c>
    </row>
    <row r="54" spans="1:2" x14ac:dyDescent="0.3">
      <c r="A54" s="5" t="str">
        <f>HYPERLINK("#'T5_i1'!A1", "T5_i1")</f>
        <v>T5_i1</v>
      </c>
      <c r="B54" s="6" t="s">
        <v>84</v>
      </c>
    </row>
    <row r="55" spans="1:2" x14ac:dyDescent="0.3">
      <c r="A55" s="5" t="str">
        <f>HYPERLINK("#'T5_i2'!A1", "T5_i2")</f>
        <v>T5_i2</v>
      </c>
      <c r="B55" s="6" t="s">
        <v>86</v>
      </c>
    </row>
    <row r="56" spans="1:2" x14ac:dyDescent="0.3">
      <c r="A56" s="5" t="str">
        <f>HYPERLINK("#'T5_i3'!A1", "T5_i3")</f>
        <v>T5_i3</v>
      </c>
      <c r="B56" s="6" t="s">
        <v>88</v>
      </c>
    </row>
    <row r="57" spans="1:2" x14ac:dyDescent="0.3">
      <c r="A57" s="5" t="str">
        <f>HYPERLINK("#'T5_i4'!A1", "T5_i4")</f>
        <v>T5_i4</v>
      </c>
      <c r="B57" s="6" t="s">
        <v>90</v>
      </c>
    </row>
    <row r="58" spans="1:2" x14ac:dyDescent="0.3">
      <c r="A58" s="5" t="str">
        <f>HYPERLINK("#'T5_i5'!A1", "T5_i5")</f>
        <v>T5_i5</v>
      </c>
      <c r="B58" s="6" t="s">
        <v>92</v>
      </c>
    </row>
    <row r="59" spans="1:2" x14ac:dyDescent="0.3">
      <c r="A59" s="5" t="str">
        <f>HYPERLINK("#'T5_i6'!A1", "T5_i6")</f>
        <v>T5_i6</v>
      </c>
      <c r="B59" s="6" t="s">
        <v>94</v>
      </c>
    </row>
    <row r="60" spans="1:2" x14ac:dyDescent="0.3">
      <c r="A60" s="5" t="str">
        <f>HYPERLINK("#'T5_i7'!A1", "T5_i7")</f>
        <v>T5_i7</v>
      </c>
      <c r="B60" s="6" t="s">
        <v>96</v>
      </c>
    </row>
    <row r="61" spans="1:2" x14ac:dyDescent="0.3">
      <c r="A61" s="5" t="str">
        <f>HYPERLINK("#'T5_i8'!A1", "T5_i8")</f>
        <v>T5_i8</v>
      </c>
      <c r="B61" s="6" t="s">
        <v>98</v>
      </c>
    </row>
    <row r="62" spans="1:2" x14ac:dyDescent="0.3">
      <c r="A62" s="5" t="str">
        <f>HYPERLINK("#'T5_i9'!A1", "T5_i9")</f>
        <v>T5_i9</v>
      </c>
      <c r="B62" s="6" t="s">
        <v>100</v>
      </c>
    </row>
    <row r="63" spans="1:2" x14ac:dyDescent="0.3">
      <c r="A63" s="5" t="str">
        <f>HYPERLINK("#'T5_i10'!A1", "T5_i10")</f>
        <v>T5_i10</v>
      </c>
      <c r="B63" s="6" t="s">
        <v>102</v>
      </c>
    </row>
    <row r="64" spans="1:2" x14ac:dyDescent="0.3">
      <c r="A64" s="5" t="str">
        <f>HYPERLINK("#'T5_i11'!A1", "T5_i11")</f>
        <v>T5_i11</v>
      </c>
      <c r="B64" s="6" t="s">
        <v>104</v>
      </c>
    </row>
    <row r="65" spans="1:2" x14ac:dyDescent="0.3">
      <c r="A65" s="5" t="str">
        <f>HYPERLINK("#'T5_i12'!A1", "T5_i12")</f>
        <v>T5_i12</v>
      </c>
      <c r="B65" s="6" t="s">
        <v>106</v>
      </c>
    </row>
    <row r="66" spans="1:2" x14ac:dyDescent="0.3">
      <c r="A66" s="5" t="str">
        <f>HYPERLINK("#'T5_i13'!A1", "T5_i13")</f>
        <v>T5_i13</v>
      </c>
      <c r="B66" s="6" t="s">
        <v>108</v>
      </c>
    </row>
    <row r="67" spans="1:2" x14ac:dyDescent="0.3">
      <c r="A67" s="5" t="str">
        <f>HYPERLINK("#'T5_i14'!A1", "T5_i14")</f>
        <v>T5_i14</v>
      </c>
      <c r="B67" s="6" t="s">
        <v>110</v>
      </c>
    </row>
    <row r="68" spans="1:2" x14ac:dyDescent="0.3">
      <c r="A68" s="5" t="str">
        <f>HYPERLINK("#'T5_i15'!A1", "T5_i15")</f>
        <v>T5_i15</v>
      </c>
      <c r="B68" s="6" t="s">
        <v>112</v>
      </c>
    </row>
    <row r="69" spans="1:2" x14ac:dyDescent="0.3">
      <c r="A69" s="5" t="str">
        <f>HYPERLINK("#'T5_i16'!A1", "T5_i16")</f>
        <v>T5_i16</v>
      </c>
      <c r="B69" s="6" t="s">
        <v>114</v>
      </c>
    </row>
    <row r="70" spans="1:2" x14ac:dyDescent="0.3">
      <c r="A70" s="5" t="str">
        <f>HYPERLINK("#'T5_i17'!A1", "T5_i17")</f>
        <v>T5_i17</v>
      </c>
      <c r="B70" s="6" t="s">
        <v>116</v>
      </c>
    </row>
    <row r="71" spans="1:2" x14ac:dyDescent="0.3">
      <c r="A71" s="5" t="str">
        <f>HYPERLINK("#'T5_i18'!A1", "T5_i18")</f>
        <v>T5_i18</v>
      </c>
      <c r="B71" s="6" t="s">
        <v>118</v>
      </c>
    </row>
    <row r="72" spans="1:2" x14ac:dyDescent="0.3">
      <c r="A72" s="5" t="str">
        <f>HYPERLINK("#'T5_i19'!A1", "T5_i19")</f>
        <v>T5_i19</v>
      </c>
      <c r="B72" s="6" t="s">
        <v>120</v>
      </c>
    </row>
    <row r="73" spans="1:2" x14ac:dyDescent="0.3">
      <c r="A73" s="5" t="str">
        <f>HYPERLINK("#'T5_i20'!A1", "T5_i20")</f>
        <v>T5_i20</v>
      </c>
      <c r="B73" s="6" t="s">
        <v>122</v>
      </c>
    </row>
    <row r="74" spans="1:2" x14ac:dyDescent="0.3">
      <c r="A74" s="5" t="str">
        <f>HYPERLINK("#'T5_i21'!A1", "T5_i21")</f>
        <v>T5_i21</v>
      </c>
      <c r="B74" s="6" t="s">
        <v>124</v>
      </c>
    </row>
    <row r="75" spans="1:2" x14ac:dyDescent="0.3">
      <c r="A75" s="5" t="str">
        <f>HYPERLINK("#'T5_i22'!A1", "T5_i22")</f>
        <v>T5_i22</v>
      </c>
      <c r="B75" s="6" t="s">
        <v>126</v>
      </c>
    </row>
    <row r="76" spans="1:2" x14ac:dyDescent="0.3">
      <c r="A76" s="5" t="str">
        <f>HYPERLINK("#'T5_i23'!A1", "T5_i23")</f>
        <v>T5_i23</v>
      </c>
      <c r="B76" s="6" t="s">
        <v>128</v>
      </c>
    </row>
    <row r="77" spans="1:2" x14ac:dyDescent="0.3">
      <c r="A77" s="5" t="str">
        <f>HYPERLINK("#'T5_i24'!A1", "T5_i24")</f>
        <v>T5_i24</v>
      </c>
      <c r="B77" s="6" t="s">
        <v>130</v>
      </c>
    </row>
    <row r="78" spans="1:2" x14ac:dyDescent="0.3">
      <c r="A78" s="5" t="str">
        <f>HYPERLINK("#'T5_i25'!A1", "T5_i25")</f>
        <v>T5_i25</v>
      </c>
      <c r="B78" s="6" t="s">
        <v>132</v>
      </c>
    </row>
    <row r="79" spans="1:2" x14ac:dyDescent="0.3">
      <c r="A79" s="5" t="str">
        <f>HYPERLINK("#'T5_i26'!A1", "T5_i26")</f>
        <v>T5_i26</v>
      </c>
      <c r="B79" s="6" t="s">
        <v>134</v>
      </c>
    </row>
    <row r="80" spans="1:2" x14ac:dyDescent="0.3">
      <c r="A80" s="5" t="str">
        <f>HYPERLINK("#'T5_i27'!A1", "T5_i27")</f>
        <v>T5_i27</v>
      </c>
      <c r="B80" s="6" t="s">
        <v>136</v>
      </c>
    </row>
    <row r="81" spans="1:2" x14ac:dyDescent="0.3">
      <c r="A81" s="5" t="str">
        <f>HYPERLINK("#'T5_i28'!A1", "T5_i28")</f>
        <v>T5_i28</v>
      </c>
      <c r="B81" s="6" t="s">
        <v>138</v>
      </c>
    </row>
    <row r="82" spans="1:2" x14ac:dyDescent="0.3">
      <c r="A82" s="5" t="str">
        <f>HYPERLINK("#'T5_i29'!A1", "T5_i29")</f>
        <v>T5_i29</v>
      </c>
      <c r="B82" s="6" t="s">
        <v>140</v>
      </c>
    </row>
    <row r="83" spans="1:2" x14ac:dyDescent="0.3">
      <c r="A83" s="5" t="str">
        <f>HYPERLINK("#'T5_i30'!A1", "T5_i30")</f>
        <v>T5_i30</v>
      </c>
      <c r="B83" s="6" t="s">
        <v>142</v>
      </c>
    </row>
    <row r="85" spans="1:2" x14ac:dyDescent="0.3">
      <c r="A85" s="3" t="s">
        <v>144</v>
      </c>
      <c r="B85" s="4" t="s">
        <v>145</v>
      </c>
    </row>
    <row r="87" spans="1:2" x14ac:dyDescent="0.3">
      <c r="A87" s="5" t="str">
        <f>HYPERLINK("#'T6_i1'!A1", "T6_i1")</f>
        <v>T6_i1</v>
      </c>
      <c r="B87" s="6" t="s">
        <v>146</v>
      </c>
    </row>
    <row r="88" spans="1:2" x14ac:dyDescent="0.3">
      <c r="A88" s="5" t="str">
        <f>HYPERLINK("#'T6_i2'!A1", "T6_i2")</f>
        <v>T6_i2</v>
      </c>
      <c r="B88" s="6" t="s">
        <v>148</v>
      </c>
    </row>
    <row r="89" spans="1:2" x14ac:dyDescent="0.3">
      <c r="A89" s="5" t="str">
        <f>HYPERLINK("#'T6_i3'!A1", "T6_i3")</f>
        <v>T6_i3</v>
      </c>
      <c r="B89" s="6" t="s">
        <v>150</v>
      </c>
    </row>
    <row r="90" spans="1:2" x14ac:dyDescent="0.3">
      <c r="A90" s="5" t="str">
        <f>HYPERLINK("#'T6_i4'!A1", "T6_i4")</f>
        <v>T6_i4</v>
      </c>
      <c r="B90" s="6" t="s">
        <v>152</v>
      </c>
    </row>
    <row r="91" spans="1:2" x14ac:dyDescent="0.3">
      <c r="A91" s="5" t="str">
        <f>HYPERLINK("#'T6_i5'!A1", "T6_i5")</f>
        <v>T6_i5</v>
      </c>
      <c r="B91" s="6" t="s">
        <v>154</v>
      </c>
    </row>
    <row r="92" spans="1:2" x14ac:dyDescent="0.3">
      <c r="A92" s="5" t="str">
        <f>HYPERLINK("#'T6_i6'!A1", "T6_i6")</f>
        <v>T6_i6</v>
      </c>
      <c r="B92" s="6" t="s">
        <v>156</v>
      </c>
    </row>
    <row r="93" spans="1:2" x14ac:dyDescent="0.3">
      <c r="A93" s="5" t="str">
        <f>HYPERLINK("#'T6_i7'!A1", "T6_i7")</f>
        <v>T6_i7</v>
      </c>
      <c r="B93" s="6" t="s">
        <v>158</v>
      </c>
    </row>
    <row r="95" spans="1:2" x14ac:dyDescent="0.3">
      <c r="A95" s="3" t="s">
        <v>160</v>
      </c>
      <c r="B95" s="4" t="s">
        <v>161</v>
      </c>
    </row>
    <row r="97" spans="1:2" x14ac:dyDescent="0.3">
      <c r="A97" s="5" t="str">
        <f>HYPERLINK("#'T7_i1'!A1", "T7_i1")</f>
        <v>T7_i1</v>
      </c>
      <c r="B97" s="6" t="s">
        <v>162</v>
      </c>
    </row>
    <row r="98" spans="1:2" x14ac:dyDescent="0.3">
      <c r="A98" s="5" t="str">
        <f>HYPERLINK("#'T7_i2'!A1", "T7_i2")</f>
        <v>T7_i2</v>
      </c>
      <c r="B98" s="6" t="s">
        <v>164</v>
      </c>
    </row>
    <row r="100" spans="1:2" x14ac:dyDescent="0.3">
      <c r="A100" s="3" t="s">
        <v>166</v>
      </c>
      <c r="B100" s="4" t="s">
        <v>167</v>
      </c>
    </row>
    <row r="102" spans="1:2" x14ac:dyDescent="0.3">
      <c r="A102" s="5" t="str">
        <f>HYPERLINK("#'T8_i1'!A1", "T8_i1")</f>
        <v>T8_i1</v>
      </c>
      <c r="B102" s="6" t="s">
        <v>168</v>
      </c>
    </row>
    <row r="103" spans="1:2" x14ac:dyDescent="0.3">
      <c r="A103" s="5" t="str">
        <f>HYPERLINK("#'T8_i2'!A1", "T8_i2")</f>
        <v>T8_i2</v>
      </c>
      <c r="B103" s="6" t="s">
        <v>170</v>
      </c>
    </row>
    <row r="104" spans="1:2" x14ac:dyDescent="0.3">
      <c r="A104" s="5" t="str">
        <f>HYPERLINK("#'T8_i3'!A1", "T8_i3")</f>
        <v>T8_i3</v>
      </c>
      <c r="B104" s="6" t="s">
        <v>172</v>
      </c>
    </row>
    <row r="105" spans="1:2" x14ac:dyDescent="0.3">
      <c r="A105" s="5" t="str">
        <f>HYPERLINK("#'T8_i4'!A1", "T8_i4")</f>
        <v>T8_i4</v>
      </c>
      <c r="B105" s="6" t="s">
        <v>174</v>
      </c>
    </row>
    <row r="106" spans="1:2" x14ac:dyDescent="0.3">
      <c r="A106" s="5" t="str">
        <f>HYPERLINK("#'T8_i5'!A1", "T8_i5")</f>
        <v>T8_i5</v>
      </c>
      <c r="B106" s="6" t="s">
        <v>176</v>
      </c>
    </row>
    <row r="107" spans="1:2" x14ac:dyDescent="0.3">
      <c r="A107" s="5" t="str">
        <f>HYPERLINK("#'T8_i6'!A1", "T8_i6")</f>
        <v>T8_i6</v>
      </c>
      <c r="B107" s="6" t="s">
        <v>178</v>
      </c>
    </row>
    <row r="108" spans="1:2" x14ac:dyDescent="0.3">
      <c r="A108" s="5" t="str">
        <f>HYPERLINK("#'T8_i7'!A1", "T8_i7")</f>
        <v>T8_i7</v>
      </c>
      <c r="B108" s="6" t="s">
        <v>180</v>
      </c>
    </row>
    <row r="109" spans="1:2" x14ac:dyDescent="0.3">
      <c r="A109" s="5" t="str">
        <f>HYPERLINK("#'T8_i8'!A1", "T8_i8")</f>
        <v>T8_i8</v>
      </c>
      <c r="B109" s="6" t="s">
        <v>182</v>
      </c>
    </row>
    <row r="110" spans="1:2" x14ac:dyDescent="0.3">
      <c r="A110" s="5" t="str">
        <f>HYPERLINK("#'T8_i9'!A1", "T8_i9")</f>
        <v>T8_i9</v>
      </c>
      <c r="B110" s="6" t="s">
        <v>184</v>
      </c>
    </row>
    <row r="112" spans="1:2" x14ac:dyDescent="0.3">
      <c r="A112" s="3" t="s">
        <v>186</v>
      </c>
      <c r="B112" s="4" t="s">
        <v>187</v>
      </c>
    </row>
    <row r="114" spans="1:2" x14ac:dyDescent="0.3">
      <c r="A114" s="5" t="str">
        <f>HYPERLINK("#'T9_i1'!A1", "T9_i1")</f>
        <v>T9_i1</v>
      </c>
      <c r="B114" s="6" t="s">
        <v>188</v>
      </c>
    </row>
    <row r="115" spans="1:2" x14ac:dyDescent="0.3">
      <c r="A115" s="5" t="str">
        <f>HYPERLINK("#'T9_i2'!A1", "T9_i2")</f>
        <v>T9_i2</v>
      </c>
      <c r="B115" s="6" t="s">
        <v>190</v>
      </c>
    </row>
    <row r="116" spans="1:2" x14ac:dyDescent="0.3">
      <c r="A116" s="5" t="str">
        <f>HYPERLINK("#'T9_i3'!A1", "T9_i3")</f>
        <v>T9_i3</v>
      </c>
      <c r="B116" s="6" t="s">
        <v>192</v>
      </c>
    </row>
    <row r="117" spans="1:2" x14ac:dyDescent="0.3">
      <c r="A117" s="5" t="str">
        <f>HYPERLINK("#'T9_i4'!A1", "T9_i4")</f>
        <v>T9_i4</v>
      </c>
      <c r="B117" s="6" t="s">
        <v>194</v>
      </c>
    </row>
    <row r="118" spans="1:2" x14ac:dyDescent="0.3">
      <c r="A118" s="5" t="str">
        <f>HYPERLINK("#'T9_i5'!A1", "T9_i5")</f>
        <v>T9_i5</v>
      </c>
      <c r="B118" s="6" t="s">
        <v>196</v>
      </c>
    </row>
    <row r="119" spans="1:2" x14ac:dyDescent="0.3">
      <c r="A119" s="5" t="str">
        <f>HYPERLINK("#'T9_i6'!A1", "T9_i6")</f>
        <v>T9_i6</v>
      </c>
      <c r="B119" s="6" t="s">
        <v>198</v>
      </c>
    </row>
    <row r="120" spans="1:2" x14ac:dyDescent="0.3">
      <c r="A120" s="5" t="str">
        <f>HYPERLINK("#'T9_i7'!A1", "T9_i7")</f>
        <v>T9_i7</v>
      </c>
      <c r="B120" s="6" t="s">
        <v>200</v>
      </c>
    </row>
    <row r="121" spans="1:2" x14ac:dyDescent="0.3">
      <c r="A121" s="5" t="str">
        <f>HYPERLINK("#'T9_i8'!A1", "T9_i8")</f>
        <v>T9_i8</v>
      </c>
      <c r="B121" s="6" t="s">
        <v>202</v>
      </c>
    </row>
  </sheetData>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ZA70"/>
  <sheetViews>
    <sheetView showGridLines="0" topLeftCell="A55" workbookViewId="0">
      <selection activeCell="D3" sqref="D3"/>
    </sheetView>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6</v>
      </c>
      <c r="M2" s="11" t="str">
        <f>HYPERLINK("#'INDICE'!A1", "Índice")</f>
        <v>Índice</v>
      </c>
    </row>
    <row r="3" spans="2:677" x14ac:dyDescent="0.3">
      <c r="B3" s="9" t="s">
        <v>7</v>
      </c>
      <c r="C3" s="10" t="s">
        <v>4</v>
      </c>
    </row>
    <row r="4" spans="2:677" x14ac:dyDescent="0.3">
      <c r="B4" s="9" t="s">
        <v>8</v>
      </c>
      <c r="C4" s="10" t="s">
        <v>262</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24.817059728788401</v>
      </c>
      <c r="E9" s="13">
        <v>0.872877773066697</v>
      </c>
      <c r="F9" s="13">
        <v>23.145375040747201</v>
      </c>
      <c r="G9" s="13">
        <v>26.567744798874902</v>
      </c>
      <c r="H9" s="13">
        <v>3.5172489513499401</v>
      </c>
      <c r="I9" s="14">
        <v>4288</v>
      </c>
      <c r="J9" s="14">
        <v>20379</v>
      </c>
      <c r="K9" s="13">
        <v>8.3214459363175397</v>
      </c>
      <c r="L9" s="14">
        <v>2448.9734303337</v>
      </c>
      <c r="M9" s="14">
        <v>3124</v>
      </c>
      <c r="ZA9" s="8"/>
    </row>
    <row r="10" spans="2:677" x14ac:dyDescent="0.3">
      <c r="B10" s="21" t="s">
        <v>256</v>
      </c>
      <c r="C10" s="15" t="s">
        <v>216</v>
      </c>
      <c r="D10" s="13">
        <v>25.647225901673</v>
      </c>
      <c r="E10" s="13">
        <v>1.19615953328429</v>
      </c>
      <c r="F10" s="13">
        <v>23.372375547476</v>
      </c>
      <c r="G10" s="13">
        <v>28.0624037643151</v>
      </c>
      <c r="H10" s="13">
        <v>4.66389440273253</v>
      </c>
      <c r="I10" s="14">
        <v>2480</v>
      </c>
      <c r="J10" s="14">
        <v>12532</v>
      </c>
      <c r="K10" s="13">
        <v>9.4021325417670791</v>
      </c>
      <c r="L10" s="14">
        <v>1332.8891019488501</v>
      </c>
      <c r="M10" s="14">
        <v>1973</v>
      </c>
      <c r="ZA10" s="8"/>
    </row>
    <row r="11" spans="2:677" x14ac:dyDescent="0.3">
      <c r="B11" s="21"/>
      <c r="C11" s="15" t="s">
        <v>217</v>
      </c>
      <c r="D11" s="13">
        <v>22.960898858962299</v>
      </c>
      <c r="E11" s="13">
        <v>0.89820960714669795</v>
      </c>
      <c r="F11" s="13">
        <v>21.246196939481401</v>
      </c>
      <c r="G11" s="13">
        <v>24.770461035568399</v>
      </c>
      <c r="H11" s="13">
        <v>3.9119096019017698</v>
      </c>
      <c r="I11" s="14">
        <v>1808</v>
      </c>
      <c r="J11" s="14">
        <v>7847</v>
      </c>
      <c r="K11" s="13">
        <v>3.5785212719873201</v>
      </c>
      <c r="L11" s="14">
        <v>2192.8051850428701</v>
      </c>
      <c r="M11" s="14">
        <v>1151</v>
      </c>
      <c r="ZA11" s="8"/>
    </row>
    <row r="12" spans="2:677" x14ac:dyDescent="0.3">
      <c r="B12" s="21" t="s">
        <v>257</v>
      </c>
      <c r="C12" s="15" t="s">
        <v>218</v>
      </c>
      <c r="D12" s="13">
        <v>8.5684621545452799</v>
      </c>
      <c r="E12" s="13">
        <v>0.50553289792414602</v>
      </c>
      <c r="F12" s="13">
        <v>7.6273003077584098</v>
      </c>
      <c r="G12" s="13">
        <v>9.6136709932196407</v>
      </c>
      <c r="H12" s="13">
        <v>5.8999256670110602</v>
      </c>
      <c r="I12" s="14">
        <v>838</v>
      </c>
      <c r="J12" s="14">
        <v>8185</v>
      </c>
      <c r="K12" s="13">
        <v>2.6697190416707901</v>
      </c>
      <c r="L12" s="14">
        <v>3065.8656855807499</v>
      </c>
      <c r="M12" s="14">
        <v>1255</v>
      </c>
      <c r="ZA12" s="8"/>
    </row>
    <row r="13" spans="2:677" x14ac:dyDescent="0.3">
      <c r="B13" s="21"/>
      <c r="C13" s="15" t="s">
        <v>219</v>
      </c>
      <c r="D13" s="13">
        <v>36.419779649332298</v>
      </c>
      <c r="E13" s="13">
        <v>1.59192354523085</v>
      </c>
      <c r="F13" s="13">
        <v>33.356720395048399</v>
      </c>
      <c r="G13" s="13">
        <v>39.596989659130898</v>
      </c>
      <c r="H13" s="13">
        <v>4.3710411225951402</v>
      </c>
      <c r="I13" s="14">
        <v>2072</v>
      </c>
      <c r="J13" s="14">
        <v>6574</v>
      </c>
      <c r="K13" s="13">
        <v>7.1936400328208201</v>
      </c>
      <c r="L13" s="14">
        <v>913.86279686032003</v>
      </c>
      <c r="M13" s="14">
        <v>1020</v>
      </c>
      <c r="ZA13" s="8"/>
    </row>
    <row r="14" spans="2:677" x14ac:dyDescent="0.3">
      <c r="B14" s="21"/>
      <c r="C14" s="15" t="s">
        <v>220</v>
      </c>
      <c r="D14" s="13">
        <v>35.098385060326798</v>
      </c>
      <c r="E14" s="13">
        <v>1.1510536123450099</v>
      </c>
      <c r="F14" s="13">
        <v>32.873841043874798</v>
      </c>
      <c r="G14" s="13">
        <v>37.3896143999592</v>
      </c>
      <c r="H14" s="13">
        <v>3.27950590993458</v>
      </c>
      <c r="I14" s="14">
        <v>1378</v>
      </c>
      <c r="J14" s="14">
        <v>5620</v>
      </c>
      <c r="K14" s="13">
        <v>3.26819151912609</v>
      </c>
      <c r="L14" s="14">
        <v>1719.60546593144</v>
      </c>
      <c r="M14" s="14">
        <v>849</v>
      </c>
      <c r="ZA14" s="8"/>
    </row>
    <row r="15" spans="2:677" x14ac:dyDescent="0.3">
      <c r="B15" s="21" t="s">
        <v>258</v>
      </c>
      <c r="C15" s="15" t="s">
        <v>221</v>
      </c>
      <c r="D15" s="13">
        <v>10.244541601016399</v>
      </c>
      <c r="E15" s="13">
        <v>1.9343775586775001</v>
      </c>
      <c r="F15" s="13">
        <v>6.9919351871590196</v>
      </c>
      <c r="G15" s="13">
        <v>14.7699573807239</v>
      </c>
      <c r="H15" s="13">
        <v>18.882031368642</v>
      </c>
      <c r="I15" s="14">
        <v>55</v>
      </c>
      <c r="J15" s="14">
        <v>641</v>
      </c>
      <c r="K15" s="13">
        <v>2.60440826919152</v>
      </c>
      <c r="L15" s="14">
        <v>246.12116601787</v>
      </c>
      <c r="M15" s="14">
        <v>96</v>
      </c>
      <c r="ZA15" s="8"/>
    </row>
    <row r="16" spans="2:677" x14ac:dyDescent="0.3">
      <c r="B16" s="21"/>
      <c r="C16" s="15" t="s">
        <v>222</v>
      </c>
      <c r="D16" s="13">
        <v>14.2326952845515</v>
      </c>
      <c r="E16" s="13">
        <v>1.77579286249566</v>
      </c>
      <c r="F16" s="13">
        <v>11.0634371136737</v>
      </c>
      <c r="G16" s="13">
        <v>18.124806790732499</v>
      </c>
      <c r="H16" s="13">
        <v>12.476855767601201</v>
      </c>
      <c r="I16" s="14">
        <v>103</v>
      </c>
      <c r="J16" s="14">
        <v>744</v>
      </c>
      <c r="K16" s="13">
        <v>1.9193956763078599</v>
      </c>
      <c r="L16" s="14">
        <v>387.62200477139498</v>
      </c>
      <c r="M16" s="14">
        <v>114</v>
      </c>
      <c r="ZA16" s="8"/>
    </row>
    <row r="17" spans="2:677" x14ac:dyDescent="0.3">
      <c r="B17" s="21"/>
      <c r="C17" s="15" t="s">
        <v>223</v>
      </c>
      <c r="D17" s="13">
        <v>17.693522786513501</v>
      </c>
      <c r="E17" s="13">
        <v>2.6880881549500901</v>
      </c>
      <c r="F17" s="13">
        <v>12.977929201983899</v>
      </c>
      <c r="G17" s="13">
        <v>23.656757008547899</v>
      </c>
      <c r="H17" s="13">
        <v>15.192498336165301</v>
      </c>
      <c r="I17" s="14">
        <v>104</v>
      </c>
      <c r="J17" s="14">
        <v>749</v>
      </c>
      <c r="K17" s="13">
        <v>3.7114215795392802</v>
      </c>
      <c r="L17" s="14">
        <v>201.80946409569</v>
      </c>
      <c r="M17" s="14">
        <v>114</v>
      </c>
      <c r="ZA17" s="8"/>
    </row>
    <row r="18" spans="2:677" x14ac:dyDescent="0.3">
      <c r="B18" s="21"/>
      <c r="C18" s="15" t="s">
        <v>224</v>
      </c>
      <c r="D18" s="13">
        <v>6.9390550613823798</v>
      </c>
      <c r="E18" s="13">
        <v>2.8178969197597801</v>
      </c>
      <c r="F18" s="13">
        <v>3.0394188993515101</v>
      </c>
      <c r="G18" s="13">
        <v>15.064645164643601</v>
      </c>
      <c r="H18" s="13">
        <v>40.609231297818901</v>
      </c>
      <c r="I18" s="14">
        <v>26</v>
      </c>
      <c r="J18" s="14">
        <v>636</v>
      </c>
      <c r="K18" s="13">
        <v>7.8082936610333604</v>
      </c>
      <c r="L18" s="14">
        <v>81.451854606071606</v>
      </c>
      <c r="M18" s="14">
        <v>93</v>
      </c>
      <c r="ZA18" s="8">
        <v>1</v>
      </c>
    </row>
    <row r="19" spans="2:677" x14ac:dyDescent="0.3">
      <c r="B19" s="21"/>
      <c r="C19" s="15" t="s">
        <v>225</v>
      </c>
      <c r="D19" s="13">
        <v>10.2692209336119</v>
      </c>
      <c r="E19" s="13">
        <v>2.8014409886421099</v>
      </c>
      <c r="F19" s="13">
        <v>5.8870286598958401</v>
      </c>
      <c r="G19" s="13">
        <v>17.313341481735002</v>
      </c>
      <c r="H19" s="13">
        <v>27.2799758302287</v>
      </c>
      <c r="I19" s="14">
        <v>63</v>
      </c>
      <c r="J19" s="14">
        <v>572</v>
      </c>
      <c r="K19" s="13">
        <v>4.8631776127163597</v>
      </c>
      <c r="L19" s="14">
        <v>117.618570727156</v>
      </c>
      <c r="M19" s="14">
        <v>89</v>
      </c>
      <c r="ZA19" s="8"/>
    </row>
    <row r="20" spans="2:677" x14ac:dyDescent="0.3">
      <c r="B20" s="21"/>
      <c r="C20" s="15" t="s">
        <v>226</v>
      </c>
      <c r="D20" s="13">
        <v>9.7519307616740605</v>
      </c>
      <c r="E20" s="13">
        <v>1.55534230927202</v>
      </c>
      <c r="F20" s="13">
        <v>7.0682968815456597</v>
      </c>
      <c r="G20" s="13">
        <v>13.308550528052599</v>
      </c>
      <c r="H20" s="13">
        <v>15.9490704690465</v>
      </c>
      <c r="I20" s="14">
        <v>51</v>
      </c>
      <c r="J20" s="14">
        <v>570</v>
      </c>
      <c r="K20" s="13">
        <v>1.56399627273172</v>
      </c>
      <c r="L20" s="14">
        <v>364.45099642368098</v>
      </c>
      <c r="M20" s="14">
        <v>89</v>
      </c>
      <c r="ZA20" s="8"/>
    </row>
    <row r="21" spans="2:677" x14ac:dyDescent="0.3">
      <c r="B21" s="21"/>
      <c r="C21" s="15" t="s">
        <v>227</v>
      </c>
      <c r="D21" s="13">
        <v>14.0595751242736</v>
      </c>
      <c r="E21" s="13">
        <v>1.58788982187461</v>
      </c>
      <c r="F21" s="13">
        <v>11.209368201202199</v>
      </c>
      <c r="G21" s="13">
        <v>17.491734247909498</v>
      </c>
      <c r="H21" s="13">
        <v>11.294010009827</v>
      </c>
      <c r="I21" s="14">
        <v>140</v>
      </c>
      <c r="J21" s="14">
        <v>1223</v>
      </c>
      <c r="K21" s="13">
        <v>2.5500121113593099</v>
      </c>
      <c r="L21" s="14">
        <v>479.605565225362</v>
      </c>
      <c r="M21" s="14">
        <v>195</v>
      </c>
      <c r="ZA21" s="8"/>
    </row>
    <row r="22" spans="2:677" x14ac:dyDescent="0.3">
      <c r="B22" s="21"/>
      <c r="C22" s="15" t="s">
        <v>228</v>
      </c>
      <c r="D22" s="13">
        <v>37.816839715292502</v>
      </c>
      <c r="E22" s="13">
        <v>2.1462838534747499</v>
      </c>
      <c r="F22" s="13">
        <v>33.688425274855803</v>
      </c>
      <c r="G22" s="13">
        <v>42.129749580692099</v>
      </c>
      <c r="H22" s="13">
        <v>5.6754712176724604</v>
      </c>
      <c r="I22" s="14">
        <v>531</v>
      </c>
      <c r="J22" s="14">
        <v>1517</v>
      </c>
      <c r="K22" s="13">
        <v>2.9697199409361299</v>
      </c>
      <c r="L22" s="14">
        <v>510.82257929069402</v>
      </c>
      <c r="M22" s="14">
        <v>219</v>
      </c>
      <c r="ZA22" s="8"/>
    </row>
    <row r="23" spans="2:677" x14ac:dyDescent="0.3">
      <c r="B23" s="21"/>
      <c r="C23" s="15" t="s">
        <v>229</v>
      </c>
      <c r="D23" s="13">
        <v>35.251499947626002</v>
      </c>
      <c r="E23" s="13">
        <v>2.9334388072536299</v>
      </c>
      <c r="F23" s="13">
        <v>29.700683522850301</v>
      </c>
      <c r="G23" s="13">
        <v>41.231271638928703</v>
      </c>
      <c r="H23" s="13">
        <v>8.3214581269220194</v>
      </c>
      <c r="I23" s="14">
        <v>345</v>
      </c>
      <c r="J23" s="14">
        <v>1116</v>
      </c>
      <c r="K23" s="13">
        <v>4.2036022956090102</v>
      </c>
      <c r="L23" s="14">
        <v>265.48658068003999</v>
      </c>
      <c r="M23" s="14">
        <v>181</v>
      </c>
      <c r="ZA23" s="8"/>
    </row>
    <row r="24" spans="2:677" x14ac:dyDescent="0.3">
      <c r="B24" s="21"/>
      <c r="C24" s="15" t="s">
        <v>230</v>
      </c>
      <c r="D24" s="13">
        <v>8.7111993769918303</v>
      </c>
      <c r="E24" s="13">
        <v>2.39444577738479</v>
      </c>
      <c r="F24" s="13">
        <v>4.9884903946536401</v>
      </c>
      <c r="G24" s="13">
        <v>14.7798572802871</v>
      </c>
      <c r="H24" s="13">
        <v>27.486981686001101</v>
      </c>
      <c r="I24" s="14">
        <v>42</v>
      </c>
      <c r="J24" s="14">
        <v>674</v>
      </c>
      <c r="K24" s="13">
        <v>4.8520986587883099</v>
      </c>
      <c r="L24" s="14">
        <v>138.908964429078</v>
      </c>
      <c r="M24" s="14">
        <v>99</v>
      </c>
      <c r="ZA24" s="8"/>
    </row>
    <row r="25" spans="2:677" x14ac:dyDescent="0.3">
      <c r="B25" s="21"/>
      <c r="C25" s="15" t="s">
        <v>231</v>
      </c>
      <c r="D25" s="13">
        <v>13.1458735396658</v>
      </c>
      <c r="E25" s="13">
        <v>1.62333074367716</v>
      </c>
      <c r="F25" s="13">
        <v>10.257643884741199</v>
      </c>
      <c r="G25" s="13">
        <v>16.696040225613601</v>
      </c>
      <c r="H25" s="13">
        <v>12.348595464417</v>
      </c>
      <c r="I25" s="14">
        <v>127</v>
      </c>
      <c r="J25" s="14">
        <v>1052</v>
      </c>
      <c r="K25" s="13">
        <v>2.42569859427896</v>
      </c>
      <c r="L25" s="14">
        <v>433.68949566988903</v>
      </c>
      <c r="M25" s="14">
        <v>159</v>
      </c>
      <c r="ZA25" s="8"/>
    </row>
    <row r="26" spans="2:677" x14ac:dyDescent="0.3">
      <c r="B26" s="21"/>
      <c r="C26" s="15" t="s">
        <v>232</v>
      </c>
      <c r="D26" s="13">
        <v>44.228395153614102</v>
      </c>
      <c r="E26" s="13">
        <v>2.5887427348293199</v>
      </c>
      <c r="F26" s="13">
        <v>39.197140514202403</v>
      </c>
      <c r="G26" s="13">
        <v>49.380964200329899</v>
      </c>
      <c r="H26" s="13">
        <v>5.8531238265329204</v>
      </c>
      <c r="I26" s="14">
        <v>460</v>
      </c>
      <c r="J26" s="14">
        <v>1120</v>
      </c>
      <c r="K26" s="13">
        <v>3.0401397648053301</v>
      </c>
      <c r="L26" s="14">
        <v>368.40411515479099</v>
      </c>
      <c r="M26" s="14">
        <v>174</v>
      </c>
      <c r="ZA26" s="8"/>
    </row>
    <row r="27" spans="2:677" x14ac:dyDescent="0.3">
      <c r="B27" s="21"/>
      <c r="C27" s="15" t="s">
        <v>233</v>
      </c>
      <c r="D27" s="13">
        <v>41.436132367955501</v>
      </c>
      <c r="E27" s="13">
        <v>2.8952285241671598</v>
      </c>
      <c r="F27" s="13">
        <v>35.8567150268509</v>
      </c>
      <c r="G27" s="13">
        <v>47.244276596314002</v>
      </c>
      <c r="H27" s="13">
        <v>6.9872074412190504</v>
      </c>
      <c r="I27" s="14">
        <v>354</v>
      </c>
      <c r="J27" s="14">
        <v>997</v>
      </c>
      <c r="K27" s="13">
        <v>3.44045652270297</v>
      </c>
      <c r="L27" s="14">
        <v>289.787123720637</v>
      </c>
      <c r="M27" s="14">
        <v>160</v>
      </c>
      <c r="ZA27" s="8"/>
    </row>
    <row r="28" spans="2:677" x14ac:dyDescent="0.3">
      <c r="B28" s="21"/>
      <c r="C28" s="15" t="s">
        <v>234</v>
      </c>
      <c r="D28" s="13">
        <v>49.379732594352802</v>
      </c>
      <c r="E28" s="13">
        <v>2.54278761547716</v>
      </c>
      <c r="F28" s="13">
        <v>44.350683669500199</v>
      </c>
      <c r="G28" s="13">
        <v>54.421364768622198</v>
      </c>
      <c r="H28" s="13">
        <v>5.14945602554348</v>
      </c>
      <c r="I28" s="14">
        <v>199</v>
      </c>
      <c r="J28" s="14">
        <v>578</v>
      </c>
      <c r="K28" s="13">
        <v>1.4925291415758799</v>
      </c>
      <c r="L28" s="14">
        <v>387.26212031593701</v>
      </c>
      <c r="M28" s="14">
        <v>89</v>
      </c>
      <c r="ZA28" s="8"/>
    </row>
    <row r="29" spans="2:677" x14ac:dyDescent="0.3">
      <c r="B29" s="21"/>
      <c r="C29" s="15" t="s">
        <v>235</v>
      </c>
      <c r="D29" s="13">
        <v>30.402467217675799</v>
      </c>
      <c r="E29" s="13">
        <v>3.5493676855202598</v>
      </c>
      <c r="F29" s="13">
        <v>23.859730758411601</v>
      </c>
      <c r="G29" s="13">
        <v>37.847513183227498</v>
      </c>
      <c r="H29" s="13">
        <v>11.6746041040271</v>
      </c>
      <c r="I29" s="14">
        <v>185</v>
      </c>
      <c r="J29" s="14">
        <v>788</v>
      </c>
      <c r="K29" s="13">
        <v>4.68569527143078</v>
      </c>
      <c r="L29" s="14">
        <v>168.17141413453101</v>
      </c>
      <c r="M29" s="14">
        <v>118</v>
      </c>
      <c r="ZA29" s="8"/>
    </row>
    <row r="30" spans="2:677" x14ac:dyDescent="0.3">
      <c r="B30" s="21"/>
      <c r="C30" s="15" t="s">
        <v>236</v>
      </c>
      <c r="D30" s="13">
        <v>40.019313029875804</v>
      </c>
      <c r="E30" s="13">
        <v>3.5378543284064898</v>
      </c>
      <c r="F30" s="13">
        <v>33.272912774243501</v>
      </c>
      <c r="G30" s="13">
        <v>47.166698808298698</v>
      </c>
      <c r="H30" s="13">
        <v>8.8403674639926102</v>
      </c>
      <c r="I30" s="14">
        <v>246</v>
      </c>
      <c r="J30" s="14">
        <v>970</v>
      </c>
      <c r="K30" s="13">
        <v>5.0526894450387996</v>
      </c>
      <c r="L30" s="14">
        <v>191.97696801897001</v>
      </c>
      <c r="M30" s="14">
        <v>151</v>
      </c>
      <c r="ZA30" s="8"/>
    </row>
    <row r="31" spans="2:677" x14ac:dyDescent="0.3">
      <c r="B31" s="21"/>
      <c r="C31" s="15" t="s">
        <v>237</v>
      </c>
      <c r="D31" s="13">
        <v>2.05909654192304</v>
      </c>
      <c r="E31" s="13">
        <v>0.55028121532581797</v>
      </c>
      <c r="F31" s="13">
        <v>1.2115190169694501</v>
      </c>
      <c r="G31" s="13">
        <v>3.47875770861766</v>
      </c>
      <c r="H31" s="13">
        <v>26.724400926432399</v>
      </c>
      <c r="I31" s="14">
        <v>25</v>
      </c>
      <c r="J31" s="14">
        <v>993</v>
      </c>
      <c r="K31" s="13">
        <v>1.4894990612749599</v>
      </c>
      <c r="L31" s="14">
        <v>666.66708681912496</v>
      </c>
      <c r="M31" s="14">
        <v>155</v>
      </c>
      <c r="ZA31" s="8"/>
    </row>
    <row r="32" spans="2:677" x14ac:dyDescent="0.3">
      <c r="B32" s="21"/>
      <c r="C32" s="15" t="s">
        <v>238</v>
      </c>
      <c r="D32" s="13">
        <v>5.3430940045634401</v>
      </c>
      <c r="E32" s="13">
        <v>1.14421388021346</v>
      </c>
      <c r="F32" s="13">
        <v>3.4747834606597499</v>
      </c>
      <c r="G32" s="13">
        <v>8.1313283107770307</v>
      </c>
      <c r="H32" s="13">
        <v>21.414818441079401</v>
      </c>
      <c r="I32" s="14">
        <v>29</v>
      </c>
      <c r="J32" s="14">
        <v>577</v>
      </c>
      <c r="K32" s="13">
        <v>1.4910485597812</v>
      </c>
      <c r="L32" s="14">
        <v>386.97599499017701</v>
      </c>
      <c r="M32" s="14">
        <v>85</v>
      </c>
      <c r="ZA32" s="8"/>
    </row>
    <row r="33" spans="2:677" x14ac:dyDescent="0.3">
      <c r="B33" s="21"/>
      <c r="C33" s="15" t="s">
        <v>239</v>
      </c>
      <c r="D33" s="13">
        <v>28.589704680133</v>
      </c>
      <c r="E33" s="13">
        <v>3.1791069675112502</v>
      </c>
      <c r="F33" s="13">
        <v>22.7276061843822</v>
      </c>
      <c r="G33" s="13">
        <v>35.273600964801403</v>
      </c>
      <c r="H33" s="13">
        <v>11.119761477355899</v>
      </c>
      <c r="I33" s="14">
        <v>183</v>
      </c>
      <c r="J33" s="14">
        <v>782</v>
      </c>
      <c r="K33" s="13">
        <v>3.8662578716896299</v>
      </c>
      <c r="L33" s="14">
        <v>202.262763103862</v>
      </c>
      <c r="M33" s="14">
        <v>118</v>
      </c>
      <c r="ZA33" s="8"/>
    </row>
    <row r="34" spans="2:677" x14ac:dyDescent="0.3">
      <c r="B34" s="21"/>
      <c r="C34" s="15" t="s">
        <v>240</v>
      </c>
      <c r="D34" s="13">
        <v>23.465839823351502</v>
      </c>
      <c r="E34" s="13">
        <v>2.0620897667739699</v>
      </c>
      <c r="F34" s="13">
        <v>19.647678840778799</v>
      </c>
      <c r="G34" s="13">
        <v>27.769559998624199</v>
      </c>
      <c r="H34" s="13">
        <v>8.7876239772246496</v>
      </c>
      <c r="I34" s="14">
        <v>281</v>
      </c>
      <c r="J34" s="14">
        <v>1508</v>
      </c>
      <c r="K34" s="13">
        <v>3.5680995574047301</v>
      </c>
      <c r="L34" s="14">
        <v>422.63394721442398</v>
      </c>
      <c r="M34" s="14">
        <v>223</v>
      </c>
      <c r="ZA34" s="8"/>
    </row>
    <row r="35" spans="2:677" x14ac:dyDescent="0.3">
      <c r="B35" s="21"/>
      <c r="C35" s="15" t="s">
        <v>241</v>
      </c>
      <c r="D35" s="13">
        <v>35.1108503077797</v>
      </c>
      <c r="E35" s="13">
        <v>2.62111126582742</v>
      </c>
      <c r="F35" s="13">
        <v>30.122096361790899</v>
      </c>
      <c r="G35" s="13">
        <v>40.447584094595399</v>
      </c>
      <c r="H35" s="13">
        <v>7.4652457654853297</v>
      </c>
      <c r="I35" s="14">
        <v>284</v>
      </c>
      <c r="J35" s="14">
        <v>994</v>
      </c>
      <c r="K35" s="13">
        <v>2.9943787508121802</v>
      </c>
      <c r="L35" s="14">
        <v>331.95533455158102</v>
      </c>
      <c r="M35" s="14">
        <v>150</v>
      </c>
      <c r="ZA35" s="8"/>
    </row>
    <row r="36" spans="2:677" x14ac:dyDescent="0.3">
      <c r="B36" s="21"/>
      <c r="C36" s="15" t="s">
        <v>242</v>
      </c>
      <c r="D36" s="13">
        <v>27.421134187692399</v>
      </c>
      <c r="E36" s="13">
        <v>2.3195637262513502</v>
      </c>
      <c r="F36" s="13">
        <v>23.085103411240301</v>
      </c>
      <c r="G36" s="13">
        <v>32.230316342972301</v>
      </c>
      <c r="H36" s="13">
        <v>8.4590364146660697</v>
      </c>
      <c r="I36" s="14">
        <v>213</v>
      </c>
      <c r="J36" s="14">
        <v>977</v>
      </c>
      <c r="K36" s="13">
        <v>2.63855920542664</v>
      </c>
      <c r="L36" s="14">
        <v>370.27783875026802</v>
      </c>
      <c r="M36" s="14">
        <v>162</v>
      </c>
      <c r="ZA36" s="8"/>
    </row>
    <row r="37" spans="2:677" x14ac:dyDescent="0.3">
      <c r="B37" s="21"/>
      <c r="C37" s="15" t="s">
        <v>243</v>
      </c>
      <c r="D37" s="13">
        <v>46.6054420883708</v>
      </c>
      <c r="E37" s="13">
        <v>4.0594150414441197</v>
      </c>
      <c r="F37" s="13">
        <v>38.697960199363202</v>
      </c>
      <c r="G37" s="13">
        <v>54.687276298684502</v>
      </c>
      <c r="H37" s="13">
        <v>8.7101738757179206</v>
      </c>
      <c r="I37" s="14">
        <v>242</v>
      </c>
      <c r="J37" s="14">
        <v>601</v>
      </c>
      <c r="K37" s="13">
        <v>3.9732375988432298</v>
      </c>
      <c r="L37" s="14">
        <v>151.262033807134</v>
      </c>
      <c r="M37" s="14">
        <v>91</v>
      </c>
      <c r="ZA37" s="8"/>
    </row>
    <row r="38" spans="2:677" x14ac:dyDescent="0.3">
      <c r="B38" s="21" t="s">
        <v>259</v>
      </c>
      <c r="C38" s="15" t="s">
        <v>244</v>
      </c>
      <c r="D38" s="13">
        <v>32.538722746406002</v>
      </c>
      <c r="E38" s="13">
        <v>1.3146609177275801</v>
      </c>
      <c r="F38" s="13">
        <v>30.014845745412401</v>
      </c>
      <c r="G38" s="13">
        <v>35.168180645188301</v>
      </c>
      <c r="H38" s="13">
        <v>4.0402966274169101</v>
      </c>
      <c r="I38" s="14">
        <v>3035</v>
      </c>
      <c r="J38" s="14">
        <v>11494</v>
      </c>
      <c r="K38" s="13">
        <v>9.0491096491051302</v>
      </c>
      <c r="L38" s="14">
        <v>1270.18021061737</v>
      </c>
      <c r="M38" s="14">
        <v>1679</v>
      </c>
      <c r="ZA38" s="8"/>
    </row>
    <row r="39" spans="2:677" x14ac:dyDescent="0.3">
      <c r="B39" s="21"/>
      <c r="C39" s="15" t="s">
        <v>245</v>
      </c>
      <c r="D39" s="13">
        <v>18.726386950052799</v>
      </c>
      <c r="E39" s="13">
        <v>1.41290775251392</v>
      </c>
      <c r="F39" s="13">
        <v>16.1108415097099</v>
      </c>
      <c r="G39" s="13">
        <v>21.6569361851639</v>
      </c>
      <c r="H39" s="13">
        <v>7.5450099171956797</v>
      </c>
      <c r="I39" s="14">
        <v>1253</v>
      </c>
      <c r="J39" s="14">
        <v>8885</v>
      </c>
      <c r="K39" s="13">
        <v>11.652862132776701</v>
      </c>
      <c r="L39" s="14">
        <v>762.473622253592</v>
      </c>
      <c r="M39" s="14">
        <v>1348</v>
      </c>
      <c r="ZA39" s="8"/>
    </row>
    <row r="40" spans="2:677" x14ac:dyDescent="0.3">
      <c r="B40" s="21" t="s">
        <v>261</v>
      </c>
      <c r="C40" s="15" t="s">
        <v>246</v>
      </c>
      <c r="D40" s="13">
        <v>40.096074459913297</v>
      </c>
      <c r="E40" s="13">
        <v>1.6741770042647801</v>
      </c>
      <c r="F40" s="13">
        <v>36.861445723176899</v>
      </c>
      <c r="G40" s="13">
        <v>43.419351664239201</v>
      </c>
      <c r="H40" s="13">
        <v>4.17541374514997</v>
      </c>
      <c r="I40" s="14">
        <v>1458</v>
      </c>
      <c r="J40" s="14">
        <v>4129</v>
      </c>
      <c r="K40" s="13">
        <v>4.8170959241780098</v>
      </c>
      <c r="L40" s="14">
        <v>857.15544489693104</v>
      </c>
      <c r="M40" s="14">
        <v>1865</v>
      </c>
      <c r="ZA40" s="8"/>
    </row>
    <row r="41" spans="2:677" x14ac:dyDescent="0.3">
      <c r="B41" s="21"/>
      <c r="C41" s="15" t="s">
        <v>247</v>
      </c>
      <c r="D41" s="13">
        <v>31.471056383735899</v>
      </c>
      <c r="E41" s="13">
        <v>1.5078319510831699</v>
      </c>
      <c r="F41" s="13">
        <v>28.5916478967298</v>
      </c>
      <c r="G41" s="13">
        <v>34.5003432468895</v>
      </c>
      <c r="H41" s="13">
        <v>4.7911704414930796</v>
      </c>
      <c r="I41" s="14">
        <v>973</v>
      </c>
      <c r="J41" s="14">
        <v>3638</v>
      </c>
      <c r="K41" s="13">
        <v>3.8341034487269798</v>
      </c>
      <c r="L41" s="14">
        <v>948.85285403760099</v>
      </c>
      <c r="M41" s="14">
        <v>2017</v>
      </c>
      <c r="ZA41" s="8"/>
    </row>
    <row r="42" spans="2:677" x14ac:dyDescent="0.3">
      <c r="B42" s="21"/>
      <c r="C42" s="15" t="s">
        <v>248</v>
      </c>
      <c r="D42" s="13">
        <v>26.5336550747061</v>
      </c>
      <c r="E42" s="13">
        <v>1.5877410033936801</v>
      </c>
      <c r="F42" s="13">
        <v>23.538533286333699</v>
      </c>
      <c r="G42" s="13">
        <v>29.761544771982901</v>
      </c>
      <c r="H42" s="13">
        <v>5.9838759451849404</v>
      </c>
      <c r="I42" s="14">
        <v>762</v>
      </c>
      <c r="J42" s="14">
        <v>3612</v>
      </c>
      <c r="K42" s="13">
        <v>4.6698324378218299</v>
      </c>
      <c r="L42" s="14">
        <v>773.475290193658</v>
      </c>
      <c r="M42" s="14">
        <v>2047</v>
      </c>
      <c r="ZA42" s="8"/>
    </row>
    <row r="43" spans="2:677" x14ac:dyDescent="0.3">
      <c r="B43" s="21"/>
      <c r="C43" s="15" t="s">
        <v>249</v>
      </c>
      <c r="D43" s="13">
        <v>20.435006452662101</v>
      </c>
      <c r="E43" s="13">
        <v>1.2634764562307299</v>
      </c>
      <c r="F43" s="13">
        <v>18.068430094204199</v>
      </c>
      <c r="G43" s="13">
        <v>23.024445399730499</v>
      </c>
      <c r="H43" s="13">
        <v>6.1829021642718001</v>
      </c>
      <c r="I43" s="14">
        <v>643</v>
      </c>
      <c r="J43" s="14">
        <v>3992</v>
      </c>
      <c r="K43" s="13">
        <v>3.9184943523662499</v>
      </c>
      <c r="L43" s="14">
        <v>1018.75864580215</v>
      </c>
      <c r="M43" s="14">
        <v>2123</v>
      </c>
      <c r="ZA43" s="8"/>
    </row>
    <row r="44" spans="2:677" x14ac:dyDescent="0.3">
      <c r="B44" s="21"/>
      <c r="C44" s="15" t="s">
        <v>250</v>
      </c>
      <c r="D44" s="13">
        <v>9.6223197247661005</v>
      </c>
      <c r="E44" s="13">
        <v>0.81886677734306201</v>
      </c>
      <c r="F44" s="13">
        <v>8.1318150379938796</v>
      </c>
      <c r="G44" s="13">
        <v>11.352263929351</v>
      </c>
      <c r="H44" s="13">
        <v>8.51007657992748</v>
      </c>
      <c r="I44" s="14">
        <v>424</v>
      </c>
      <c r="J44" s="14">
        <v>4826</v>
      </c>
      <c r="K44" s="13">
        <v>3.7203418471659702</v>
      </c>
      <c r="L44" s="14">
        <v>1297.1926232199</v>
      </c>
      <c r="M44" s="14">
        <v>2109</v>
      </c>
      <c r="ZA44" s="8"/>
    </row>
    <row r="45" spans="2:677" x14ac:dyDescent="0.3">
      <c r="B45" s="21" t="s">
        <v>260</v>
      </c>
      <c r="C45" s="15" t="s">
        <v>251</v>
      </c>
      <c r="D45" s="13">
        <v>21.3739509793532</v>
      </c>
      <c r="E45" s="13">
        <v>0.89502432873598103</v>
      </c>
      <c r="F45" s="13">
        <v>19.671486567160098</v>
      </c>
      <c r="G45" s="13">
        <v>23.181235528436599</v>
      </c>
      <c r="H45" s="13">
        <v>4.18745382919872</v>
      </c>
      <c r="I45" s="14">
        <v>2754</v>
      </c>
      <c r="J45" s="14">
        <v>15923</v>
      </c>
      <c r="K45" s="13">
        <v>7.5895502372271197</v>
      </c>
      <c r="L45" s="14">
        <v>2098.0162858527401</v>
      </c>
      <c r="M45" s="14">
        <v>3093</v>
      </c>
      <c r="ZA45" s="8"/>
    </row>
    <row r="46" spans="2:677" x14ac:dyDescent="0.3">
      <c r="B46" s="21"/>
      <c r="C46" s="15" t="s">
        <v>252</v>
      </c>
      <c r="D46" s="13">
        <v>39.940826156617298</v>
      </c>
      <c r="E46" s="13">
        <v>1.63454612113096</v>
      </c>
      <c r="F46" s="13">
        <v>36.782296318923102</v>
      </c>
      <c r="G46" s="13">
        <v>43.185301947714798</v>
      </c>
      <c r="H46" s="13">
        <v>4.0924194074542299</v>
      </c>
      <c r="I46" s="14">
        <v>1507</v>
      </c>
      <c r="J46" s="14">
        <v>4275</v>
      </c>
      <c r="K46" s="13">
        <v>4.7602797824202598</v>
      </c>
      <c r="L46" s="14">
        <v>898.05645789720097</v>
      </c>
      <c r="M46" s="14">
        <v>1905</v>
      </c>
      <c r="ZA46" s="8"/>
    </row>
    <row r="47" spans="2:677" x14ac:dyDescent="0.3">
      <c r="B47" s="21" t="s">
        <v>254</v>
      </c>
      <c r="C47" s="15" t="s">
        <v>253</v>
      </c>
      <c r="D47" s="13">
        <v>11.9323053424242</v>
      </c>
      <c r="E47" s="13">
        <v>0.91485115970511799</v>
      </c>
      <c r="F47" s="13">
        <v>10.2517443393394</v>
      </c>
      <c r="G47" s="13">
        <v>13.845857951521401</v>
      </c>
      <c r="H47" s="13">
        <v>7.6670109710690504</v>
      </c>
      <c r="I47" s="14">
        <v>1168</v>
      </c>
      <c r="J47" s="14">
        <v>13386</v>
      </c>
      <c r="K47" s="13">
        <v>10.6605171995042</v>
      </c>
      <c r="L47" s="14">
        <v>1255.6614045538599</v>
      </c>
      <c r="M47" s="14">
        <v>2809</v>
      </c>
      <c r="ZA47" s="8"/>
    </row>
    <row r="48" spans="2:677" x14ac:dyDescent="0.3">
      <c r="B48" s="21"/>
      <c r="C48" s="15" t="s">
        <v>254</v>
      </c>
      <c r="D48" s="13">
        <v>47.285335982984698</v>
      </c>
      <c r="E48" s="13">
        <v>1.4961882984294601</v>
      </c>
      <c r="F48" s="13">
        <v>44.363981948088203</v>
      </c>
      <c r="G48" s="13">
        <v>50.225398082238797</v>
      </c>
      <c r="H48" s="13">
        <v>3.1641697522628398</v>
      </c>
      <c r="I48" s="14">
        <v>3120</v>
      </c>
      <c r="J48" s="14">
        <v>6993</v>
      </c>
      <c r="K48" s="13">
        <v>6.2793690087546397</v>
      </c>
      <c r="L48" s="14">
        <v>1113.6469269842901</v>
      </c>
      <c r="M48" s="14">
        <v>2239</v>
      </c>
      <c r="ZA48" s="8"/>
    </row>
    <row r="50" spans="2:9" x14ac:dyDescent="0.3">
      <c r="B50" s="16"/>
      <c r="C50" s="16"/>
      <c r="D50" s="16"/>
    </row>
    <row r="51" spans="2:9" x14ac:dyDescent="0.3">
      <c r="B51" s="16" t="s">
        <v>264</v>
      </c>
      <c r="C51" s="16"/>
      <c r="D51" s="16"/>
    </row>
    <row r="52" spans="2:9" x14ac:dyDescent="0.3">
      <c r="B52" s="16" t="s">
        <v>265</v>
      </c>
      <c r="C52" s="16"/>
      <c r="D52" s="16"/>
    </row>
    <row r="53" spans="2:9" x14ac:dyDescent="0.3">
      <c r="B53" s="16" t="s">
        <v>266</v>
      </c>
      <c r="C53" s="16"/>
      <c r="D53" s="16"/>
    </row>
    <row r="54" spans="2:9" x14ac:dyDescent="0.3">
      <c r="B54" s="16" t="s">
        <v>267</v>
      </c>
      <c r="C54" s="16"/>
      <c r="D54" s="16"/>
    </row>
    <row r="55" spans="2:9" x14ac:dyDescent="0.3">
      <c r="B55" s="16" t="s">
        <v>268</v>
      </c>
      <c r="C55" s="16"/>
      <c r="D55" s="16"/>
    </row>
    <row r="56" spans="2:9" x14ac:dyDescent="0.3">
      <c r="B56" s="16" t="s">
        <v>269</v>
      </c>
      <c r="C56" s="16"/>
      <c r="D56" s="16"/>
    </row>
    <row r="57" spans="2:9" x14ac:dyDescent="0.3">
      <c r="B57" s="16" t="s">
        <v>270</v>
      </c>
      <c r="C57" s="16"/>
      <c r="D57" s="16"/>
    </row>
    <row r="58" spans="2:9" x14ac:dyDescent="0.3">
      <c r="B58" s="16" t="s">
        <v>9</v>
      </c>
      <c r="C58" s="7" t="str">
        <f>HYPERLINK("https://www.cdc.gov/nchs/data/series/sr_02/sr02_175.pdf", "Link to Vital and Health Statistics")</f>
        <v>Link to Vital and Health Statistics</v>
      </c>
      <c r="D58" s="16"/>
    </row>
    <row r="59" spans="2:9" x14ac:dyDescent="0.3">
      <c r="B59" s="16" t="s">
        <v>271</v>
      </c>
      <c r="C59" s="16"/>
      <c r="D59" s="16"/>
    </row>
    <row r="60" spans="2:9" x14ac:dyDescent="0.3">
      <c r="B60" s="16" t="s">
        <v>272</v>
      </c>
      <c r="C60" s="16"/>
      <c r="D60" s="16"/>
    </row>
    <row r="61" spans="2:9" x14ac:dyDescent="0.3">
      <c r="B61" s="16"/>
      <c r="C61" s="16"/>
      <c r="D61" s="16"/>
    </row>
    <row r="62" spans="2:9" ht="90" customHeight="1" x14ac:dyDescent="0.3">
      <c r="B62" s="18" t="s">
        <v>273</v>
      </c>
      <c r="C62" s="19"/>
      <c r="D62" s="19"/>
      <c r="E62" s="20"/>
      <c r="F62" s="20"/>
      <c r="G62" s="20"/>
      <c r="H62" s="20"/>
      <c r="I62" s="20"/>
    </row>
    <row r="63" spans="2:9" x14ac:dyDescent="0.3">
      <c r="B63" s="16"/>
      <c r="C63" s="16"/>
      <c r="D63" s="16"/>
    </row>
    <row r="64" spans="2:9" x14ac:dyDescent="0.3">
      <c r="B64" s="16"/>
      <c r="C64" s="16"/>
      <c r="D64" s="16"/>
    </row>
    <row r="65" spans="2:4" x14ac:dyDescent="0.3">
      <c r="B65" s="16"/>
      <c r="C65" s="16"/>
      <c r="D65" s="16"/>
    </row>
    <row r="66" spans="2:4" x14ac:dyDescent="0.3">
      <c r="B66" s="16"/>
      <c r="C66" s="16"/>
      <c r="D66" s="16"/>
    </row>
    <row r="67" spans="2:4" x14ac:dyDescent="0.3">
      <c r="B67" s="16"/>
      <c r="C67" s="16"/>
      <c r="D67" s="16"/>
    </row>
    <row r="68" spans="2:4" x14ac:dyDescent="0.3">
      <c r="B68" s="16"/>
      <c r="C68" s="16"/>
      <c r="D68" s="16"/>
    </row>
    <row r="69" spans="2:4" x14ac:dyDescent="0.3">
      <c r="B69" s="16"/>
      <c r="C69" s="16"/>
      <c r="D69" s="16"/>
    </row>
    <row r="70" spans="2:4" x14ac:dyDescent="0.3">
      <c r="B70" s="16"/>
      <c r="C70" s="16"/>
      <c r="D70" s="16"/>
    </row>
  </sheetData>
  <mergeCells count="10">
    <mergeCell ref="B8:C8"/>
    <mergeCell ref="B9:C9"/>
    <mergeCell ref="B10:B11"/>
    <mergeCell ref="B12:B14"/>
    <mergeCell ref="B15:B37"/>
    <mergeCell ref="B38:B39"/>
    <mergeCell ref="B45:B46"/>
    <mergeCell ref="B47:B48"/>
    <mergeCell ref="B40:B44"/>
    <mergeCell ref="B62:I62"/>
  </mergeCells>
  <conditionalFormatting sqref="D9:D48">
    <cfRule type="expression" dxfId="351" priority="1">
      <formula>ZA9 = 3</formula>
    </cfRule>
    <cfRule type="expression" dxfId="350" priority="81">
      <formula>ZA9 = 2</formula>
    </cfRule>
    <cfRule type="expression" dxfId="349" priority="41">
      <formula>I9 = J9</formula>
    </cfRule>
    <cfRule type="expression" dxfId="348" priority="121">
      <formula>ZA9 = 1</formula>
    </cfRule>
  </conditionalFormatting>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ZA70"/>
  <sheetViews>
    <sheetView showGridLines="0" workbookViewId="0">
      <selection activeCell="M2" sqref="M2"/>
    </sheetView>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15</v>
      </c>
      <c r="M2" s="11" t="str">
        <f>HYPERLINK("#'INDICE'!A1", "Índice")</f>
        <v>Índice</v>
      </c>
    </row>
    <row r="3" spans="2:677" x14ac:dyDescent="0.3">
      <c r="B3" s="9" t="s">
        <v>7</v>
      </c>
      <c r="C3" s="10" t="s">
        <v>14</v>
      </c>
    </row>
    <row r="4" spans="2:677" x14ac:dyDescent="0.3">
      <c r="B4" s="9" t="s">
        <v>8</v>
      </c>
      <c r="C4" s="10" t="s">
        <v>262</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74.674951997352906</v>
      </c>
      <c r="E9" s="13">
        <v>0.76217280502172202</v>
      </c>
      <c r="F9" s="13">
        <v>73.151631920484903</v>
      </c>
      <c r="G9" s="13">
        <v>76.140033074410894</v>
      </c>
      <c r="H9" s="13">
        <v>1.0206538934886</v>
      </c>
      <c r="I9" s="14">
        <v>13829</v>
      </c>
      <c r="J9" s="14">
        <v>19827</v>
      </c>
      <c r="K9" s="13">
        <v>6.0899926705745804</v>
      </c>
      <c r="L9" s="14">
        <v>3255.66894288714</v>
      </c>
      <c r="M9" s="14">
        <v>3120</v>
      </c>
      <c r="ZA9" s="8"/>
    </row>
    <row r="10" spans="2:677" x14ac:dyDescent="0.3">
      <c r="B10" s="21" t="s">
        <v>256</v>
      </c>
      <c r="C10" s="15" t="s">
        <v>216</v>
      </c>
      <c r="D10" s="13">
        <v>84.583874595098393</v>
      </c>
      <c r="E10" s="13">
        <v>0.86505671824680996</v>
      </c>
      <c r="F10" s="13">
        <v>82.810040629788702</v>
      </c>
      <c r="G10" s="13">
        <v>86.205158343505204</v>
      </c>
      <c r="H10" s="13">
        <v>1.02272061003096</v>
      </c>
      <c r="I10" s="14">
        <v>10232</v>
      </c>
      <c r="J10" s="14">
        <v>12284</v>
      </c>
      <c r="K10" s="13">
        <v>7.0490535316791796</v>
      </c>
      <c r="L10" s="14">
        <v>1742.64529908795</v>
      </c>
      <c r="M10" s="14">
        <v>1972</v>
      </c>
      <c r="ZA10" s="8"/>
    </row>
    <row r="11" spans="2:677" x14ac:dyDescent="0.3">
      <c r="B11" s="21"/>
      <c r="C11" s="15" t="s">
        <v>217</v>
      </c>
      <c r="D11" s="13">
        <v>51.5040251863593</v>
      </c>
      <c r="E11" s="13">
        <v>1.30484150878501</v>
      </c>
      <c r="F11" s="13">
        <v>48.942183837084997</v>
      </c>
      <c r="G11" s="13">
        <v>54.057986923197099</v>
      </c>
      <c r="H11" s="13">
        <v>2.5334748188392</v>
      </c>
      <c r="I11" s="14">
        <v>3597</v>
      </c>
      <c r="J11" s="14">
        <v>7543</v>
      </c>
      <c r="K11" s="13">
        <v>5.1410898068024702</v>
      </c>
      <c r="L11" s="14">
        <v>1467.1986453182401</v>
      </c>
      <c r="M11" s="14">
        <v>1148</v>
      </c>
      <c r="ZA11" s="8"/>
    </row>
    <row r="12" spans="2:677" x14ac:dyDescent="0.3">
      <c r="B12" s="21" t="s">
        <v>257</v>
      </c>
      <c r="C12" s="15" t="s">
        <v>218</v>
      </c>
      <c r="D12" s="13">
        <v>86.2954435761621</v>
      </c>
      <c r="E12" s="13">
        <v>0.58521400515725697</v>
      </c>
      <c r="F12" s="13">
        <v>85.106374146933305</v>
      </c>
      <c r="G12" s="13">
        <v>87.403631386080605</v>
      </c>
      <c r="H12" s="13">
        <v>0.67815168554149996</v>
      </c>
      <c r="I12" s="14">
        <v>6477</v>
      </c>
      <c r="J12" s="14">
        <v>8004</v>
      </c>
      <c r="K12" s="13">
        <v>2.3175514809561899</v>
      </c>
      <c r="L12" s="14">
        <v>3453.6449635619902</v>
      </c>
      <c r="M12" s="14">
        <v>1253</v>
      </c>
      <c r="ZA12" s="8"/>
    </row>
    <row r="13" spans="2:677" x14ac:dyDescent="0.3">
      <c r="B13" s="21"/>
      <c r="C13" s="15" t="s">
        <v>219</v>
      </c>
      <c r="D13" s="13">
        <v>69.094469777155595</v>
      </c>
      <c r="E13" s="13">
        <v>1.37220477617925</v>
      </c>
      <c r="F13" s="13">
        <v>66.339110591250801</v>
      </c>
      <c r="G13" s="13">
        <v>71.720431794674198</v>
      </c>
      <c r="H13" s="13">
        <v>1.98598351012014</v>
      </c>
      <c r="I13" s="14">
        <v>4294</v>
      </c>
      <c r="J13" s="14">
        <v>6358</v>
      </c>
      <c r="K13" s="13">
        <v>5.6054512172525097</v>
      </c>
      <c r="L13" s="14">
        <v>1134.25302506091</v>
      </c>
      <c r="M13" s="14">
        <v>1018</v>
      </c>
      <c r="ZA13" s="8"/>
    </row>
    <row r="14" spans="2:677" x14ac:dyDescent="0.3">
      <c r="B14" s="21"/>
      <c r="C14" s="15" t="s">
        <v>220</v>
      </c>
      <c r="D14" s="13">
        <v>44.374914568145201</v>
      </c>
      <c r="E14" s="13">
        <v>1.1419256618097899</v>
      </c>
      <c r="F14" s="13">
        <v>42.146499173517398</v>
      </c>
      <c r="G14" s="13">
        <v>46.6261952516479</v>
      </c>
      <c r="H14" s="13">
        <v>2.5733585583723602</v>
      </c>
      <c r="I14" s="14">
        <v>3058</v>
      </c>
      <c r="J14" s="14">
        <v>5465</v>
      </c>
      <c r="K14" s="13">
        <v>2.88654368918028</v>
      </c>
      <c r="L14" s="14">
        <v>1893.2677237779601</v>
      </c>
      <c r="M14" s="14">
        <v>849</v>
      </c>
      <c r="ZA14" s="8"/>
    </row>
    <row r="15" spans="2:677" x14ac:dyDescent="0.3">
      <c r="B15" s="21" t="s">
        <v>258</v>
      </c>
      <c r="C15" s="15" t="s">
        <v>221</v>
      </c>
      <c r="D15" s="13">
        <v>83.954533681991293</v>
      </c>
      <c r="E15" s="13">
        <v>2.13023499873217</v>
      </c>
      <c r="F15" s="13">
        <v>79.264635125905997</v>
      </c>
      <c r="G15" s="13">
        <v>87.747643518553502</v>
      </c>
      <c r="H15" s="13">
        <v>2.5373674360472598</v>
      </c>
      <c r="I15" s="14">
        <v>526</v>
      </c>
      <c r="J15" s="14">
        <v>623</v>
      </c>
      <c r="K15" s="13">
        <v>2.0953130719283202</v>
      </c>
      <c r="L15" s="14">
        <v>297.33026932660403</v>
      </c>
      <c r="M15" s="14">
        <v>96</v>
      </c>
      <c r="ZA15" s="8"/>
    </row>
    <row r="16" spans="2:677" x14ac:dyDescent="0.3">
      <c r="B16" s="21"/>
      <c r="C16" s="15" t="s">
        <v>222</v>
      </c>
      <c r="D16" s="13">
        <v>62.9267475354902</v>
      </c>
      <c r="E16" s="13">
        <v>3.19570755219342</v>
      </c>
      <c r="F16" s="13">
        <v>56.407341237667502</v>
      </c>
      <c r="G16" s="13">
        <v>69.006871468975703</v>
      </c>
      <c r="H16" s="13">
        <v>5.0784565822205696</v>
      </c>
      <c r="I16" s="14">
        <v>471</v>
      </c>
      <c r="J16" s="14">
        <v>722</v>
      </c>
      <c r="K16" s="13">
        <v>3.1562641965721698</v>
      </c>
      <c r="L16" s="14">
        <v>228.75144634093701</v>
      </c>
      <c r="M16" s="14">
        <v>114</v>
      </c>
      <c r="ZA16" s="8"/>
    </row>
    <row r="17" spans="2:677" x14ac:dyDescent="0.3">
      <c r="B17" s="21"/>
      <c r="C17" s="15" t="s">
        <v>223</v>
      </c>
      <c r="D17" s="13">
        <v>74.561610562001206</v>
      </c>
      <c r="E17" s="13">
        <v>2.89074616139253</v>
      </c>
      <c r="F17" s="13">
        <v>68.426654025601096</v>
      </c>
      <c r="G17" s="13">
        <v>79.855437067230298</v>
      </c>
      <c r="H17" s="13">
        <v>3.8769899678987598</v>
      </c>
      <c r="I17" s="14">
        <v>562</v>
      </c>
      <c r="J17" s="14">
        <v>726</v>
      </c>
      <c r="K17" s="13">
        <v>3.1941332503978201</v>
      </c>
      <c r="L17" s="14">
        <v>227.29170735428099</v>
      </c>
      <c r="M17" s="14">
        <v>114</v>
      </c>
      <c r="ZA17" s="8"/>
    </row>
    <row r="18" spans="2:677" x14ac:dyDescent="0.3">
      <c r="B18" s="21"/>
      <c r="C18" s="15" t="s">
        <v>224</v>
      </c>
      <c r="D18" s="13">
        <v>79.793851897616605</v>
      </c>
      <c r="E18" s="13">
        <v>4.4353230909202699</v>
      </c>
      <c r="F18" s="13">
        <v>69.576011787912194</v>
      </c>
      <c r="G18" s="13">
        <v>87.2108390124545</v>
      </c>
      <c r="H18" s="13">
        <v>5.5584772328214198</v>
      </c>
      <c r="I18" s="14">
        <v>528</v>
      </c>
      <c r="J18" s="14">
        <v>629</v>
      </c>
      <c r="K18" s="13">
        <v>7.6622656445853403</v>
      </c>
      <c r="L18" s="14">
        <v>82.0906020720507</v>
      </c>
      <c r="M18" s="14">
        <v>93</v>
      </c>
      <c r="ZA18" s="8"/>
    </row>
    <row r="19" spans="2:677" x14ac:dyDescent="0.3">
      <c r="B19" s="21"/>
      <c r="C19" s="15" t="s">
        <v>225</v>
      </c>
      <c r="D19" s="13">
        <v>85.559624865996199</v>
      </c>
      <c r="E19" s="13">
        <v>2.1535463319622701</v>
      </c>
      <c r="F19" s="13">
        <v>80.734459164987996</v>
      </c>
      <c r="G19" s="13">
        <v>89.335927406329802</v>
      </c>
      <c r="H19" s="13">
        <v>2.51701235873248</v>
      </c>
      <c r="I19" s="14">
        <v>464</v>
      </c>
      <c r="J19" s="14">
        <v>547</v>
      </c>
      <c r="K19" s="13">
        <v>2.0495274288677199</v>
      </c>
      <c r="L19" s="14">
        <v>266.89079262637398</v>
      </c>
      <c r="M19" s="14">
        <v>88</v>
      </c>
      <c r="ZA19" s="8"/>
    </row>
    <row r="20" spans="2:677" x14ac:dyDescent="0.3">
      <c r="B20" s="21"/>
      <c r="C20" s="15" t="s">
        <v>226</v>
      </c>
      <c r="D20" s="13">
        <v>81.813843314348802</v>
      </c>
      <c r="E20" s="13">
        <v>2.2371024032121798</v>
      </c>
      <c r="F20" s="13">
        <v>76.941898946277504</v>
      </c>
      <c r="G20" s="13">
        <v>85.845762109652298</v>
      </c>
      <c r="H20" s="13">
        <v>2.7343812643255099</v>
      </c>
      <c r="I20" s="14">
        <v>447</v>
      </c>
      <c r="J20" s="14">
        <v>556</v>
      </c>
      <c r="K20" s="13">
        <v>1.8667965458110301</v>
      </c>
      <c r="L20" s="14">
        <v>297.83641996104302</v>
      </c>
      <c r="M20" s="14">
        <v>89</v>
      </c>
      <c r="ZA20" s="8"/>
    </row>
    <row r="21" spans="2:677" x14ac:dyDescent="0.3">
      <c r="B21" s="21"/>
      <c r="C21" s="15" t="s">
        <v>227</v>
      </c>
      <c r="D21" s="13">
        <v>64.897634066211495</v>
      </c>
      <c r="E21" s="13">
        <v>2.6125876729773601</v>
      </c>
      <c r="F21" s="13">
        <v>59.588806509363302</v>
      </c>
      <c r="G21" s="13">
        <v>69.861774750115501</v>
      </c>
      <c r="H21" s="13">
        <v>4.0257055755097104</v>
      </c>
      <c r="I21" s="14">
        <v>801</v>
      </c>
      <c r="J21" s="14">
        <v>1199</v>
      </c>
      <c r="K21" s="13">
        <v>3.5894946569073598</v>
      </c>
      <c r="L21" s="14">
        <v>334.030306381076</v>
      </c>
      <c r="M21" s="14">
        <v>195</v>
      </c>
      <c r="ZA21" s="8"/>
    </row>
    <row r="22" spans="2:677" x14ac:dyDescent="0.3">
      <c r="B22" s="21"/>
      <c r="C22" s="15" t="s">
        <v>228</v>
      </c>
      <c r="D22" s="13">
        <v>52.706547042218901</v>
      </c>
      <c r="E22" s="13">
        <v>2.0427180217437799</v>
      </c>
      <c r="F22" s="13">
        <v>48.671774824891898</v>
      </c>
      <c r="G22" s="13">
        <v>56.7062739941735</v>
      </c>
      <c r="H22" s="13">
        <v>3.8756437983074998</v>
      </c>
      <c r="I22" s="14">
        <v>855</v>
      </c>
      <c r="J22" s="14">
        <v>1442</v>
      </c>
      <c r="K22" s="13">
        <v>2.41221066293696</v>
      </c>
      <c r="L22" s="14">
        <v>597.79190190806401</v>
      </c>
      <c r="M22" s="14">
        <v>219</v>
      </c>
      <c r="ZA22" s="8"/>
    </row>
    <row r="23" spans="2:677" x14ac:dyDescent="0.3">
      <c r="B23" s="21"/>
      <c r="C23" s="15" t="s">
        <v>229</v>
      </c>
      <c r="D23" s="13">
        <v>78.460787552299905</v>
      </c>
      <c r="E23" s="13">
        <v>2.5061109929241798</v>
      </c>
      <c r="F23" s="13">
        <v>73.108225020205197</v>
      </c>
      <c r="G23" s="13">
        <v>82.9957676352752</v>
      </c>
      <c r="H23" s="13">
        <v>3.19409359898876</v>
      </c>
      <c r="I23" s="14">
        <v>876</v>
      </c>
      <c r="J23" s="14">
        <v>1058</v>
      </c>
      <c r="K23" s="13">
        <v>3.9281956234250601</v>
      </c>
      <c r="L23" s="14">
        <v>269.334855344478</v>
      </c>
      <c r="M23" s="14">
        <v>179</v>
      </c>
      <c r="ZA23" s="8"/>
    </row>
    <row r="24" spans="2:677" x14ac:dyDescent="0.3">
      <c r="B24" s="21"/>
      <c r="C24" s="15" t="s">
        <v>230</v>
      </c>
      <c r="D24" s="13">
        <v>85.9244763094825</v>
      </c>
      <c r="E24" s="13">
        <v>3.2795791138573498</v>
      </c>
      <c r="F24" s="13">
        <v>78.091001898032403</v>
      </c>
      <c r="G24" s="13">
        <v>91.270227124407597</v>
      </c>
      <c r="H24" s="13">
        <v>3.8168159466517699</v>
      </c>
      <c r="I24" s="14">
        <v>595</v>
      </c>
      <c r="J24" s="14">
        <v>667</v>
      </c>
      <c r="K24" s="13">
        <v>5.9228263123851796</v>
      </c>
      <c r="L24" s="14">
        <v>112.615154458479</v>
      </c>
      <c r="M24" s="14">
        <v>99</v>
      </c>
      <c r="ZA24" s="8"/>
    </row>
    <row r="25" spans="2:677" x14ac:dyDescent="0.3">
      <c r="B25" s="21"/>
      <c r="C25" s="15" t="s">
        <v>231</v>
      </c>
      <c r="D25" s="13">
        <v>67.982227909000798</v>
      </c>
      <c r="E25" s="13">
        <v>2.1120508487385998</v>
      </c>
      <c r="F25" s="13">
        <v>63.675700218953502</v>
      </c>
      <c r="G25" s="13">
        <v>72.002674889353102</v>
      </c>
      <c r="H25" s="13">
        <v>3.1067690978967901</v>
      </c>
      <c r="I25" s="14">
        <v>713</v>
      </c>
      <c r="J25" s="14">
        <v>1033</v>
      </c>
      <c r="K25" s="13">
        <v>2.1149589136706601</v>
      </c>
      <c r="L25" s="14">
        <v>488.425563883488</v>
      </c>
      <c r="M25" s="14">
        <v>159</v>
      </c>
      <c r="ZA25" s="8"/>
    </row>
    <row r="26" spans="2:677" x14ac:dyDescent="0.3">
      <c r="B26" s="21"/>
      <c r="C26" s="15" t="s">
        <v>232</v>
      </c>
      <c r="D26" s="13">
        <v>64.208118281366396</v>
      </c>
      <c r="E26" s="13">
        <v>2.40342371988659</v>
      </c>
      <c r="F26" s="13">
        <v>59.338978460700702</v>
      </c>
      <c r="G26" s="13">
        <v>68.800751146342606</v>
      </c>
      <c r="H26" s="13">
        <v>3.7431773180994701</v>
      </c>
      <c r="I26" s="14">
        <v>741</v>
      </c>
      <c r="J26" s="14">
        <v>1105</v>
      </c>
      <c r="K26" s="13">
        <v>2.7749507869305998</v>
      </c>
      <c r="L26" s="14">
        <v>398.205260145262</v>
      </c>
      <c r="M26" s="14">
        <v>174</v>
      </c>
      <c r="ZA26" s="8"/>
    </row>
    <row r="27" spans="2:677" x14ac:dyDescent="0.3">
      <c r="B27" s="21"/>
      <c r="C27" s="15" t="s">
        <v>233</v>
      </c>
      <c r="D27" s="13">
        <v>52.813981955409297</v>
      </c>
      <c r="E27" s="13">
        <v>2.8970639036036498</v>
      </c>
      <c r="F27" s="13">
        <v>47.080687080019104</v>
      </c>
      <c r="G27" s="13">
        <v>58.473992590859297</v>
      </c>
      <c r="H27" s="13">
        <v>5.4854108634520804</v>
      </c>
      <c r="I27" s="14">
        <v>525</v>
      </c>
      <c r="J27" s="14">
        <v>957</v>
      </c>
      <c r="K27" s="13">
        <v>3.2196732555575198</v>
      </c>
      <c r="L27" s="14">
        <v>297.23513041210299</v>
      </c>
      <c r="M27" s="14">
        <v>160</v>
      </c>
      <c r="ZA27" s="8"/>
    </row>
    <row r="28" spans="2:677" x14ac:dyDescent="0.3">
      <c r="B28" s="21"/>
      <c r="C28" s="15" t="s">
        <v>234</v>
      </c>
      <c r="D28" s="13">
        <v>33.150735824171797</v>
      </c>
      <c r="E28" s="13">
        <v>2.88591883443944</v>
      </c>
      <c r="F28" s="13">
        <v>27.6852237508425</v>
      </c>
      <c r="G28" s="13">
        <v>39.111658724890503</v>
      </c>
      <c r="H28" s="13">
        <v>8.7054442765495903</v>
      </c>
      <c r="I28" s="14">
        <v>285</v>
      </c>
      <c r="J28" s="14">
        <v>552</v>
      </c>
      <c r="K28" s="13">
        <v>2.07076120526076</v>
      </c>
      <c r="L28" s="14">
        <v>266.56864084455799</v>
      </c>
      <c r="M28" s="14">
        <v>89</v>
      </c>
      <c r="ZA28" s="8"/>
    </row>
    <row r="29" spans="2:677" x14ac:dyDescent="0.3">
      <c r="B29" s="21"/>
      <c r="C29" s="15" t="s">
        <v>235</v>
      </c>
      <c r="D29" s="13">
        <v>44.176115919367902</v>
      </c>
      <c r="E29" s="13">
        <v>3.1071119740512398</v>
      </c>
      <c r="F29" s="13">
        <v>38.142135838475802</v>
      </c>
      <c r="G29" s="13">
        <v>50.387106857952197</v>
      </c>
      <c r="H29" s="13">
        <v>7.0334657300394499</v>
      </c>
      <c r="I29" s="14">
        <v>408</v>
      </c>
      <c r="J29" s="14">
        <v>759</v>
      </c>
      <c r="K29" s="13">
        <v>2.9673955134441599</v>
      </c>
      <c r="L29" s="14">
        <v>255.77985696927001</v>
      </c>
      <c r="M29" s="14">
        <v>118</v>
      </c>
      <c r="ZA29" s="8"/>
    </row>
    <row r="30" spans="2:677" x14ac:dyDescent="0.3">
      <c r="B30" s="21"/>
      <c r="C30" s="15" t="s">
        <v>236</v>
      </c>
      <c r="D30" s="13">
        <v>42.553424959901797</v>
      </c>
      <c r="E30" s="13">
        <v>2.82199047885709</v>
      </c>
      <c r="F30" s="13">
        <v>37.094110867430999</v>
      </c>
      <c r="G30" s="13">
        <v>48.200564532389699</v>
      </c>
      <c r="H30" s="13">
        <v>6.6316412404319003</v>
      </c>
      <c r="I30" s="14">
        <v>553</v>
      </c>
      <c r="J30" s="14">
        <v>952</v>
      </c>
      <c r="K30" s="13">
        <v>3.0980822501127401</v>
      </c>
      <c r="L30" s="14">
        <v>307.28687076185798</v>
      </c>
      <c r="M30" s="14">
        <v>151</v>
      </c>
      <c r="ZA30" s="8"/>
    </row>
    <row r="31" spans="2:677" x14ac:dyDescent="0.3">
      <c r="B31" s="21"/>
      <c r="C31" s="15" t="s">
        <v>237</v>
      </c>
      <c r="D31" s="13">
        <v>97.566472567119007</v>
      </c>
      <c r="E31" s="13">
        <v>0.649958832917929</v>
      </c>
      <c r="F31" s="13">
        <v>95.892590782553697</v>
      </c>
      <c r="G31" s="13">
        <v>98.568385763567406</v>
      </c>
      <c r="H31" s="13">
        <v>0.66617026916782596</v>
      </c>
      <c r="I31" s="14">
        <v>960</v>
      </c>
      <c r="J31" s="14">
        <v>988</v>
      </c>
      <c r="K31" s="13">
        <v>1.7561111607948501</v>
      </c>
      <c r="L31" s="14">
        <v>562.60675409227099</v>
      </c>
      <c r="M31" s="14">
        <v>155</v>
      </c>
      <c r="ZA31" s="8"/>
    </row>
    <row r="32" spans="2:677" x14ac:dyDescent="0.3">
      <c r="B32" s="21"/>
      <c r="C32" s="15" t="s">
        <v>238</v>
      </c>
      <c r="D32" s="13">
        <v>87.991922426646695</v>
      </c>
      <c r="E32" s="13">
        <v>1.9850301886742501</v>
      </c>
      <c r="F32" s="13">
        <v>83.453779865420898</v>
      </c>
      <c r="G32" s="13">
        <v>91.413450580584794</v>
      </c>
      <c r="H32" s="13">
        <v>2.2559231960513699</v>
      </c>
      <c r="I32" s="14">
        <v>493</v>
      </c>
      <c r="J32" s="14">
        <v>555</v>
      </c>
      <c r="K32" s="13">
        <v>2.0659875767802598</v>
      </c>
      <c r="L32" s="14">
        <v>268.63665892170599</v>
      </c>
      <c r="M32" s="14">
        <v>84</v>
      </c>
      <c r="ZA32" s="8"/>
    </row>
    <row r="33" spans="2:677" x14ac:dyDescent="0.3">
      <c r="B33" s="21"/>
      <c r="C33" s="15" t="s">
        <v>239</v>
      </c>
      <c r="D33" s="13">
        <v>53.032762027477801</v>
      </c>
      <c r="E33" s="13">
        <v>3.03903329191033</v>
      </c>
      <c r="F33" s="13">
        <v>46.999762110275398</v>
      </c>
      <c r="G33" s="13">
        <v>58.978412181348297</v>
      </c>
      <c r="H33" s="13">
        <v>5.7304827727730201</v>
      </c>
      <c r="I33" s="14">
        <v>424</v>
      </c>
      <c r="J33" s="14">
        <v>766</v>
      </c>
      <c r="K33" s="13">
        <v>2.8365672409154299</v>
      </c>
      <c r="L33" s="14">
        <v>270.04471776695601</v>
      </c>
      <c r="M33" s="14">
        <v>118</v>
      </c>
      <c r="ZA33" s="8"/>
    </row>
    <row r="34" spans="2:677" x14ac:dyDescent="0.3">
      <c r="B34" s="21"/>
      <c r="C34" s="15" t="s">
        <v>240</v>
      </c>
      <c r="D34" s="13">
        <v>53.9875849328402</v>
      </c>
      <c r="E34" s="13">
        <v>2.1402587426810098</v>
      </c>
      <c r="F34" s="13">
        <v>49.7513556247754</v>
      </c>
      <c r="G34" s="13">
        <v>58.166973048890299</v>
      </c>
      <c r="H34" s="13">
        <v>3.9643535552543598</v>
      </c>
      <c r="I34" s="14">
        <v>889</v>
      </c>
      <c r="J34" s="14">
        <v>1467</v>
      </c>
      <c r="K34" s="13">
        <v>2.7033208918327598</v>
      </c>
      <c r="L34" s="14">
        <v>542.66587604604501</v>
      </c>
      <c r="M34" s="14">
        <v>223</v>
      </c>
      <c r="ZA34" s="8"/>
    </row>
    <row r="35" spans="2:677" x14ac:dyDescent="0.3">
      <c r="B35" s="21"/>
      <c r="C35" s="15" t="s">
        <v>241</v>
      </c>
      <c r="D35" s="13">
        <v>43.102946582427201</v>
      </c>
      <c r="E35" s="13">
        <v>2.4919026160826401</v>
      </c>
      <c r="F35" s="13">
        <v>38.262459086696197</v>
      </c>
      <c r="G35" s="13">
        <v>48.078910325767701</v>
      </c>
      <c r="H35" s="13">
        <v>5.7812813593086698</v>
      </c>
      <c r="I35" s="14">
        <v>499</v>
      </c>
      <c r="J35" s="14">
        <v>969</v>
      </c>
      <c r="K35" s="13">
        <v>2.4509855645301299</v>
      </c>
      <c r="L35" s="14">
        <v>395.35116567924899</v>
      </c>
      <c r="M35" s="14">
        <v>150</v>
      </c>
      <c r="ZA35" s="8"/>
    </row>
    <row r="36" spans="2:677" x14ac:dyDescent="0.3">
      <c r="B36" s="21"/>
      <c r="C36" s="15" t="s">
        <v>242</v>
      </c>
      <c r="D36" s="13">
        <v>71.947717702460096</v>
      </c>
      <c r="E36" s="13">
        <v>1.95675248874339</v>
      </c>
      <c r="F36" s="13">
        <v>67.927015645287995</v>
      </c>
      <c r="G36" s="13">
        <v>75.645101272681799</v>
      </c>
      <c r="H36" s="13">
        <v>2.71968667141818</v>
      </c>
      <c r="I36" s="14">
        <v>718</v>
      </c>
      <c r="J36" s="14">
        <v>958</v>
      </c>
      <c r="K36" s="13">
        <v>1.81550941254248</v>
      </c>
      <c r="L36" s="14">
        <v>527.675589772016</v>
      </c>
      <c r="M36" s="14">
        <v>162</v>
      </c>
      <c r="ZA36" s="8"/>
    </row>
    <row r="37" spans="2:677" x14ac:dyDescent="0.3">
      <c r="B37" s="21"/>
      <c r="C37" s="15" t="s">
        <v>243</v>
      </c>
      <c r="D37" s="13">
        <v>84.293110555961405</v>
      </c>
      <c r="E37" s="13">
        <v>2.24375455458325</v>
      </c>
      <c r="F37" s="13">
        <v>79.307627763847805</v>
      </c>
      <c r="G37" s="13">
        <v>88.255305776524594</v>
      </c>
      <c r="H37" s="13">
        <v>2.66184809148031</v>
      </c>
      <c r="I37" s="14">
        <v>496</v>
      </c>
      <c r="J37" s="14">
        <v>597</v>
      </c>
      <c r="K37" s="13">
        <v>2.2662858528735299</v>
      </c>
      <c r="L37" s="14">
        <v>263.42661021469797</v>
      </c>
      <c r="M37" s="14">
        <v>91</v>
      </c>
      <c r="ZA37" s="8"/>
    </row>
    <row r="38" spans="2:677" x14ac:dyDescent="0.3">
      <c r="B38" s="21" t="s">
        <v>259</v>
      </c>
      <c r="C38" s="15" t="s">
        <v>244</v>
      </c>
      <c r="D38" s="13">
        <v>61.665474591641498</v>
      </c>
      <c r="E38" s="13">
        <v>1.2012463472954</v>
      </c>
      <c r="F38" s="13">
        <v>59.2836548179448</v>
      </c>
      <c r="G38" s="13">
        <v>63.992589375692297</v>
      </c>
      <c r="H38" s="13">
        <v>1.9480047064427</v>
      </c>
      <c r="I38" s="14">
        <v>6673</v>
      </c>
      <c r="J38" s="14">
        <v>11138</v>
      </c>
      <c r="K38" s="13">
        <v>6.7982982015619902</v>
      </c>
      <c r="L38" s="14">
        <v>1638.3511975748399</v>
      </c>
      <c r="M38" s="14">
        <v>1676</v>
      </c>
      <c r="ZA38" s="8"/>
    </row>
    <row r="39" spans="2:677" x14ac:dyDescent="0.3">
      <c r="B39" s="21"/>
      <c r="C39" s="15" t="s">
        <v>245</v>
      </c>
      <c r="D39" s="13">
        <v>84.690394018983994</v>
      </c>
      <c r="E39" s="13">
        <v>1.1444469091137699</v>
      </c>
      <c r="F39" s="13">
        <v>82.308155800710395</v>
      </c>
      <c r="G39" s="13">
        <v>86.803290053381104</v>
      </c>
      <c r="H39" s="13">
        <v>1.35133024514827</v>
      </c>
      <c r="I39" s="14">
        <v>7156</v>
      </c>
      <c r="J39" s="14">
        <v>8689</v>
      </c>
      <c r="K39" s="13">
        <v>8.7763300322766309</v>
      </c>
      <c r="L39" s="14">
        <v>990.04936779320599</v>
      </c>
      <c r="M39" s="14">
        <v>1347</v>
      </c>
      <c r="ZA39" s="8"/>
    </row>
    <row r="40" spans="2:677" x14ac:dyDescent="0.3">
      <c r="B40" s="21" t="s">
        <v>261</v>
      </c>
      <c r="C40" s="15" t="s">
        <v>246</v>
      </c>
      <c r="D40" s="13">
        <v>61.983588797884003</v>
      </c>
      <c r="E40" s="13">
        <v>1.5031447403810601</v>
      </c>
      <c r="F40" s="13">
        <v>58.994652347292103</v>
      </c>
      <c r="G40" s="13">
        <v>64.884339945041802</v>
      </c>
      <c r="H40" s="13">
        <v>2.4250689086146902</v>
      </c>
      <c r="I40" s="14">
        <v>2056</v>
      </c>
      <c r="J40" s="14">
        <v>3951</v>
      </c>
      <c r="K40" s="13">
        <v>3.78748450201152</v>
      </c>
      <c r="L40" s="14">
        <v>1043.1725853667899</v>
      </c>
      <c r="M40" s="14">
        <v>1829</v>
      </c>
      <c r="ZA40" s="8"/>
    </row>
    <row r="41" spans="2:677" x14ac:dyDescent="0.3">
      <c r="B41" s="21"/>
      <c r="C41" s="15" t="s">
        <v>247</v>
      </c>
      <c r="D41" s="13">
        <v>67.066428577505206</v>
      </c>
      <c r="E41" s="13">
        <v>1.5341853206876099</v>
      </c>
      <c r="F41" s="13">
        <v>63.9909302829589</v>
      </c>
      <c r="G41" s="13">
        <v>70.002388317399607</v>
      </c>
      <c r="H41" s="13">
        <v>2.2875607859670399</v>
      </c>
      <c r="I41" s="14">
        <v>2303</v>
      </c>
      <c r="J41" s="14">
        <v>3534</v>
      </c>
      <c r="K41" s="13">
        <v>3.7649158531514102</v>
      </c>
      <c r="L41" s="14">
        <v>938.66639729593999</v>
      </c>
      <c r="M41" s="14">
        <v>1986</v>
      </c>
      <c r="ZA41" s="8"/>
    </row>
    <row r="42" spans="2:677" x14ac:dyDescent="0.3">
      <c r="B42" s="21"/>
      <c r="C42" s="15" t="s">
        <v>248</v>
      </c>
      <c r="D42" s="13">
        <v>70.348242777212405</v>
      </c>
      <c r="E42" s="13">
        <v>1.4835844682645201</v>
      </c>
      <c r="F42" s="13">
        <v>67.358748082369701</v>
      </c>
      <c r="G42" s="13">
        <v>73.172985757819106</v>
      </c>
      <c r="H42" s="13">
        <v>2.1089147499574699</v>
      </c>
      <c r="I42" s="14">
        <v>2388</v>
      </c>
      <c r="J42" s="14">
        <v>3531</v>
      </c>
      <c r="K42" s="13">
        <v>3.7247366487948002</v>
      </c>
      <c r="L42" s="14">
        <v>947.98648412969396</v>
      </c>
      <c r="M42" s="14">
        <v>2014</v>
      </c>
      <c r="ZA42" s="8"/>
    </row>
    <row r="43" spans="2:677" x14ac:dyDescent="0.3">
      <c r="B43" s="21"/>
      <c r="C43" s="15" t="s">
        <v>249</v>
      </c>
      <c r="D43" s="13">
        <v>79.3916875307129</v>
      </c>
      <c r="E43" s="13">
        <v>1.1891352512967299</v>
      </c>
      <c r="F43" s="13">
        <v>76.962023425510793</v>
      </c>
      <c r="G43" s="13">
        <v>81.626285165398102</v>
      </c>
      <c r="H43" s="13">
        <v>1.4978082571134499</v>
      </c>
      <c r="I43" s="14">
        <v>2938</v>
      </c>
      <c r="J43" s="14">
        <v>3917</v>
      </c>
      <c r="K43" s="13">
        <v>3.38444707159737</v>
      </c>
      <c r="L43" s="14">
        <v>1157.3530083752401</v>
      </c>
      <c r="M43" s="14">
        <v>2094</v>
      </c>
      <c r="ZA43" s="8"/>
    </row>
    <row r="44" spans="2:677" x14ac:dyDescent="0.3">
      <c r="B44" s="21"/>
      <c r="C44" s="15" t="s">
        <v>250</v>
      </c>
      <c r="D44" s="13">
        <v>89.665708317570605</v>
      </c>
      <c r="E44" s="13">
        <v>0.679155410529514</v>
      </c>
      <c r="F44" s="13">
        <v>88.255870974370296</v>
      </c>
      <c r="G44" s="13">
        <v>90.923705458152895</v>
      </c>
      <c r="H44" s="13">
        <v>0.75743048627256404</v>
      </c>
      <c r="I44" s="14">
        <v>4000</v>
      </c>
      <c r="J44" s="14">
        <v>4715</v>
      </c>
      <c r="K44" s="13">
        <v>2.3465013541347699</v>
      </c>
      <c r="L44" s="14">
        <v>2009.37450630135</v>
      </c>
      <c r="M44" s="14">
        <v>2084</v>
      </c>
      <c r="ZA44" s="8"/>
    </row>
    <row r="45" spans="2:677" x14ac:dyDescent="0.3">
      <c r="B45" s="21" t="s">
        <v>260</v>
      </c>
      <c r="C45" s="15" t="s">
        <v>251</v>
      </c>
      <c r="D45" s="13">
        <v>77.465743384900904</v>
      </c>
      <c r="E45" s="13">
        <v>0.81153635775037303</v>
      </c>
      <c r="F45" s="13">
        <v>75.834836440528704</v>
      </c>
      <c r="G45" s="13">
        <v>79.017035984032205</v>
      </c>
      <c r="H45" s="13">
        <v>1.0476067514360801</v>
      </c>
      <c r="I45" s="14">
        <v>11548</v>
      </c>
      <c r="J45" s="14">
        <v>15556</v>
      </c>
      <c r="K45" s="13">
        <v>5.86858027983443</v>
      </c>
      <c r="L45" s="14">
        <v>2650.7262844223901</v>
      </c>
      <c r="M45" s="14">
        <v>3084</v>
      </c>
      <c r="ZA45" s="8"/>
    </row>
    <row r="46" spans="2:677" x14ac:dyDescent="0.3">
      <c r="B46" s="21"/>
      <c r="C46" s="15" t="s">
        <v>252</v>
      </c>
      <c r="D46" s="13">
        <v>61.5445831672371</v>
      </c>
      <c r="E46" s="13">
        <v>1.5113192821163399</v>
      </c>
      <c r="F46" s="13">
        <v>58.541068132460602</v>
      </c>
      <c r="G46" s="13">
        <v>64.462595884721594</v>
      </c>
      <c r="H46" s="13">
        <v>2.4556495540957402</v>
      </c>
      <c r="I46" s="14">
        <v>2137</v>
      </c>
      <c r="J46" s="14">
        <v>4093</v>
      </c>
      <c r="K46" s="13">
        <v>3.9491234849095598</v>
      </c>
      <c r="L46" s="14">
        <v>1036.4325186690701</v>
      </c>
      <c r="M46" s="14">
        <v>1871</v>
      </c>
      <c r="ZA46" s="8"/>
    </row>
    <row r="47" spans="2:677" x14ac:dyDescent="0.3">
      <c r="B47" s="21" t="s">
        <v>254</v>
      </c>
      <c r="C47" s="15" t="s">
        <v>253</v>
      </c>
      <c r="D47" s="13">
        <v>90.005457070584598</v>
      </c>
      <c r="E47" s="13">
        <v>0.60214503143243103</v>
      </c>
      <c r="F47" s="13">
        <v>88.761219254870298</v>
      </c>
      <c r="G47" s="13">
        <v>91.125718176230606</v>
      </c>
      <c r="H47" s="13">
        <v>0.66900947012603196</v>
      </c>
      <c r="I47" s="14">
        <v>11072</v>
      </c>
      <c r="J47" s="14">
        <v>13136</v>
      </c>
      <c r="K47" s="13">
        <v>5.2942020530061704</v>
      </c>
      <c r="L47" s="14">
        <v>2481.2048857374202</v>
      </c>
      <c r="M47" s="14">
        <v>2801</v>
      </c>
      <c r="ZA47" s="8"/>
    </row>
    <row r="48" spans="2:677" x14ac:dyDescent="0.3">
      <c r="B48" s="21"/>
      <c r="C48" s="15" t="s">
        <v>254</v>
      </c>
      <c r="D48" s="13">
        <v>46.441386159741</v>
      </c>
      <c r="E48" s="13">
        <v>1.42546128820773</v>
      </c>
      <c r="F48" s="13">
        <v>43.660072335230701</v>
      </c>
      <c r="G48" s="13">
        <v>49.245012393464599</v>
      </c>
      <c r="H48" s="13">
        <v>3.0693771355244901</v>
      </c>
      <c r="I48" s="14">
        <v>2757</v>
      </c>
      <c r="J48" s="14">
        <v>6691</v>
      </c>
      <c r="K48" s="13">
        <v>5.4651548335372304</v>
      </c>
      <c r="L48" s="14">
        <v>1224.3020012791401</v>
      </c>
      <c r="M48" s="14">
        <v>2221</v>
      </c>
      <c r="ZA48" s="8"/>
    </row>
    <row r="50" spans="2:9" x14ac:dyDescent="0.3">
      <c r="B50" s="16"/>
      <c r="C50" s="16"/>
      <c r="D50" s="16"/>
    </row>
    <row r="51" spans="2:9" x14ac:dyDescent="0.3">
      <c r="B51" s="16" t="s">
        <v>264</v>
      </c>
      <c r="C51" s="16"/>
      <c r="D51" s="16"/>
    </row>
    <row r="52" spans="2:9" x14ac:dyDescent="0.3">
      <c r="B52" s="16" t="s">
        <v>265</v>
      </c>
      <c r="C52" s="16"/>
      <c r="D52" s="16"/>
    </row>
    <row r="53" spans="2:9" x14ac:dyDescent="0.3">
      <c r="B53" s="16" t="s">
        <v>266</v>
      </c>
      <c r="C53" s="16"/>
      <c r="D53" s="16"/>
    </row>
    <row r="54" spans="2:9" x14ac:dyDescent="0.3">
      <c r="B54" s="16" t="s">
        <v>267</v>
      </c>
      <c r="C54" s="16"/>
      <c r="D54" s="16"/>
    </row>
    <row r="55" spans="2:9" x14ac:dyDescent="0.3">
      <c r="B55" s="16" t="s">
        <v>268</v>
      </c>
      <c r="C55" s="16"/>
      <c r="D55" s="16"/>
    </row>
    <row r="56" spans="2:9" x14ac:dyDescent="0.3">
      <c r="B56" s="16" t="s">
        <v>269</v>
      </c>
      <c r="C56" s="16"/>
      <c r="D56" s="16"/>
    </row>
    <row r="57" spans="2:9" x14ac:dyDescent="0.3">
      <c r="B57" s="16" t="s">
        <v>270</v>
      </c>
      <c r="C57" s="16"/>
      <c r="D57" s="16"/>
    </row>
    <row r="58" spans="2:9" x14ac:dyDescent="0.3">
      <c r="B58" s="16" t="s">
        <v>9</v>
      </c>
      <c r="C58" s="7" t="str">
        <f>HYPERLINK("https://www.cdc.gov/nchs/data/series/sr_02/sr02_175.pdf", "Link to Vital and Health Statistics")</f>
        <v>Link to Vital and Health Statistics</v>
      </c>
      <c r="D58" s="16"/>
    </row>
    <row r="59" spans="2:9" x14ac:dyDescent="0.3">
      <c r="B59" s="16" t="s">
        <v>271</v>
      </c>
      <c r="C59" s="16"/>
      <c r="D59" s="16"/>
    </row>
    <row r="60" spans="2:9" x14ac:dyDescent="0.3">
      <c r="B60" s="16" t="s">
        <v>272</v>
      </c>
      <c r="C60" s="16"/>
      <c r="D60" s="16"/>
    </row>
    <row r="61" spans="2:9" x14ac:dyDescent="0.3">
      <c r="B61" s="16"/>
      <c r="C61" s="16"/>
      <c r="D61" s="16"/>
    </row>
    <row r="62" spans="2:9" ht="90" customHeight="1" x14ac:dyDescent="0.3">
      <c r="B62" s="18" t="s">
        <v>274</v>
      </c>
      <c r="C62" s="19"/>
      <c r="D62" s="19"/>
      <c r="E62" s="20"/>
      <c r="F62" s="20"/>
      <c r="G62" s="20"/>
      <c r="H62" s="20"/>
      <c r="I62" s="20"/>
    </row>
    <row r="63" spans="2:9" x14ac:dyDescent="0.3">
      <c r="B63" s="16"/>
      <c r="C63" s="16"/>
      <c r="D63" s="16"/>
    </row>
    <row r="64" spans="2:9" x14ac:dyDescent="0.3">
      <c r="B64" s="16"/>
      <c r="C64" s="16"/>
      <c r="D64" s="16"/>
    </row>
    <row r="65" spans="2:4" x14ac:dyDescent="0.3">
      <c r="B65" s="16"/>
      <c r="C65" s="16"/>
      <c r="D65" s="16"/>
    </row>
    <row r="66" spans="2:4" x14ac:dyDescent="0.3">
      <c r="B66" s="16"/>
      <c r="C66" s="16"/>
      <c r="D66" s="16"/>
    </row>
    <row r="67" spans="2:4" x14ac:dyDescent="0.3">
      <c r="B67" s="16"/>
      <c r="C67" s="16"/>
      <c r="D67" s="16"/>
    </row>
    <row r="68" spans="2:4" x14ac:dyDescent="0.3">
      <c r="B68" s="16"/>
      <c r="C68" s="16"/>
      <c r="D68" s="16"/>
    </row>
    <row r="69" spans="2:4" x14ac:dyDescent="0.3">
      <c r="B69" s="16"/>
      <c r="C69" s="16"/>
      <c r="D69" s="16"/>
    </row>
    <row r="70" spans="2:4" x14ac:dyDescent="0.3">
      <c r="B70" s="16"/>
      <c r="C70" s="16"/>
      <c r="D70" s="16"/>
    </row>
  </sheetData>
  <mergeCells count="10">
    <mergeCell ref="B8:C8"/>
    <mergeCell ref="B9:C9"/>
    <mergeCell ref="B10:B11"/>
    <mergeCell ref="B12:B14"/>
    <mergeCell ref="B15:B37"/>
    <mergeCell ref="B38:B39"/>
    <mergeCell ref="B45:B46"/>
    <mergeCell ref="B47:B48"/>
    <mergeCell ref="B40:B44"/>
    <mergeCell ref="B62:I62"/>
  </mergeCells>
  <conditionalFormatting sqref="D9:D48">
    <cfRule type="expression" dxfId="347" priority="1">
      <formula>ZA9 = 3</formula>
    </cfRule>
    <cfRule type="expression" dxfId="346" priority="81">
      <formula>ZA9 = 2</formula>
    </cfRule>
    <cfRule type="expression" dxfId="345" priority="41">
      <formula>I9 = J9</formula>
    </cfRule>
    <cfRule type="expression" dxfId="344" priority="121">
      <formula>ZA9 = 1</formula>
    </cfRule>
  </conditionalFormatting>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ZA68"/>
  <sheetViews>
    <sheetView showGridLines="0" topLeftCell="A42"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17</v>
      </c>
      <c r="M2" s="11" t="str">
        <f>HYPERLINK("#'INDICE'!A1", "Índice")</f>
        <v>Índice</v>
      </c>
    </row>
    <row r="3" spans="2:677" x14ac:dyDescent="0.3">
      <c r="B3" s="9" t="s">
        <v>7</v>
      </c>
      <c r="C3" s="10" t="s">
        <v>16</v>
      </c>
    </row>
    <row r="4" spans="2:677" x14ac:dyDescent="0.3">
      <c r="B4" s="9" t="s">
        <v>8</v>
      </c>
      <c r="C4" s="10" t="s">
        <v>275</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22.882633906229099</v>
      </c>
      <c r="E9" s="13">
        <v>0.625507881694229</v>
      </c>
      <c r="F9" s="13">
        <v>21.679348264798801</v>
      </c>
      <c r="G9" s="13">
        <v>24.132128090429401</v>
      </c>
      <c r="H9" s="13">
        <v>2.7335484379005601</v>
      </c>
      <c r="I9" s="14">
        <v>18420</v>
      </c>
      <c r="J9" s="14">
        <v>93243</v>
      </c>
      <c r="K9" s="13">
        <v>20.6737354356409</v>
      </c>
      <c r="L9" s="14">
        <v>4510.2154030302499</v>
      </c>
      <c r="M9" s="14">
        <v>3124</v>
      </c>
      <c r="ZA9" s="8"/>
    </row>
    <row r="10" spans="2:677" x14ac:dyDescent="0.3">
      <c r="B10" s="21" t="s">
        <v>256</v>
      </c>
      <c r="C10" s="15" t="s">
        <v>216</v>
      </c>
      <c r="D10" s="13">
        <v>21.8729420919563</v>
      </c>
      <c r="E10" s="13">
        <v>0.80044477878948805</v>
      </c>
      <c r="F10" s="13">
        <v>20.343723572111202</v>
      </c>
      <c r="G10" s="13">
        <v>23.483222494504801</v>
      </c>
      <c r="H10" s="13">
        <v>3.6595204039051001</v>
      </c>
      <c r="I10" s="14">
        <v>9881</v>
      </c>
      <c r="J10" s="14">
        <v>55796</v>
      </c>
      <c r="K10" s="13">
        <v>20.919406757534201</v>
      </c>
      <c r="L10" s="14">
        <v>2667.1884459584298</v>
      </c>
      <c r="M10" s="14">
        <v>1973</v>
      </c>
      <c r="ZA10" s="8"/>
    </row>
    <row r="11" spans="2:677" x14ac:dyDescent="0.3">
      <c r="B11" s="21"/>
      <c r="C11" s="15" t="s">
        <v>217</v>
      </c>
      <c r="D11" s="13">
        <v>25.074922557637201</v>
      </c>
      <c r="E11" s="13">
        <v>0.95786926237042802</v>
      </c>
      <c r="F11" s="13">
        <v>23.242766424294501</v>
      </c>
      <c r="G11" s="13">
        <v>27.000698544869401</v>
      </c>
      <c r="H11" s="13">
        <v>3.8200287963748201</v>
      </c>
      <c r="I11" s="14">
        <v>8539</v>
      </c>
      <c r="J11" s="14">
        <v>37447</v>
      </c>
      <c r="K11" s="13">
        <v>18.287363886714999</v>
      </c>
      <c r="L11" s="14">
        <v>2047.6980844244899</v>
      </c>
      <c r="M11" s="14">
        <v>1151</v>
      </c>
      <c r="ZA11" s="8"/>
    </row>
    <row r="12" spans="2:677" x14ac:dyDescent="0.3">
      <c r="B12" s="21" t="s">
        <v>257</v>
      </c>
      <c r="C12" s="15" t="s">
        <v>218</v>
      </c>
      <c r="D12" s="13">
        <v>11.377125057510799</v>
      </c>
      <c r="E12" s="13">
        <v>0.58524249096970904</v>
      </c>
      <c r="F12" s="13">
        <v>10.2784708706295</v>
      </c>
      <c r="G12" s="13">
        <v>12.5767518082656</v>
      </c>
      <c r="H12" s="13">
        <v>5.1440279333428798</v>
      </c>
      <c r="I12" s="14">
        <v>4555</v>
      </c>
      <c r="J12" s="14">
        <v>36093</v>
      </c>
      <c r="K12" s="13">
        <v>12.260389925460901</v>
      </c>
      <c r="L12" s="14">
        <v>2943.8704820510102</v>
      </c>
      <c r="M12" s="14">
        <v>1255</v>
      </c>
      <c r="ZA12" s="8"/>
    </row>
    <row r="13" spans="2:677" x14ac:dyDescent="0.3">
      <c r="B13" s="21"/>
      <c r="C13" s="15" t="s">
        <v>219</v>
      </c>
      <c r="D13" s="13">
        <v>30.380090006825601</v>
      </c>
      <c r="E13" s="13">
        <v>1.0057451203927501</v>
      </c>
      <c r="F13" s="13">
        <v>28.443384941616799</v>
      </c>
      <c r="G13" s="13">
        <v>32.388976139758299</v>
      </c>
      <c r="H13" s="13">
        <v>3.3105402919042901</v>
      </c>
      <c r="I13" s="14">
        <v>7818</v>
      </c>
      <c r="J13" s="14">
        <v>30897</v>
      </c>
      <c r="K13" s="13">
        <v>14.775956748844999</v>
      </c>
      <c r="L13" s="14">
        <v>2091.0321087949201</v>
      </c>
      <c r="M13" s="14">
        <v>1020</v>
      </c>
      <c r="ZA13" s="8"/>
    </row>
    <row r="14" spans="2:677" x14ac:dyDescent="0.3">
      <c r="B14" s="21"/>
      <c r="C14" s="15" t="s">
        <v>220</v>
      </c>
      <c r="D14" s="13">
        <v>29.413321048228301</v>
      </c>
      <c r="E14" s="13">
        <v>1.16049641690809</v>
      </c>
      <c r="F14" s="13">
        <v>27.1880335904129</v>
      </c>
      <c r="G14" s="13">
        <v>31.741344578956099</v>
      </c>
      <c r="H14" s="13">
        <v>3.9454790399399502</v>
      </c>
      <c r="I14" s="14">
        <v>6047</v>
      </c>
      <c r="J14" s="14">
        <v>26253</v>
      </c>
      <c r="K14" s="13">
        <v>17.028766519841302</v>
      </c>
      <c r="L14" s="14">
        <v>1541.6853575043799</v>
      </c>
      <c r="M14" s="14">
        <v>849</v>
      </c>
      <c r="ZA14" s="8"/>
    </row>
    <row r="15" spans="2:677" x14ac:dyDescent="0.3">
      <c r="B15" s="21" t="s">
        <v>258</v>
      </c>
      <c r="C15" s="15" t="s">
        <v>221</v>
      </c>
      <c r="D15" s="13">
        <v>10.125312390671001</v>
      </c>
      <c r="E15" s="13">
        <v>1.6271239284756001</v>
      </c>
      <c r="F15" s="13">
        <v>7.3216510521614397</v>
      </c>
      <c r="G15" s="13">
        <v>13.842222441599899</v>
      </c>
      <c r="H15" s="13">
        <v>16.069863977478398</v>
      </c>
      <c r="I15" s="14">
        <v>261</v>
      </c>
      <c r="J15" s="14">
        <v>2852</v>
      </c>
      <c r="K15" s="13">
        <v>8.2945467113067508</v>
      </c>
      <c r="L15" s="14">
        <v>343.84036877051801</v>
      </c>
      <c r="M15" s="14">
        <v>96</v>
      </c>
      <c r="ZA15" s="8"/>
    </row>
    <row r="16" spans="2:677" x14ac:dyDescent="0.3">
      <c r="B16" s="21"/>
      <c r="C16" s="15" t="s">
        <v>222</v>
      </c>
      <c r="D16" s="13">
        <v>17.4680091153921</v>
      </c>
      <c r="E16" s="13">
        <v>2.1632393519954101</v>
      </c>
      <c r="F16" s="13">
        <v>13.586530424288499</v>
      </c>
      <c r="G16" s="13">
        <v>22.1738299441649</v>
      </c>
      <c r="H16" s="13">
        <v>12.384006315231799</v>
      </c>
      <c r="I16" s="14">
        <v>530</v>
      </c>
      <c r="J16" s="14">
        <v>3334</v>
      </c>
      <c r="K16" s="13">
        <v>10.8187910135937</v>
      </c>
      <c r="L16" s="14">
        <v>308.16752036441699</v>
      </c>
      <c r="M16" s="14">
        <v>114</v>
      </c>
      <c r="ZA16" s="8"/>
    </row>
    <row r="17" spans="2:677" x14ac:dyDescent="0.3">
      <c r="B17" s="21"/>
      <c r="C17" s="15" t="s">
        <v>223</v>
      </c>
      <c r="D17" s="13">
        <v>11.9179645867756</v>
      </c>
      <c r="E17" s="13">
        <v>1.9657145519200401</v>
      </c>
      <c r="F17" s="13">
        <v>8.5397683373680504</v>
      </c>
      <c r="G17" s="13">
        <v>16.392997051367299</v>
      </c>
      <c r="H17" s="13">
        <v>16.493710294300001</v>
      </c>
      <c r="I17" s="14">
        <v>354</v>
      </c>
      <c r="J17" s="14">
        <v>3445</v>
      </c>
      <c r="K17" s="13">
        <v>12.6769452811237</v>
      </c>
      <c r="L17" s="14">
        <v>271.75316478881399</v>
      </c>
      <c r="M17" s="14">
        <v>114</v>
      </c>
      <c r="ZA17" s="8"/>
    </row>
    <row r="18" spans="2:677" x14ac:dyDescent="0.3">
      <c r="B18" s="21"/>
      <c r="C18" s="15" t="s">
        <v>224</v>
      </c>
      <c r="D18" s="13">
        <v>16.033919652429699</v>
      </c>
      <c r="E18" s="13">
        <v>3.6212541359746999</v>
      </c>
      <c r="F18" s="13">
        <v>10.0666414116067</v>
      </c>
      <c r="G18" s="13">
        <v>24.571997661264401</v>
      </c>
      <c r="H18" s="13">
        <v>22.584958727955001</v>
      </c>
      <c r="I18" s="14">
        <v>327</v>
      </c>
      <c r="J18" s="14">
        <v>2719</v>
      </c>
      <c r="K18" s="13">
        <v>26.474262926848098</v>
      </c>
      <c r="L18" s="14">
        <v>102.70352030245201</v>
      </c>
      <c r="M18" s="14">
        <v>93</v>
      </c>
      <c r="ZA18" s="8"/>
    </row>
    <row r="19" spans="2:677" x14ac:dyDescent="0.3">
      <c r="B19" s="21"/>
      <c r="C19" s="15" t="s">
        <v>225</v>
      </c>
      <c r="D19" s="13">
        <v>12.763605242894499</v>
      </c>
      <c r="E19" s="13">
        <v>1.83846010296315</v>
      </c>
      <c r="F19" s="13">
        <v>9.5340730793934707</v>
      </c>
      <c r="G19" s="13">
        <v>16.882938906927901</v>
      </c>
      <c r="H19" s="13">
        <v>14.4039248157305</v>
      </c>
      <c r="I19" s="14">
        <v>326</v>
      </c>
      <c r="J19" s="14">
        <v>2542</v>
      </c>
      <c r="K19" s="13">
        <v>7.7133317604445901</v>
      </c>
      <c r="L19" s="14">
        <v>329.55927204322398</v>
      </c>
      <c r="M19" s="14">
        <v>89</v>
      </c>
      <c r="ZA19" s="8"/>
    </row>
    <row r="20" spans="2:677" x14ac:dyDescent="0.3">
      <c r="B20" s="21"/>
      <c r="C20" s="15" t="s">
        <v>226</v>
      </c>
      <c r="D20" s="13">
        <v>11.281144958544401</v>
      </c>
      <c r="E20" s="13">
        <v>2.3062083889951301</v>
      </c>
      <c r="F20" s="13">
        <v>7.4454913328247798</v>
      </c>
      <c r="G20" s="13">
        <v>16.7354969955759</v>
      </c>
      <c r="H20" s="13">
        <v>20.443034793630499</v>
      </c>
      <c r="I20" s="14">
        <v>260</v>
      </c>
      <c r="J20" s="14">
        <v>2480</v>
      </c>
      <c r="K20" s="13">
        <v>13.173601252248201</v>
      </c>
      <c r="L20" s="14">
        <v>188.25528058068099</v>
      </c>
      <c r="M20" s="14">
        <v>89</v>
      </c>
      <c r="ZA20" s="8"/>
    </row>
    <row r="21" spans="2:677" x14ac:dyDescent="0.3">
      <c r="B21" s="21"/>
      <c r="C21" s="15" t="s">
        <v>227</v>
      </c>
      <c r="D21" s="13">
        <v>22.380751502771702</v>
      </c>
      <c r="E21" s="13">
        <v>1.7305923209029399</v>
      </c>
      <c r="F21" s="13">
        <v>19.153187627955099</v>
      </c>
      <c r="G21" s="13">
        <v>25.977442283092898</v>
      </c>
      <c r="H21" s="13">
        <v>7.7325031766186001</v>
      </c>
      <c r="I21" s="14">
        <v>1094</v>
      </c>
      <c r="J21" s="14">
        <v>5417</v>
      </c>
      <c r="K21" s="13">
        <v>9.3373599610720994</v>
      </c>
      <c r="L21" s="14">
        <v>580.14256948256605</v>
      </c>
      <c r="M21" s="14">
        <v>195</v>
      </c>
      <c r="ZA21" s="8"/>
    </row>
    <row r="22" spans="2:677" x14ac:dyDescent="0.3">
      <c r="B22" s="21"/>
      <c r="C22" s="15" t="s">
        <v>228</v>
      </c>
      <c r="D22" s="13">
        <v>26.712017255186201</v>
      </c>
      <c r="E22" s="13">
        <v>1.73260954550794</v>
      </c>
      <c r="F22" s="13">
        <v>23.438560097731401</v>
      </c>
      <c r="G22" s="13">
        <v>30.261944759398499</v>
      </c>
      <c r="H22" s="13">
        <v>6.4862549651563599</v>
      </c>
      <c r="I22" s="14">
        <v>1696</v>
      </c>
      <c r="J22" s="14">
        <v>7115</v>
      </c>
      <c r="K22" s="13">
        <v>10.908770669654499</v>
      </c>
      <c r="L22" s="14">
        <v>652.22747965471103</v>
      </c>
      <c r="M22" s="14">
        <v>219</v>
      </c>
      <c r="ZA22" s="8"/>
    </row>
    <row r="23" spans="2:677" x14ac:dyDescent="0.3">
      <c r="B23" s="21"/>
      <c r="C23" s="15" t="s">
        <v>229</v>
      </c>
      <c r="D23" s="13">
        <v>33.103693843922898</v>
      </c>
      <c r="E23" s="13">
        <v>1.71413374040989</v>
      </c>
      <c r="F23" s="13">
        <v>29.812759182847099</v>
      </c>
      <c r="G23" s="13">
        <v>36.568631977669</v>
      </c>
      <c r="H23" s="13">
        <v>5.1780739288240003</v>
      </c>
      <c r="I23" s="14">
        <v>1524</v>
      </c>
      <c r="J23" s="14">
        <v>5442</v>
      </c>
      <c r="K23" s="13">
        <v>7.2192077241635904</v>
      </c>
      <c r="L23" s="14">
        <v>753.82233174769897</v>
      </c>
      <c r="M23" s="14">
        <v>181</v>
      </c>
      <c r="ZA23" s="8"/>
    </row>
    <row r="24" spans="2:677" x14ac:dyDescent="0.3">
      <c r="B24" s="21"/>
      <c r="C24" s="15" t="s">
        <v>230</v>
      </c>
      <c r="D24" s="13">
        <v>13.5937543258249</v>
      </c>
      <c r="E24" s="13">
        <v>1.93092926799117</v>
      </c>
      <c r="F24" s="13">
        <v>10.195947551587301</v>
      </c>
      <c r="G24" s="13">
        <v>17.898207666251601</v>
      </c>
      <c r="H24" s="13">
        <v>14.204532623654</v>
      </c>
      <c r="I24" s="14">
        <v>363</v>
      </c>
      <c r="J24" s="14">
        <v>2956</v>
      </c>
      <c r="K24" s="13">
        <v>9.3800610200009995</v>
      </c>
      <c r="L24" s="14">
        <v>315.13654268314002</v>
      </c>
      <c r="M24" s="14">
        <v>99</v>
      </c>
      <c r="ZA24" s="8"/>
    </row>
    <row r="25" spans="2:677" x14ac:dyDescent="0.3">
      <c r="B25" s="21"/>
      <c r="C25" s="15" t="s">
        <v>231</v>
      </c>
      <c r="D25" s="13">
        <v>20.6608541970785</v>
      </c>
      <c r="E25" s="13">
        <v>1.5655049157804199</v>
      </c>
      <c r="F25" s="13">
        <v>17.7393196150982</v>
      </c>
      <c r="G25" s="13">
        <v>23.923611085668199</v>
      </c>
      <c r="H25" s="13">
        <v>7.5771548496856802</v>
      </c>
      <c r="I25" s="14">
        <v>908</v>
      </c>
      <c r="J25" s="14">
        <v>4724</v>
      </c>
      <c r="K25" s="13">
        <v>7.0614034208019296</v>
      </c>
      <c r="L25" s="14">
        <v>668.988828209948</v>
      </c>
      <c r="M25" s="14">
        <v>159</v>
      </c>
      <c r="ZA25" s="8"/>
    </row>
    <row r="26" spans="2:677" x14ac:dyDescent="0.3">
      <c r="B26" s="21"/>
      <c r="C26" s="15" t="s">
        <v>232</v>
      </c>
      <c r="D26" s="13">
        <v>29.639477554851702</v>
      </c>
      <c r="E26" s="13">
        <v>1.7427037166703401</v>
      </c>
      <c r="F26" s="13">
        <v>26.3189482324564</v>
      </c>
      <c r="G26" s="13">
        <v>33.190228915967303</v>
      </c>
      <c r="H26" s="13">
        <v>5.8796708324066902</v>
      </c>
      <c r="I26" s="14">
        <v>1389</v>
      </c>
      <c r="J26" s="14">
        <v>5085</v>
      </c>
      <c r="K26" s="13">
        <v>7.4037723549898402</v>
      </c>
      <c r="L26" s="14">
        <v>686.81204069880903</v>
      </c>
      <c r="M26" s="14">
        <v>174</v>
      </c>
      <c r="ZA26" s="8"/>
    </row>
    <row r="27" spans="2:677" x14ac:dyDescent="0.3">
      <c r="B27" s="21"/>
      <c r="C27" s="15" t="s">
        <v>233</v>
      </c>
      <c r="D27" s="13">
        <v>26.5519529130599</v>
      </c>
      <c r="E27" s="13">
        <v>2.2420581678757201</v>
      </c>
      <c r="F27" s="13">
        <v>22.364985953122599</v>
      </c>
      <c r="G27" s="13">
        <v>31.207675602867699</v>
      </c>
      <c r="H27" s="13">
        <v>8.4440424221034807</v>
      </c>
      <c r="I27" s="14">
        <v>1031</v>
      </c>
      <c r="J27" s="14">
        <v>4643</v>
      </c>
      <c r="K27" s="13">
        <v>11.965260701708999</v>
      </c>
      <c r="L27" s="14">
        <v>388.040019833153</v>
      </c>
      <c r="M27" s="14">
        <v>160</v>
      </c>
      <c r="ZA27" s="8"/>
    </row>
    <row r="28" spans="2:677" x14ac:dyDescent="0.3">
      <c r="B28" s="21"/>
      <c r="C28" s="15" t="s">
        <v>234</v>
      </c>
      <c r="D28" s="13">
        <v>36.211850159463303</v>
      </c>
      <c r="E28" s="13">
        <v>3.15442677514883</v>
      </c>
      <c r="F28" s="13">
        <v>30.205594199417199</v>
      </c>
      <c r="G28" s="13">
        <v>42.682051553111002</v>
      </c>
      <c r="H28" s="13">
        <v>8.7110345405107008</v>
      </c>
      <c r="I28" s="14">
        <v>798</v>
      </c>
      <c r="J28" s="14">
        <v>2728</v>
      </c>
      <c r="K28" s="13">
        <v>11.7472258478724</v>
      </c>
      <c r="L28" s="14">
        <v>232.22504064600801</v>
      </c>
      <c r="M28" s="14">
        <v>89</v>
      </c>
      <c r="ZA28" s="8"/>
    </row>
    <row r="29" spans="2:677" x14ac:dyDescent="0.3">
      <c r="B29" s="21"/>
      <c r="C29" s="15" t="s">
        <v>235</v>
      </c>
      <c r="D29" s="13">
        <v>30.031428362150699</v>
      </c>
      <c r="E29" s="13">
        <v>2.8352859142474598</v>
      </c>
      <c r="F29" s="13">
        <v>24.731097612682699</v>
      </c>
      <c r="G29" s="13">
        <v>35.9255295288743</v>
      </c>
      <c r="H29" s="13">
        <v>9.4410624764716093</v>
      </c>
      <c r="I29" s="14">
        <v>1007</v>
      </c>
      <c r="J29" s="14">
        <v>4032</v>
      </c>
      <c r="K29" s="13">
        <v>15.421532089556001</v>
      </c>
      <c r="L29" s="14">
        <v>261.45262199536</v>
      </c>
      <c r="M29" s="14">
        <v>118</v>
      </c>
      <c r="ZA29" s="8"/>
    </row>
    <row r="30" spans="2:677" x14ac:dyDescent="0.3">
      <c r="B30" s="21"/>
      <c r="C30" s="15" t="s">
        <v>236</v>
      </c>
      <c r="D30" s="13">
        <v>29.927091197473001</v>
      </c>
      <c r="E30" s="13">
        <v>3.0910245389408599</v>
      </c>
      <c r="F30" s="13">
        <v>24.195364283031701</v>
      </c>
      <c r="G30" s="13">
        <v>36.365254630637303</v>
      </c>
      <c r="H30" s="13">
        <v>10.3285164553575</v>
      </c>
      <c r="I30" s="14">
        <v>1084</v>
      </c>
      <c r="J30" s="14">
        <v>4640</v>
      </c>
      <c r="K30" s="13">
        <v>21.1356021460156</v>
      </c>
      <c r="L30" s="14">
        <v>219.534791010188</v>
      </c>
      <c r="M30" s="14">
        <v>151</v>
      </c>
      <c r="ZA30" s="8"/>
    </row>
    <row r="31" spans="2:677" x14ac:dyDescent="0.3">
      <c r="B31" s="21"/>
      <c r="C31" s="15" t="s">
        <v>237</v>
      </c>
      <c r="D31" s="13">
        <v>7.5333788584369401</v>
      </c>
      <c r="E31" s="13">
        <v>1.19530004458578</v>
      </c>
      <c r="F31" s="13">
        <v>5.48641431014003</v>
      </c>
      <c r="G31" s="13">
        <v>10.2611445786599</v>
      </c>
      <c r="H31" s="13">
        <v>15.8667188660917</v>
      </c>
      <c r="I31" s="14">
        <v>313</v>
      </c>
      <c r="J31" s="14">
        <v>4209</v>
      </c>
      <c r="K31" s="13">
        <v>8.6308745749321503</v>
      </c>
      <c r="L31" s="14">
        <v>487.66784448760097</v>
      </c>
      <c r="M31" s="14">
        <v>155</v>
      </c>
      <c r="ZA31" s="8"/>
    </row>
    <row r="32" spans="2:677" x14ac:dyDescent="0.3">
      <c r="B32" s="21"/>
      <c r="C32" s="15" t="s">
        <v>238</v>
      </c>
      <c r="D32" s="13">
        <v>7.5029522254114998</v>
      </c>
      <c r="E32" s="13">
        <v>1.2152911603287</v>
      </c>
      <c r="F32" s="13">
        <v>5.4163973197231803</v>
      </c>
      <c r="G32" s="13">
        <v>10.3057277901174</v>
      </c>
      <c r="H32" s="13">
        <v>16.197506312417602</v>
      </c>
      <c r="I32" s="14">
        <v>196</v>
      </c>
      <c r="J32" s="14">
        <v>2523</v>
      </c>
      <c r="K32" s="13">
        <v>5.3671744011150802</v>
      </c>
      <c r="L32" s="14">
        <v>470.07974987282398</v>
      </c>
      <c r="M32" s="14">
        <v>85</v>
      </c>
      <c r="ZA32" s="8"/>
    </row>
    <row r="33" spans="2:677" x14ac:dyDescent="0.3">
      <c r="B33" s="21"/>
      <c r="C33" s="15" t="s">
        <v>239</v>
      </c>
      <c r="D33" s="13">
        <v>20.758050330086999</v>
      </c>
      <c r="E33" s="13">
        <v>2.5249467030549599</v>
      </c>
      <c r="F33" s="13">
        <v>16.198327587532599</v>
      </c>
      <c r="G33" s="13">
        <v>26.2000175907299</v>
      </c>
      <c r="H33" s="13">
        <v>12.1636987236478</v>
      </c>
      <c r="I33" s="14">
        <v>633</v>
      </c>
      <c r="J33" s="14">
        <v>3557</v>
      </c>
      <c r="K33" s="13">
        <v>13.7823879415582</v>
      </c>
      <c r="L33" s="14">
        <v>258.08299803218699</v>
      </c>
      <c r="M33" s="14">
        <v>118</v>
      </c>
      <c r="ZA33" s="8"/>
    </row>
    <row r="34" spans="2:677" x14ac:dyDescent="0.3">
      <c r="B34" s="21"/>
      <c r="C34" s="15" t="s">
        <v>240</v>
      </c>
      <c r="D34" s="13">
        <v>23.432492521582301</v>
      </c>
      <c r="E34" s="13">
        <v>1.97425564637291</v>
      </c>
      <c r="F34" s="13">
        <v>19.7674063726067</v>
      </c>
      <c r="G34" s="13">
        <v>27.543836457208901</v>
      </c>
      <c r="H34" s="13">
        <v>8.4252908415719894</v>
      </c>
      <c r="I34" s="14">
        <v>1319</v>
      </c>
      <c r="J34" s="14">
        <v>6598</v>
      </c>
      <c r="K34" s="13">
        <v>14.331454359190699</v>
      </c>
      <c r="L34" s="14">
        <v>460.38593394875898</v>
      </c>
      <c r="M34" s="14">
        <v>223</v>
      </c>
      <c r="ZA34" s="8"/>
    </row>
    <row r="35" spans="2:677" x14ac:dyDescent="0.3">
      <c r="B35" s="21"/>
      <c r="C35" s="15" t="s">
        <v>241</v>
      </c>
      <c r="D35" s="13">
        <v>30.967219430967901</v>
      </c>
      <c r="E35" s="13">
        <v>2.6051347241284102</v>
      </c>
      <c r="F35" s="13">
        <v>26.0679000560582</v>
      </c>
      <c r="G35" s="13">
        <v>36.334800960196702</v>
      </c>
      <c r="H35" s="13">
        <v>8.4125561545355403</v>
      </c>
      <c r="I35" s="14">
        <v>1206</v>
      </c>
      <c r="J35" s="14">
        <v>4698</v>
      </c>
      <c r="K35" s="13">
        <v>14.911569513052701</v>
      </c>
      <c r="L35" s="14">
        <v>315.05737849309799</v>
      </c>
      <c r="M35" s="14">
        <v>150</v>
      </c>
      <c r="ZA35" s="8"/>
    </row>
    <row r="36" spans="2:677" x14ac:dyDescent="0.3">
      <c r="B36" s="21"/>
      <c r="C36" s="15" t="s">
        <v>242</v>
      </c>
      <c r="D36" s="13">
        <v>18.8651588954245</v>
      </c>
      <c r="E36" s="13">
        <v>1.6713730254410499</v>
      </c>
      <c r="F36" s="13">
        <v>15.7834947385901</v>
      </c>
      <c r="G36" s="13">
        <v>22.388551230477301</v>
      </c>
      <c r="H36" s="13">
        <v>8.8595756585247507</v>
      </c>
      <c r="I36" s="14">
        <v>717</v>
      </c>
      <c r="J36" s="14">
        <v>4309</v>
      </c>
      <c r="K36" s="13">
        <v>7.8623905833389403</v>
      </c>
      <c r="L36" s="14">
        <v>548.052141944097</v>
      </c>
      <c r="M36" s="14">
        <v>162</v>
      </c>
      <c r="ZA36" s="8"/>
    </row>
    <row r="37" spans="2:677" x14ac:dyDescent="0.3">
      <c r="B37" s="21"/>
      <c r="C37" s="15" t="s">
        <v>243</v>
      </c>
      <c r="D37" s="13">
        <v>36.2308622257652</v>
      </c>
      <c r="E37" s="13">
        <v>2.6999459946088198</v>
      </c>
      <c r="F37" s="13">
        <v>31.0563531651026</v>
      </c>
      <c r="G37" s="13">
        <v>41.745491965130498</v>
      </c>
      <c r="H37" s="13">
        <v>7.4520611123871499</v>
      </c>
      <c r="I37" s="14">
        <v>1084</v>
      </c>
      <c r="J37" s="14">
        <v>3195</v>
      </c>
      <c r="K37" s="13">
        <v>10.077570660985</v>
      </c>
      <c r="L37" s="14">
        <v>317.04069437779799</v>
      </c>
      <c r="M37" s="14">
        <v>91</v>
      </c>
      <c r="ZA37" s="8"/>
    </row>
    <row r="38" spans="2:677" x14ac:dyDescent="0.3">
      <c r="B38" s="21" t="s">
        <v>259</v>
      </c>
      <c r="C38" s="15" t="s">
        <v>244</v>
      </c>
      <c r="D38" s="13">
        <v>25.154499075606399</v>
      </c>
      <c r="E38" s="13">
        <v>0.86238245198210695</v>
      </c>
      <c r="F38" s="13">
        <v>23.501060786233499</v>
      </c>
      <c r="G38" s="13">
        <v>26.883385922510101</v>
      </c>
      <c r="H38" s="13">
        <v>3.4283427763362</v>
      </c>
      <c r="I38" s="14">
        <v>11704</v>
      </c>
      <c r="J38" s="14">
        <v>53425</v>
      </c>
      <c r="K38" s="13">
        <v>21.1035176079358</v>
      </c>
      <c r="L38" s="14">
        <v>2531.5684803139202</v>
      </c>
      <c r="M38" s="14">
        <v>1679</v>
      </c>
      <c r="ZA38" s="8"/>
    </row>
    <row r="39" spans="2:677" x14ac:dyDescent="0.3">
      <c r="B39" s="21"/>
      <c r="C39" s="15" t="s">
        <v>245</v>
      </c>
      <c r="D39" s="13">
        <v>21.064721659834799</v>
      </c>
      <c r="E39" s="13">
        <v>0.953680799513835</v>
      </c>
      <c r="F39" s="13">
        <v>19.2546995491535</v>
      </c>
      <c r="G39" s="13">
        <v>22.9964344230244</v>
      </c>
      <c r="H39" s="13">
        <v>4.5273838169543401</v>
      </c>
      <c r="I39" s="14">
        <v>6716</v>
      </c>
      <c r="J39" s="14">
        <v>39818</v>
      </c>
      <c r="K39" s="13">
        <v>21.779491893239101</v>
      </c>
      <c r="L39" s="14">
        <v>1828.2336518769</v>
      </c>
      <c r="M39" s="14">
        <v>1348</v>
      </c>
      <c r="ZA39" s="8"/>
    </row>
    <row r="40" spans="2:677" x14ac:dyDescent="0.3">
      <c r="B40" s="21" t="s">
        <v>261</v>
      </c>
      <c r="C40" s="15" t="s">
        <v>246</v>
      </c>
      <c r="D40" s="13">
        <v>41.735693854940699</v>
      </c>
      <c r="E40" s="13">
        <v>1.4707426307471401</v>
      </c>
      <c r="F40" s="13">
        <v>38.882533766724499</v>
      </c>
      <c r="G40" s="13">
        <v>44.6452805079672</v>
      </c>
      <c r="H40" s="13">
        <v>3.5239443624897002</v>
      </c>
      <c r="I40" s="14">
        <v>7709</v>
      </c>
      <c r="J40" s="14">
        <v>20959</v>
      </c>
      <c r="K40" s="13">
        <v>18.642879010566599</v>
      </c>
      <c r="L40" s="14">
        <v>1124.2362291854499</v>
      </c>
      <c r="M40" s="14">
        <v>1865</v>
      </c>
      <c r="ZA40" s="8"/>
    </row>
    <row r="41" spans="2:677" x14ac:dyDescent="0.3">
      <c r="B41" s="21"/>
      <c r="C41" s="15" t="s">
        <v>247</v>
      </c>
      <c r="D41" s="13">
        <v>29.919689938761099</v>
      </c>
      <c r="E41" s="13">
        <v>1.59738821423251</v>
      </c>
      <c r="F41" s="13">
        <v>26.8837144958189</v>
      </c>
      <c r="G41" s="13">
        <v>33.143105183716102</v>
      </c>
      <c r="H41" s="13">
        <v>5.3389196796557901</v>
      </c>
      <c r="I41" s="14">
        <v>4431</v>
      </c>
      <c r="J41" s="14">
        <v>17295</v>
      </c>
      <c r="K41" s="13">
        <v>21.045696506010799</v>
      </c>
      <c r="L41" s="14">
        <v>821.78320850823104</v>
      </c>
      <c r="M41" s="14">
        <v>2017</v>
      </c>
      <c r="ZA41" s="8"/>
    </row>
    <row r="42" spans="2:677" x14ac:dyDescent="0.3">
      <c r="B42" s="21"/>
      <c r="C42" s="15" t="s">
        <v>248</v>
      </c>
      <c r="D42" s="13">
        <v>25.200486924321002</v>
      </c>
      <c r="E42" s="13">
        <v>1.6533035438148</v>
      </c>
      <c r="F42" s="13">
        <v>22.0981374462798</v>
      </c>
      <c r="G42" s="13">
        <v>28.578595445047501</v>
      </c>
      <c r="H42" s="13">
        <v>6.56060158194484</v>
      </c>
      <c r="I42" s="14">
        <v>3215</v>
      </c>
      <c r="J42" s="14">
        <v>16465</v>
      </c>
      <c r="K42" s="13">
        <v>23.874420986026699</v>
      </c>
      <c r="L42" s="14">
        <v>689.650233177872</v>
      </c>
      <c r="M42" s="14">
        <v>2047</v>
      </c>
      <c r="ZA42" s="8"/>
    </row>
    <row r="43" spans="2:677" x14ac:dyDescent="0.3">
      <c r="B43" s="21"/>
      <c r="C43" s="15" t="s">
        <v>249</v>
      </c>
      <c r="D43" s="13">
        <v>14.038188874092199</v>
      </c>
      <c r="E43" s="13">
        <v>1.1627017560171</v>
      </c>
      <c r="F43" s="13">
        <v>11.909041600671401</v>
      </c>
      <c r="G43" s="13">
        <v>16.476794482145799</v>
      </c>
      <c r="H43" s="13">
        <v>8.2824199506454708</v>
      </c>
      <c r="I43" s="14">
        <v>2090</v>
      </c>
      <c r="J43" s="14">
        <v>17726</v>
      </c>
      <c r="K43" s="13">
        <v>19.8566628691452</v>
      </c>
      <c r="L43" s="14">
        <v>892.69783733620204</v>
      </c>
      <c r="M43" s="14">
        <v>2123</v>
      </c>
      <c r="ZA43" s="8"/>
    </row>
    <row r="44" spans="2:677" x14ac:dyDescent="0.3">
      <c r="B44" s="21"/>
      <c r="C44" s="15" t="s">
        <v>250</v>
      </c>
      <c r="D44" s="13">
        <v>4.3588297535884797</v>
      </c>
      <c r="E44" s="13">
        <v>0.524793022506713</v>
      </c>
      <c r="F44" s="13">
        <v>3.4380806178279202</v>
      </c>
      <c r="G44" s="13">
        <v>5.51208792784373</v>
      </c>
      <c r="H44" s="13">
        <v>12.039768749276501</v>
      </c>
      <c r="I44" s="14">
        <v>903</v>
      </c>
      <c r="J44" s="14">
        <v>20059</v>
      </c>
      <c r="K44" s="13">
        <v>13.251008846836999</v>
      </c>
      <c r="L44" s="14">
        <v>1513.7715348207601</v>
      </c>
      <c r="M44" s="14">
        <v>2109</v>
      </c>
      <c r="ZA44" s="8"/>
    </row>
    <row r="45" spans="2:677" x14ac:dyDescent="0.3">
      <c r="B45" s="21" t="s">
        <v>260</v>
      </c>
      <c r="C45" s="15" t="s">
        <v>251</v>
      </c>
      <c r="D45" s="13">
        <v>18.327609726717299</v>
      </c>
      <c r="E45" s="13">
        <v>0.66587895977982003</v>
      </c>
      <c r="F45" s="13">
        <v>17.057882031383301</v>
      </c>
      <c r="G45" s="13">
        <v>19.669437741499699</v>
      </c>
      <c r="H45" s="13">
        <v>3.6332013268982299</v>
      </c>
      <c r="I45" s="14">
        <v>10418</v>
      </c>
      <c r="J45" s="14">
        <v>70823</v>
      </c>
      <c r="K45" s="13">
        <v>20.978656842825099</v>
      </c>
      <c r="L45" s="14">
        <v>3375.95493031872</v>
      </c>
      <c r="M45" s="14">
        <v>3093</v>
      </c>
      <c r="ZA45" s="8"/>
    </row>
    <row r="46" spans="2:677" x14ac:dyDescent="0.3">
      <c r="B46" s="21"/>
      <c r="C46" s="15" t="s">
        <v>252</v>
      </c>
      <c r="D46" s="13">
        <v>41.0565889090065</v>
      </c>
      <c r="E46" s="13">
        <v>1.47527464754705</v>
      </c>
      <c r="F46" s="13">
        <v>38.197244358641598</v>
      </c>
      <c r="G46" s="13">
        <v>43.977667512990003</v>
      </c>
      <c r="H46" s="13">
        <v>3.5932713524172599</v>
      </c>
      <c r="I46" s="14">
        <v>7930</v>
      </c>
      <c r="J46" s="14">
        <v>21686</v>
      </c>
      <c r="K46" s="13">
        <v>19.502354905751201</v>
      </c>
      <c r="L46" s="14">
        <v>1111.9682779234499</v>
      </c>
      <c r="M46" s="14">
        <v>1905</v>
      </c>
      <c r="ZA46" s="8"/>
    </row>
    <row r="48" spans="2:677" x14ac:dyDescent="0.3">
      <c r="B48" s="16"/>
      <c r="C48" s="16"/>
      <c r="D48" s="16"/>
    </row>
    <row r="49" spans="2:9" x14ac:dyDescent="0.3">
      <c r="B49" s="16" t="s">
        <v>264</v>
      </c>
      <c r="C49" s="16"/>
      <c r="D49" s="16"/>
    </row>
    <row r="50" spans="2:9" x14ac:dyDescent="0.3">
      <c r="B50" s="16" t="s">
        <v>265</v>
      </c>
      <c r="C50" s="16"/>
      <c r="D50" s="16"/>
    </row>
    <row r="51" spans="2:9" x14ac:dyDescent="0.3">
      <c r="B51" s="16" t="s">
        <v>266</v>
      </c>
      <c r="C51" s="16"/>
      <c r="D51" s="16"/>
    </row>
    <row r="52" spans="2:9" x14ac:dyDescent="0.3">
      <c r="B52" s="16" t="s">
        <v>267</v>
      </c>
      <c r="C52" s="16"/>
      <c r="D52" s="16"/>
    </row>
    <row r="53" spans="2:9" x14ac:dyDescent="0.3">
      <c r="B53" s="16" t="s">
        <v>268</v>
      </c>
      <c r="C53" s="16"/>
      <c r="D53" s="16"/>
    </row>
    <row r="54" spans="2:9" x14ac:dyDescent="0.3">
      <c r="B54" s="16" t="s">
        <v>269</v>
      </c>
      <c r="C54" s="16"/>
      <c r="D54" s="16"/>
    </row>
    <row r="55" spans="2:9" x14ac:dyDescent="0.3">
      <c r="B55" s="16" t="s">
        <v>270</v>
      </c>
      <c r="C55" s="16"/>
      <c r="D55" s="16"/>
    </row>
    <row r="56" spans="2:9" x14ac:dyDescent="0.3">
      <c r="B56" s="16" t="s">
        <v>9</v>
      </c>
      <c r="C56" s="7" t="str">
        <f>HYPERLINK("https://www.cdc.gov/nchs/data/series/sr_02/sr02_175.pdf", "Link to Vital and Health Statistics")</f>
        <v>Link to Vital and Health Statistics</v>
      </c>
      <c r="D56" s="16"/>
    </row>
    <row r="57" spans="2:9" x14ac:dyDescent="0.3">
      <c r="B57" s="16" t="s">
        <v>271</v>
      </c>
      <c r="C57" s="16"/>
      <c r="D57" s="16"/>
    </row>
    <row r="58" spans="2:9" x14ac:dyDescent="0.3">
      <c r="B58" s="16" t="s">
        <v>272</v>
      </c>
      <c r="C58" s="16"/>
      <c r="D58" s="16"/>
    </row>
    <row r="59" spans="2:9" x14ac:dyDescent="0.3">
      <c r="B59" s="16"/>
      <c r="C59" s="16"/>
      <c r="D59" s="16"/>
    </row>
    <row r="60" spans="2:9" ht="90" customHeight="1" x14ac:dyDescent="0.3">
      <c r="B60" s="18" t="s">
        <v>276</v>
      </c>
      <c r="C60" s="19"/>
      <c r="D60" s="19"/>
      <c r="E60" s="20"/>
      <c r="F60" s="20"/>
      <c r="G60" s="20"/>
      <c r="H60" s="20"/>
      <c r="I60" s="20"/>
    </row>
    <row r="61" spans="2:9" x14ac:dyDescent="0.3">
      <c r="B61" s="16"/>
      <c r="C61" s="16"/>
      <c r="D61" s="16"/>
    </row>
    <row r="62" spans="2:9" x14ac:dyDescent="0.3">
      <c r="B62" s="16"/>
      <c r="C62" s="16"/>
      <c r="D62" s="16"/>
    </row>
    <row r="63" spans="2:9" x14ac:dyDescent="0.3">
      <c r="B63" s="16"/>
      <c r="C63" s="16"/>
      <c r="D63" s="16"/>
    </row>
    <row r="64" spans="2:9" x14ac:dyDescent="0.3">
      <c r="B64" s="16"/>
      <c r="C64" s="16"/>
      <c r="D64" s="16"/>
    </row>
    <row r="65" spans="2:4" x14ac:dyDescent="0.3">
      <c r="B65" s="16"/>
      <c r="C65" s="16"/>
      <c r="D65" s="16"/>
    </row>
    <row r="66" spans="2:4" x14ac:dyDescent="0.3">
      <c r="B66" s="16"/>
      <c r="C66" s="16"/>
      <c r="D66" s="16"/>
    </row>
    <row r="67" spans="2:4" x14ac:dyDescent="0.3">
      <c r="B67" s="16"/>
      <c r="C67" s="16"/>
      <c r="D67" s="16"/>
    </row>
    <row r="68" spans="2:4" x14ac:dyDescent="0.3">
      <c r="B68" s="16"/>
      <c r="C68" s="16"/>
      <c r="D68" s="16"/>
    </row>
  </sheetData>
  <mergeCells count="9">
    <mergeCell ref="B38:B39"/>
    <mergeCell ref="B45:B46"/>
    <mergeCell ref="B40:B44"/>
    <mergeCell ref="B60:I60"/>
    <mergeCell ref="B8:C8"/>
    <mergeCell ref="B9:C9"/>
    <mergeCell ref="B10:B11"/>
    <mergeCell ref="B12:B14"/>
    <mergeCell ref="B15:B37"/>
  </mergeCells>
  <conditionalFormatting sqref="D9:D46">
    <cfRule type="expression" dxfId="343" priority="1">
      <formula>ZA9 = 3</formula>
    </cfRule>
    <cfRule type="expression" dxfId="342" priority="39">
      <formula>I9 = J9</formula>
    </cfRule>
    <cfRule type="expression" dxfId="341" priority="77">
      <formula>ZA9 = 2</formula>
    </cfRule>
    <cfRule type="expression" dxfId="340" priority="115">
      <formula>ZA9 = 1</formula>
    </cfRule>
  </conditionalFormatting>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ZA77"/>
  <sheetViews>
    <sheetView showGridLines="0" topLeftCell="A3"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21</v>
      </c>
      <c r="M2" s="11" t="str">
        <f>HYPERLINK("#'INDICE'!A1", "Índice")</f>
        <v>Índice</v>
      </c>
    </row>
    <row r="3" spans="2:677" x14ac:dyDescent="0.3">
      <c r="B3" s="9" t="s">
        <v>7</v>
      </c>
      <c r="C3" s="10" t="s">
        <v>20</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16.407992669875998</v>
      </c>
      <c r="E9" s="13">
        <v>0.67868806467139398</v>
      </c>
      <c r="F9" s="13">
        <v>15.120252115288199</v>
      </c>
      <c r="G9" s="13">
        <v>17.7824291721215</v>
      </c>
      <c r="H9" s="13">
        <v>4.1363259865261801</v>
      </c>
      <c r="I9" s="14">
        <v>1359</v>
      </c>
      <c r="J9" s="14">
        <v>8127</v>
      </c>
      <c r="K9" s="13">
        <v>2.7289591455721598</v>
      </c>
      <c r="L9" s="14">
        <v>2978.0585074666201</v>
      </c>
      <c r="M9" s="14">
        <v>2927</v>
      </c>
      <c r="ZA9" s="8"/>
    </row>
    <row r="10" spans="2:677" x14ac:dyDescent="0.3">
      <c r="B10" s="21" t="s">
        <v>256</v>
      </c>
      <c r="C10" s="15" t="s">
        <v>216</v>
      </c>
      <c r="D10" s="13">
        <v>14.4624916090327</v>
      </c>
      <c r="E10" s="13">
        <v>0.81600591253596899</v>
      </c>
      <c r="F10" s="13">
        <v>12.9345411175126</v>
      </c>
      <c r="G10" s="13">
        <v>16.1374833586896</v>
      </c>
      <c r="H10" s="13">
        <v>5.64222220206043</v>
      </c>
      <c r="I10" s="14">
        <v>715</v>
      </c>
      <c r="J10" s="14">
        <v>4950</v>
      </c>
      <c r="K10" s="13">
        <v>2.6638167737088101</v>
      </c>
      <c r="L10" s="14">
        <v>1858.23591504312</v>
      </c>
      <c r="M10" s="14">
        <v>1831</v>
      </c>
      <c r="ZA10" s="8"/>
    </row>
    <row r="11" spans="2:677" x14ac:dyDescent="0.3">
      <c r="B11" s="21"/>
      <c r="C11" s="15" t="s">
        <v>217</v>
      </c>
      <c r="D11" s="13">
        <v>20.722063943174</v>
      </c>
      <c r="E11" s="13">
        <v>1.2072658653714301</v>
      </c>
      <c r="F11" s="13">
        <v>18.4530890196814</v>
      </c>
      <c r="G11" s="13">
        <v>23.190689166759501</v>
      </c>
      <c r="H11" s="13">
        <v>5.8259923754801104</v>
      </c>
      <c r="I11" s="14">
        <v>644</v>
      </c>
      <c r="J11" s="14">
        <v>3177</v>
      </c>
      <c r="K11" s="13">
        <v>2.8177404861726898</v>
      </c>
      <c r="L11" s="14">
        <v>1127.49914890682</v>
      </c>
      <c r="M11" s="14">
        <v>1096</v>
      </c>
      <c r="ZA11" s="8"/>
    </row>
    <row r="12" spans="2:677" x14ac:dyDescent="0.3">
      <c r="B12" s="21" t="s">
        <v>257</v>
      </c>
      <c r="C12" s="15" t="s">
        <v>218</v>
      </c>
      <c r="D12" s="13">
        <v>19.0196668873973</v>
      </c>
      <c r="E12" s="13">
        <v>0.97862876242050401</v>
      </c>
      <c r="F12" s="13">
        <v>17.173426110126599</v>
      </c>
      <c r="G12" s="13">
        <v>21.014032075988201</v>
      </c>
      <c r="H12" s="13">
        <v>5.14535174676986</v>
      </c>
      <c r="I12" s="14">
        <v>607</v>
      </c>
      <c r="J12" s="14">
        <v>3195</v>
      </c>
      <c r="K12" s="13">
        <v>1.9860418606058501</v>
      </c>
      <c r="L12" s="14">
        <v>1608.7274207933101</v>
      </c>
      <c r="M12" s="14">
        <v>1153</v>
      </c>
      <c r="ZA12" s="8"/>
    </row>
    <row r="13" spans="2:677" x14ac:dyDescent="0.3">
      <c r="B13" s="21"/>
      <c r="C13" s="15" t="s">
        <v>219</v>
      </c>
      <c r="D13" s="13">
        <v>14.2116302459855</v>
      </c>
      <c r="E13" s="13">
        <v>1.0262134459958301</v>
      </c>
      <c r="F13" s="13">
        <v>12.314360842934001</v>
      </c>
      <c r="G13" s="13">
        <v>16.346717362806199</v>
      </c>
      <c r="H13" s="13">
        <v>7.2209410759593098</v>
      </c>
      <c r="I13" s="14">
        <v>400</v>
      </c>
      <c r="J13" s="14">
        <v>2674</v>
      </c>
      <c r="K13" s="13">
        <v>2.3088836353628901</v>
      </c>
      <c r="L13" s="14">
        <v>1158.13545518058</v>
      </c>
      <c r="M13" s="14">
        <v>963</v>
      </c>
      <c r="ZA13" s="8"/>
    </row>
    <row r="14" spans="2:677" x14ac:dyDescent="0.3">
      <c r="B14" s="21"/>
      <c r="C14" s="15" t="s">
        <v>220</v>
      </c>
      <c r="D14" s="13">
        <v>19.197246863402</v>
      </c>
      <c r="E14" s="13">
        <v>1.2360623505286601</v>
      </c>
      <c r="F14" s="13">
        <v>16.887149378518199</v>
      </c>
      <c r="G14" s="13">
        <v>21.740694170807199</v>
      </c>
      <c r="H14" s="13">
        <v>6.4387480107114001</v>
      </c>
      <c r="I14" s="14">
        <v>352</v>
      </c>
      <c r="J14" s="14">
        <v>2258</v>
      </c>
      <c r="K14" s="13">
        <v>2.2230396448723799</v>
      </c>
      <c r="L14" s="14">
        <v>1015.72637501462</v>
      </c>
      <c r="M14" s="14">
        <v>811</v>
      </c>
      <c r="ZA14" s="8"/>
    </row>
    <row r="15" spans="2:677" x14ac:dyDescent="0.3">
      <c r="B15" s="21" t="s">
        <v>258</v>
      </c>
      <c r="C15" s="15" t="s">
        <v>221</v>
      </c>
      <c r="D15" s="13">
        <v>23.928191747395999</v>
      </c>
      <c r="E15" s="13">
        <v>3.2969768902027599</v>
      </c>
      <c r="F15" s="13">
        <v>18.0028574953147</v>
      </c>
      <c r="G15" s="13">
        <v>31.064900263178799</v>
      </c>
      <c r="H15" s="13">
        <v>13.778629513705599</v>
      </c>
      <c r="I15" s="14">
        <v>57</v>
      </c>
      <c r="J15" s="14">
        <v>249</v>
      </c>
      <c r="K15" s="13">
        <v>1.48098229607925</v>
      </c>
      <c r="L15" s="14">
        <v>168.13165198476901</v>
      </c>
      <c r="M15" s="14">
        <v>90</v>
      </c>
      <c r="ZA15" s="8"/>
    </row>
    <row r="16" spans="2:677" x14ac:dyDescent="0.3">
      <c r="B16" s="21"/>
      <c r="C16" s="15" t="s">
        <v>222</v>
      </c>
      <c r="D16" s="13">
        <v>22.9499399033336</v>
      </c>
      <c r="E16" s="13">
        <v>2.9802781353124201</v>
      </c>
      <c r="F16" s="13">
        <v>17.580729223581098</v>
      </c>
      <c r="G16" s="13">
        <v>29.374503670454502</v>
      </c>
      <c r="H16" s="13">
        <v>12.985995378922601</v>
      </c>
      <c r="I16" s="14">
        <v>66</v>
      </c>
      <c r="J16" s="14">
        <v>296</v>
      </c>
      <c r="K16" s="13">
        <v>1.48177094521674</v>
      </c>
      <c r="L16" s="14">
        <v>199.760969099514</v>
      </c>
      <c r="M16" s="14">
        <v>106</v>
      </c>
      <c r="ZA16" s="8"/>
    </row>
    <row r="17" spans="2:677" x14ac:dyDescent="0.3">
      <c r="B17" s="21"/>
      <c r="C17" s="15" t="s">
        <v>223</v>
      </c>
      <c r="D17" s="13">
        <v>26.001231065205701</v>
      </c>
      <c r="E17" s="13">
        <v>3.8311304844710499</v>
      </c>
      <c r="F17" s="13">
        <v>19.1490536432059</v>
      </c>
      <c r="G17" s="13">
        <v>34.266169796057298</v>
      </c>
      <c r="H17" s="13">
        <v>14.734419592916099</v>
      </c>
      <c r="I17" s="14">
        <v>66</v>
      </c>
      <c r="J17" s="14">
        <v>251</v>
      </c>
      <c r="K17" s="13">
        <v>1.90710889142947</v>
      </c>
      <c r="L17" s="14">
        <v>131.612830881337</v>
      </c>
      <c r="M17" s="14">
        <v>101</v>
      </c>
      <c r="ZA17" s="8"/>
    </row>
    <row r="18" spans="2:677" x14ac:dyDescent="0.3">
      <c r="B18" s="21"/>
      <c r="C18" s="15" t="s">
        <v>224</v>
      </c>
      <c r="D18" s="13">
        <v>22.976201783956601</v>
      </c>
      <c r="E18" s="13">
        <v>3.27390735164321</v>
      </c>
      <c r="F18" s="13">
        <v>17.121770934800502</v>
      </c>
      <c r="G18" s="13">
        <v>30.105284376518402</v>
      </c>
      <c r="H18" s="13">
        <v>14.2491234296578</v>
      </c>
      <c r="I18" s="14">
        <v>57</v>
      </c>
      <c r="J18" s="14">
        <v>253</v>
      </c>
      <c r="K18" s="13">
        <v>1.5262656970978801</v>
      </c>
      <c r="L18" s="14">
        <v>165.76406092403599</v>
      </c>
      <c r="M18" s="14">
        <v>89</v>
      </c>
      <c r="ZA18" s="8"/>
    </row>
    <row r="19" spans="2:677" x14ac:dyDescent="0.3">
      <c r="B19" s="21"/>
      <c r="C19" s="15" t="s">
        <v>225</v>
      </c>
      <c r="D19" s="13">
        <v>18.317898116519402</v>
      </c>
      <c r="E19" s="13">
        <v>2.5880347300094799</v>
      </c>
      <c r="F19" s="13">
        <v>13.721204681093599</v>
      </c>
      <c r="G19" s="13">
        <v>24.0256981555086</v>
      </c>
      <c r="H19" s="13">
        <v>14.1284481087682</v>
      </c>
      <c r="I19" s="14">
        <v>48</v>
      </c>
      <c r="J19" s="14">
        <v>243</v>
      </c>
      <c r="K19" s="13">
        <v>1.0833106736393201</v>
      </c>
      <c r="L19" s="14">
        <v>224.31238416922</v>
      </c>
      <c r="M19" s="14">
        <v>84</v>
      </c>
      <c r="ZA19" s="8"/>
    </row>
    <row r="20" spans="2:677" x14ac:dyDescent="0.3">
      <c r="B20" s="21"/>
      <c r="C20" s="15" t="s">
        <v>226</v>
      </c>
      <c r="D20" s="13">
        <v>18.6470150236634</v>
      </c>
      <c r="E20" s="13">
        <v>2.5921387338409301</v>
      </c>
      <c r="F20" s="13">
        <v>14.032008334095099</v>
      </c>
      <c r="G20" s="13">
        <v>24.349939359588902</v>
      </c>
      <c r="H20" s="13">
        <v>13.901092108047701</v>
      </c>
      <c r="I20" s="14">
        <v>36</v>
      </c>
      <c r="J20" s="14">
        <v>201</v>
      </c>
      <c r="K20" s="13">
        <v>0.88585709072079399</v>
      </c>
      <c r="L20" s="14">
        <v>201</v>
      </c>
      <c r="M20" s="14">
        <v>75</v>
      </c>
      <c r="ZA20" s="8"/>
    </row>
    <row r="21" spans="2:677" x14ac:dyDescent="0.3">
      <c r="B21" s="21"/>
      <c r="C21" s="15" t="s">
        <v>227</v>
      </c>
      <c r="D21" s="13">
        <v>10.761543729743</v>
      </c>
      <c r="E21" s="13">
        <v>1.6586904895026999</v>
      </c>
      <c r="F21" s="13">
        <v>7.90031360236806</v>
      </c>
      <c r="G21" s="13">
        <v>14.4959179246356</v>
      </c>
      <c r="H21" s="13">
        <v>15.4131278110069</v>
      </c>
      <c r="I21" s="14">
        <v>45</v>
      </c>
      <c r="J21" s="14">
        <v>459</v>
      </c>
      <c r="K21" s="13">
        <v>1.31210793978611</v>
      </c>
      <c r="L21" s="14">
        <v>349.81878097225899</v>
      </c>
      <c r="M21" s="14">
        <v>183</v>
      </c>
      <c r="ZA21" s="8"/>
    </row>
    <row r="22" spans="2:677" x14ac:dyDescent="0.3">
      <c r="B22" s="21"/>
      <c r="C22" s="15" t="s">
        <v>228</v>
      </c>
      <c r="D22" s="13">
        <v>14.5282731429782</v>
      </c>
      <c r="E22" s="13">
        <v>1.70292499346436</v>
      </c>
      <c r="F22" s="13">
        <v>11.4825730397668</v>
      </c>
      <c r="G22" s="13">
        <v>18.215585982164601</v>
      </c>
      <c r="H22" s="13">
        <v>11.721454963747099</v>
      </c>
      <c r="I22" s="14">
        <v>90</v>
      </c>
      <c r="J22" s="14">
        <v>598</v>
      </c>
      <c r="K22" s="13">
        <v>1.3942122551891201</v>
      </c>
      <c r="L22" s="14">
        <v>428.91604041945698</v>
      </c>
      <c r="M22" s="14">
        <v>207</v>
      </c>
      <c r="ZA22" s="8"/>
    </row>
    <row r="23" spans="2:677" x14ac:dyDescent="0.3">
      <c r="B23" s="21"/>
      <c r="C23" s="15" t="s">
        <v>229</v>
      </c>
      <c r="D23" s="13">
        <v>11.6380045301655</v>
      </c>
      <c r="E23" s="13">
        <v>1.6557077354843901</v>
      </c>
      <c r="F23" s="13">
        <v>8.7475648575607092</v>
      </c>
      <c r="G23" s="13">
        <v>15.3231483973622</v>
      </c>
      <c r="H23" s="13">
        <v>14.226732178981599</v>
      </c>
      <c r="I23" s="14">
        <v>56</v>
      </c>
      <c r="J23" s="14">
        <v>488</v>
      </c>
      <c r="K23" s="13">
        <v>1.29823191089973</v>
      </c>
      <c r="L23" s="14">
        <v>375.89585951696</v>
      </c>
      <c r="M23" s="14">
        <v>171</v>
      </c>
      <c r="ZA23" s="8"/>
    </row>
    <row r="24" spans="2:677" x14ac:dyDescent="0.3">
      <c r="B24" s="21"/>
      <c r="C24" s="15" t="s">
        <v>230</v>
      </c>
      <c r="D24" s="13">
        <v>15.564311033387501</v>
      </c>
      <c r="E24" s="13">
        <v>2.0925924777240898</v>
      </c>
      <c r="F24" s="13">
        <v>11.8474177812629</v>
      </c>
      <c r="G24" s="13">
        <v>20.180355902884401</v>
      </c>
      <c r="H24" s="13">
        <v>13.4448127722146</v>
      </c>
      <c r="I24" s="14">
        <v>39</v>
      </c>
      <c r="J24" s="14">
        <v>263</v>
      </c>
      <c r="K24" s="13">
        <v>0.87300083376586401</v>
      </c>
      <c r="L24" s="14">
        <v>263</v>
      </c>
      <c r="M24" s="14">
        <v>89</v>
      </c>
      <c r="ZA24" s="8"/>
    </row>
    <row r="25" spans="2:677" x14ac:dyDescent="0.3">
      <c r="B25" s="21"/>
      <c r="C25" s="15" t="s">
        <v>231</v>
      </c>
      <c r="D25" s="13">
        <v>14.487212308961199</v>
      </c>
      <c r="E25" s="13">
        <v>1.86298411676511</v>
      </c>
      <c r="F25" s="13">
        <v>11.1808311488551</v>
      </c>
      <c r="G25" s="13">
        <v>18.566959387449302</v>
      </c>
      <c r="H25" s="13">
        <v>12.859507247041201</v>
      </c>
      <c r="I25" s="14">
        <v>58</v>
      </c>
      <c r="J25" s="14">
        <v>396</v>
      </c>
      <c r="K25" s="13">
        <v>1.1066225377035399</v>
      </c>
      <c r="L25" s="14">
        <v>357.84559459793502</v>
      </c>
      <c r="M25" s="14">
        <v>147</v>
      </c>
      <c r="ZA25" s="8"/>
    </row>
    <row r="26" spans="2:677" x14ac:dyDescent="0.3">
      <c r="B26" s="21"/>
      <c r="C26" s="15" t="s">
        <v>232</v>
      </c>
      <c r="D26" s="13">
        <v>13.5750389964841</v>
      </c>
      <c r="E26" s="13">
        <v>1.702060367017</v>
      </c>
      <c r="F26" s="13">
        <v>10.551656139145599</v>
      </c>
      <c r="G26" s="13">
        <v>17.297195641825201</v>
      </c>
      <c r="H26" s="13">
        <v>12.538161897419499</v>
      </c>
      <c r="I26" s="14">
        <v>64</v>
      </c>
      <c r="J26" s="14">
        <v>478</v>
      </c>
      <c r="K26" s="13">
        <v>1.1778446652543699</v>
      </c>
      <c r="L26" s="14">
        <v>405.826009235919</v>
      </c>
      <c r="M26" s="14">
        <v>164</v>
      </c>
      <c r="ZA26" s="8"/>
    </row>
    <row r="27" spans="2:677" x14ac:dyDescent="0.3">
      <c r="B27" s="21"/>
      <c r="C27" s="15" t="s">
        <v>233</v>
      </c>
      <c r="D27" s="13">
        <v>19.719013423787899</v>
      </c>
      <c r="E27" s="13">
        <v>2.65299464601032</v>
      </c>
      <c r="F27" s="13">
        <v>14.9959858883135</v>
      </c>
      <c r="G27" s="13">
        <v>25.483620149258599</v>
      </c>
      <c r="H27" s="13">
        <v>13.4539927986959</v>
      </c>
      <c r="I27" s="14">
        <v>76</v>
      </c>
      <c r="J27" s="14">
        <v>399</v>
      </c>
      <c r="K27" s="13">
        <v>1.7695300231509301</v>
      </c>
      <c r="L27" s="14">
        <v>225.483600040602</v>
      </c>
      <c r="M27" s="14">
        <v>151</v>
      </c>
      <c r="ZA27" s="8"/>
    </row>
    <row r="28" spans="2:677" x14ac:dyDescent="0.3">
      <c r="B28" s="21"/>
      <c r="C28" s="15" t="s">
        <v>234</v>
      </c>
      <c r="D28" s="13">
        <v>23.855310512968501</v>
      </c>
      <c r="E28" s="13">
        <v>3.8958532144599198</v>
      </c>
      <c r="F28" s="13">
        <v>16.983643333326199</v>
      </c>
      <c r="G28" s="13">
        <v>32.421457651498002</v>
      </c>
      <c r="H28" s="13">
        <v>16.3311779670275</v>
      </c>
      <c r="I28" s="14">
        <v>43</v>
      </c>
      <c r="J28" s="14">
        <v>214</v>
      </c>
      <c r="K28" s="13">
        <v>1.7797544216121799</v>
      </c>
      <c r="L28" s="14">
        <v>120.24130823967801</v>
      </c>
      <c r="M28" s="14">
        <v>83</v>
      </c>
      <c r="ZA28" s="8"/>
    </row>
    <row r="29" spans="2:677" x14ac:dyDescent="0.3">
      <c r="B29" s="21"/>
      <c r="C29" s="15" t="s">
        <v>235</v>
      </c>
      <c r="D29" s="13">
        <v>17.214454100242499</v>
      </c>
      <c r="E29" s="13">
        <v>2.5790989574341698</v>
      </c>
      <c r="F29" s="13">
        <v>12.687402020856901</v>
      </c>
      <c r="G29" s="13">
        <v>22.932563261360599</v>
      </c>
      <c r="H29" s="13">
        <v>14.982171043099401</v>
      </c>
      <c r="I29" s="14">
        <v>45</v>
      </c>
      <c r="J29" s="14">
        <v>310</v>
      </c>
      <c r="K29" s="13">
        <v>1.4422704955221</v>
      </c>
      <c r="L29" s="14">
        <v>214.93887655781299</v>
      </c>
      <c r="M29" s="14">
        <v>110</v>
      </c>
      <c r="ZA29" s="8"/>
    </row>
    <row r="30" spans="2:677" x14ac:dyDescent="0.3">
      <c r="B30" s="21"/>
      <c r="C30" s="15" t="s">
        <v>236</v>
      </c>
      <c r="D30" s="13">
        <v>20.344603232735601</v>
      </c>
      <c r="E30" s="13">
        <v>2.6719379630682001</v>
      </c>
      <c r="F30" s="13">
        <v>15.5689154361148</v>
      </c>
      <c r="G30" s="13">
        <v>26.131810563481601</v>
      </c>
      <c r="H30" s="13">
        <v>13.133399223873299</v>
      </c>
      <c r="I30" s="14">
        <v>65</v>
      </c>
      <c r="J30" s="14">
        <v>396</v>
      </c>
      <c r="K30" s="13">
        <v>1.7401448756016</v>
      </c>
      <c r="L30" s="14">
        <v>227.56725922782499</v>
      </c>
      <c r="M30" s="14">
        <v>143</v>
      </c>
      <c r="ZA30" s="8"/>
    </row>
    <row r="31" spans="2:677" x14ac:dyDescent="0.3">
      <c r="B31" s="21"/>
      <c r="C31" s="15" t="s">
        <v>237</v>
      </c>
      <c r="D31" s="13">
        <v>17.894405127468101</v>
      </c>
      <c r="E31" s="13">
        <v>2.1160631253624298</v>
      </c>
      <c r="F31" s="13">
        <v>14.087715377534099</v>
      </c>
      <c r="G31" s="13">
        <v>22.4607928467161</v>
      </c>
      <c r="H31" s="13">
        <v>11.8252778468408</v>
      </c>
      <c r="I31" s="14">
        <v>67</v>
      </c>
      <c r="J31" s="14">
        <v>381</v>
      </c>
      <c r="K31" s="13">
        <v>1.1581126823737</v>
      </c>
      <c r="L31" s="14">
        <v>328.98353139445101</v>
      </c>
      <c r="M31" s="14">
        <v>144</v>
      </c>
      <c r="ZA31" s="8"/>
    </row>
    <row r="32" spans="2:677" x14ac:dyDescent="0.3">
      <c r="B32" s="21"/>
      <c r="C32" s="15" t="s">
        <v>238</v>
      </c>
      <c r="D32" s="13">
        <v>27.478420207413301</v>
      </c>
      <c r="E32" s="13">
        <v>3.4915461809665902</v>
      </c>
      <c r="F32" s="13">
        <v>21.101009997698299</v>
      </c>
      <c r="G32" s="13">
        <v>34.929970201422897</v>
      </c>
      <c r="H32" s="13">
        <v>12.706502610454301</v>
      </c>
      <c r="I32" s="14">
        <v>63</v>
      </c>
      <c r="J32" s="14">
        <v>234</v>
      </c>
      <c r="K32" s="13">
        <v>1.4253859891271501</v>
      </c>
      <c r="L32" s="14">
        <v>164.16605872721701</v>
      </c>
      <c r="M32" s="14">
        <v>76</v>
      </c>
      <c r="ZA32" s="8"/>
    </row>
    <row r="33" spans="2:677" x14ac:dyDescent="0.3">
      <c r="B33" s="21"/>
      <c r="C33" s="15" t="s">
        <v>239</v>
      </c>
      <c r="D33" s="13">
        <v>14.7892036982674</v>
      </c>
      <c r="E33" s="13">
        <v>2.21240464674282</v>
      </c>
      <c r="F33" s="13">
        <v>10.920504945105</v>
      </c>
      <c r="G33" s="13">
        <v>19.7249512471797</v>
      </c>
      <c r="H33" s="13">
        <v>14.9595927669994</v>
      </c>
      <c r="I33" s="14">
        <v>44</v>
      </c>
      <c r="J33" s="14">
        <v>322</v>
      </c>
      <c r="K33" s="13">
        <v>1.24679410943186</v>
      </c>
      <c r="L33" s="14">
        <v>258.26236871357099</v>
      </c>
      <c r="M33" s="14">
        <v>113</v>
      </c>
      <c r="ZA33" s="8"/>
    </row>
    <row r="34" spans="2:677" x14ac:dyDescent="0.3">
      <c r="B34" s="21"/>
      <c r="C34" s="15" t="s">
        <v>240</v>
      </c>
      <c r="D34" s="13">
        <v>17.288815186055199</v>
      </c>
      <c r="E34" s="13">
        <v>1.97320659466961</v>
      </c>
      <c r="F34" s="13">
        <v>13.7380000034233</v>
      </c>
      <c r="G34" s="13">
        <v>21.528351151920798</v>
      </c>
      <c r="H34" s="13">
        <v>11.413197338480201</v>
      </c>
      <c r="I34" s="14">
        <v>88</v>
      </c>
      <c r="J34" s="14">
        <v>590</v>
      </c>
      <c r="K34" s="13">
        <v>1.6037288335148601</v>
      </c>
      <c r="L34" s="14">
        <v>367.89261854630797</v>
      </c>
      <c r="M34" s="14">
        <v>214</v>
      </c>
      <c r="ZA34" s="8"/>
    </row>
    <row r="35" spans="2:677" x14ac:dyDescent="0.3">
      <c r="B35" s="21"/>
      <c r="C35" s="15" t="s">
        <v>241</v>
      </c>
      <c r="D35" s="13">
        <v>19.1554125712378</v>
      </c>
      <c r="E35" s="13">
        <v>2.7815210124681502</v>
      </c>
      <c r="F35" s="13">
        <v>14.2479942110343</v>
      </c>
      <c r="G35" s="13">
        <v>25.2552804880523</v>
      </c>
      <c r="H35" s="13">
        <v>14.5208097300115</v>
      </c>
      <c r="I35" s="14">
        <v>67</v>
      </c>
      <c r="J35" s="14">
        <v>426</v>
      </c>
      <c r="K35" s="13">
        <v>2.1232990280545998</v>
      </c>
      <c r="L35" s="14">
        <v>200.63118494916301</v>
      </c>
      <c r="M35" s="14">
        <v>148</v>
      </c>
      <c r="ZA35" s="8"/>
    </row>
    <row r="36" spans="2:677" x14ac:dyDescent="0.3">
      <c r="B36" s="21"/>
      <c r="C36" s="15" t="s">
        <v>242</v>
      </c>
      <c r="D36" s="13">
        <v>10.7478417442832</v>
      </c>
      <c r="E36" s="13">
        <v>1.6879579784719501</v>
      </c>
      <c r="F36" s="13">
        <v>7.8403582844668698</v>
      </c>
      <c r="G36" s="13">
        <v>14.563145587307901</v>
      </c>
      <c r="H36" s="13">
        <v>15.705087762106199</v>
      </c>
      <c r="I36" s="14">
        <v>50</v>
      </c>
      <c r="J36" s="14">
        <v>428</v>
      </c>
      <c r="K36" s="13">
        <v>1.2682683267375201</v>
      </c>
      <c r="L36" s="14">
        <v>337.46801916987403</v>
      </c>
      <c r="M36" s="14">
        <v>152</v>
      </c>
      <c r="ZA36" s="8"/>
    </row>
    <row r="37" spans="2:677" x14ac:dyDescent="0.3">
      <c r="B37" s="21"/>
      <c r="C37" s="15" t="s">
        <v>243</v>
      </c>
      <c r="D37" s="13">
        <v>28.082870542833501</v>
      </c>
      <c r="E37" s="13">
        <v>2.8300096935914199</v>
      </c>
      <c r="F37" s="13">
        <v>22.816622593977499</v>
      </c>
      <c r="G37" s="13">
        <v>34.028721244222503</v>
      </c>
      <c r="H37" s="13">
        <v>10.0773519191172</v>
      </c>
      <c r="I37" s="14">
        <v>69</v>
      </c>
      <c r="J37" s="14">
        <v>252</v>
      </c>
      <c r="K37" s="13">
        <v>0.99534978132724305</v>
      </c>
      <c r="L37" s="14">
        <v>252</v>
      </c>
      <c r="M37" s="14">
        <v>87</v>
      </c>
      <c r="ZA37" s="8"/>
    </row>
    <row r="38" spans="2:677" x14ac:dyDescent="0.3">
      <c r="B38" s="21" t="s">
        <v>259</v>
      </c>
      <c r="C38" s="15" t="s">
        <v>244</v>
      </c>
      <c r="D38" s="13">
        <v>18.605762965730801</v>
      </c>
      <c r="E38" s="13">
        <v>0.936299513734004</v>
      </c>
      <c r="F38" s="13">
        <v>16.838760690249899</v>
      </c>
      <c r="G38" s="13">
        <v>20.512452182399802</v>
      </c>
      <c r="H38" s="13">
        <v>5.0323091585039403</v>
      </c>
      <c r="I38" s="14">
        <v>847</v>
      </c>
      <c r="J38" s="14">
        <v>4675</v>
      </c>
      <c r="K38" s="13">
        <v>2.7056845602105102</v>
      </c>
      <c r="L38" s="14">
        <v>1727.8436920363899</v>
      </c>
      <c r="M38" s="14">
        <v>1597</v>
      </c>
      <c r="ZA38" s="8"/>
    </row>
    <row r="39" spans="2:677" x14ac:dyDescent="0.3">
      <c r="B39" s="21"/>
      <c r="C39" s="15" t="s">
        <v>245</v>
      </c>
      <c r="D39" s="13">
        <v>14.668092886198201</v>
      </c>
      <c r="E39" s="13">
        <v>0.95906610687509697</v>
      </c>
      <c r="F39" s="13">
        <v>12.884737489568501</v>
      </c>
      <c r="G39" s="13">
        <v>16.6511005597132</v>
      </c>
      <c r="H39" s="13">
        <v>6.5384512786765798</v>
      </c>
      <c r="I39" s="14">
        <v>512</v>
      </c>
      <c r="J39" s="14">
        <v>3452</v>
      </c>
      <c r="K39" s="13">
        <v>2.5360449254719999</v>
      </c>
      <c r="L39" s="14">
        <v>1361.1746248373399</v>
      </c>
      <c r="M39" s="14">
        <v>1233</v>
      </c>
      <c r="ZA39" s="8"/>
    </row>
    <row r="40" spans="2:677" x14ac:dyDescent="0.3">
      <c r="B40" s="21" t="s">
        <v>284</v>
      </c>
      <c r="C40" s="15" t="s">
        <v>277</v>
      </c>
      <c r="D40" s="13">
        <v>19.3016150670808</v>
      </c>
      <c r="E40" s="13">
        <v>1.0179630750047299</v>
      </c>
      <c r="F40" s="13">
        <v>17.3837384217262</v>
      </c>
      <c r="G40" s="13">
        <v>21.376335485666399</v>
      </c>
      <c r="H40" s="13">
        <v>5.2739787394314002</v>
      </c>
      <c r="I40" s="14">
        <v>798</v>
      </c>
      <c r="J40" s="14">
        <v>4116</v>
      </c>
      <c r="K40" s="13">
        <v>2.7376340652700701</v>
      </c>
      <c r="L40" s="14">
        <v>1503.4880125930799</v>
      </c>
      <c r="M40" s="14">
        <v>2250</v>
      </c>
      <c r="ZA40" s="8"/>
    </row>
    <row r="41" spans="2:677" x14ac:dyDescent="0.3">
      <c r="B41" s="21"/>
      <c r="C41" s="15" t="s">
        <v>278</v>
      </c>
      <c r="D41" s="13">
        <v>13.4269487361813</v>
      </c>
      <c r="E41" s="13">
        <v>0.82404517833509605</v>
      </c>
      <c r="F41" s="13">
        <v>11.8917382605078</v>
      </c>
      <c r="G41" s="13">
        <v>15.1263274905861</v>
      </c>
      <c r="H41" s="13">
        <v>6.1372482648612499</v>
      </c>
      <c r="I41" s="14">
        <v>561</v>
      </c>
      <c r="J41" s="14">
        <v>4011</v>
      </c>
      <c r="K41" s="13">
        <v>2.3425364782659601</v>
      </c>
      <c r="L41" s="14">
        <v>1712.24654865102</v>
      </c>
      <c r="M41" s="14">
        <v>2235</v>
      </c>
      <c r="ZA41" s="8"/>
    </row>
    <row r="42" spans="2:677" x14ac:dyDescent="0.3">
      <c r="B42" s="21" t="s">
        <v>285</v>
      </c>
      <c r="C42" s="15" t="s">
        <v>279</v>
      </c>
      <c r="D42" s="13">
        <v>26.459570778609798</v>
      </c>
      <c r="E42" s="13">
        <v>1.80777282557265</v>
      </c>
      <c r="F42" s="13">
        <v>23.067299448769202</v>
      </c>
      <c r="G42" s="13">
        <v>30.155168874051601</v>
      </c>
      <c r="H42" s="13">
        <v>6.8322076752434597</v>
      </c>
      <c r="I42" s="14">
        <v>267</v>
      </c>
      <c r="J42" s="14">
        <v>1051</v>
      </c>
      <c r="K42" s="13">
        <v>1.7634699009505601</v>
      </c>
      <c r="L42" s="14">
        <v>595.98408764078204</v>
      </c>
      <c r="M42" s="14">
        <v>483</v>
      </c>
      <c r="ZA42" s="8"/>
    </row>
    <row r="43" spans="2:677" x14ac:dyDescent="0.3">
      <c r="B43" s="21"/>
      <c r="C43" s="15" t="s">
        <v>280</v>
      </c>
      <c r="D43" s="13">
        <v>8.1157334409824298</v>
      </c>
      <c r="E43" s="13">
        <v>1.6703210514711</v>
      </c>
      <c r="F43" s="13">
        <v>5.3834126831310796</v>
      </c>
      <c r="G43" s="13">
        <v>12.058095408854699</v>
      </c>
      <c r="H43" s="13">
        <v>20.581270486736202</v>
      </c>
      <c r="I43" s="14">
        <v>43</v>
      </c>
      <c r="J43" s="14">
        <v>345</v>
      </c>
      <c r="K43" s="13">
        <v>1.2870322355188</v>
      </c>
      <c r="L43" s="14">
        <v>268.05855399645998</v>
      </c>
      <c r="M43" s="14">
        <v>186</v>
      </c>
      <c r="ZA43" s="8"/>
    </row>
    <row r="44" spans="2:677" x14ac:dyDescent="0.3">
      <c r="B44" s="21"/>
      <c r="C44" s="15" t="s">
        <v>281</v>
      </c>
      <c r="D44" s="13">
        <v>20.241185523465099</v>
      </c>
      <c r="E44" s="13">
        <v>2.7025384317405798</v>
      </c>
      <c r="F44" s="13">
        <v>15.4434437017447</v>
      </c>
      <c r="G44" s="13">
        <v>26.069881240002299</v>
      </c>
      <c r="H44" s="13">
        <v>13.351680555507</v>
      </c>
      <c r="I44" s="14">
        <v>60</v>
      </c>
      <c r="J44" s="14">
        <v>282</v>
      </c>
      <c r="K44" s="13">
        <v>1.27126310097828</v>
      </c>
      <c r="L44" s="14">
        <v>221.82662250087401</v>
      </c>
      <c r="M44" s="14">
        <v>161</v>
      </c>
      <c r="ZA44" s="8"/>
    </row>
    <row r="45" spans="2:677" x14ac:dyDescent="0.3">
      <c r="B45" s="21"/>
      <c r="C45" s="15" t="s">
        <v>282</v>
      </c>
      <c r="D45" s="13">
        <v>15.5811631871978</v>
      </c>
      <c r="E45" s="13">
        <v>0.75153336021011996</v>
      </c>
      <c r="F45" s="13">
        <v>14.1637337402749</v>
      </c>
      <c r="G45" s="13">
        <v>17.112162578733699</v>
      </c>
      <c r="H45" s="13">
        <v>4.8233456718277301</v>
      </c>
      <c r="I45" s="14">
        <v>979</v>
      </c>
      <c r="J45" s="14">
        <v>6373</v>
      </c>
      <c r="K45" s="13">
        <v>2.73610685497228</v>
      </c>
      <c r="L45" s="14">
        <v>2329.2218973167901</v>
      </c>
      <c r="M45" s="14">
        <v>2621</v>
      </c>
      <c r="ZA45" s="8"/>
    </row>
    <row r="46" spans="2:677" x14ac:dyDescent="0.3">
      <c r="B46" s="21"/>
      <c r="C46" s="15" t="s">
        <v>283</v>
      </c>
      <c r="D46" s="13">
        <v>13.4464483791697</v>
      </c>
      <c r="E46" s="13">
        <v>5.9414641686771503</v>
      </c>
      <c r="F46" s="13">
        <v>5.3806072949823101</v>
      </c>
      <c r="G46" s="13">
        <v>29.795910574605099</v>
      </c>
      <c r="H46" s="13">
        <v>44.186122618677899</v>
      </c>
      <c r="I46" s="14">
        <v>10</v>
      </c>
      <c r="J46" s="14">
        <v>76</v>
      </c>
      <c r="K46" s="13">
        <v>2.2748656125538602</v>
      </c>
      <c r="L46" s="14">
        <v>33.408566897575596</v>
      </c>
      <c r="M46" s="14">
        <v>24</v>
      </c>
      <c r="ZA46" s="8">
        <v>1</v>
      </c>
    </row>
    <row r="47" spans="2:677" x14ac:dyDescent="0.3">
      <c r="B47" s="21" t="s">
        <v>261</v>
      </c>
      <c r="C47" s="15" t="s">
        <v>246</v>
      </c>
      <c r="D47" s="13">
        <v>19.217391451090101</v>
      </c>
      <c r="E47" s="13">
        <v>1.5285051175551501</v>
      </c>
      <c r="F47" s="13">
        <v>16.396094479532099</v>
      </c>
      <c r="G47" s="13">
        <v>22.394116319072499</v>
      </c>
      <c r="H47" s="13">
        <v>7.9537596007518996</v>
      </c>
      <c r="I47" s="14">
        <v>385</v>
      </c>
      <c r="J47" s="14">
        <v>1927</v>
      </c>
      <c r="K47" s="13">
        <v>2.8985297853220802</v>
      </c>
      <c r="L47" s="14">
        <v>664.81980270072404</v>
      </c>
      <c r="M47" s="14">
        <v>1134</v>
      </c>
      <c r="ZA47" s="8"/>
    </row>
    <row r="48" spans="2:677" x14ac:dyDescent="0.3">
      <c r="B48" s="21"/>
      <c r="C48" s="15" t="s">
        <v>247</v>
      </c>
      <c r="D48" s="13">
        <v>18.306678993721299</v>
      </c>
      <c r="E48" s="13">
        <v>1.7187776733701801</v>
      </c>
      <c r="F48" s="13">
        <v>15.1730161632573</v>
      </c>
      <c r="G48" s="13">
        <v>21.920291208967399</v>
      </c>
      <c r="H48" s="13">
        <v>9.3888010706894498</v>
      </c>
      <c r="I48" s="14">
        <v>269</v>
      </c>
      <c r="J48" s="14">
        <v>1480</v>
      </c>
      <c r="K48" s="13">
        <v>2.9215374901940798</v>
      </c>
      <c r="L48" s="14">
        <v>506.58258022274498</v>
      </c>
      <c r="M48" s="14">
        <v>1020</v>
      </c>
      <c r="ZA48" s="8"/>
    </row>
    <row r="49" spans="2:677" x14ac:dyDescent="0.3">
      <c r="B49" s="21"/>
      <c r="C49" s="15" t="s">
        <v>248</v>
      </c>
      <c r="D49" s="13">
        <v>15.483090022081999</v>
      </c>
      <c r="E49" s="13">
        <v>1.3864696374652901</v>
      </c>
      <c r="F49" s="13">
        <v>12.954495941729199</v>
      </c>
      <c r="G49" s="13">
        <v>18.4009064195</v>
      </c>
      <c r="H49" s="13">
        <v>8.9547347169583205</v>
      </c>
      <c r="I49" s="14">
        <v>245</v>
      </c>
      <c r="J49" s="14">
        <v>1449</v>
      </c>
      <c r="K49" s="13">
        <v>2.1271006446225398</v>
      </c>
      <c r="L49" s="14">
        <v>681.20895156662004</v>
      </c>
      <c r="M49" s="14">
        <v>1022</v>
      </c>
      <c r="ZA49" s="8"/>
    </row>
    <row r="50" spans="2:677" x14ac:dyDescent="0.3">
      <c r="B50" s="21"/>
      <c r="C50" s="15" t="s">
        <v>249</v>
      </c>
      <c r="D50" s="13">
        <v>16.6630203948387</v>
      </c>
      <c r="E50" s="13">
        <v>1.44878412355707</v>
      </c>
      <c r="F50" s="13">
        <v>14.0119046182755</v>
      </c>
      <c r="G50" s="13">
        <v>19.7008164990559</v>
      </c>
      <c r="H50" s="13">
        <v>8.6946069153574594</v>
      </c>
      <c r="I50" s="14">
        <v>247</v>
      </c>
      <c r="J50" s="14">
        <v>1486</v>
      </c>
      <c r="K50" s="13">
        <v>2.2446174138969401</v>
      </c>
      <c r="L50" s="14">
        <v>662.02818832280002</v>
      </c>
      <c r="M50" s="14">
        <v>1029</v>
      </c>
      <c r="ZA50" s="8"/>
    </row>
    <row r="51" spans="2:677" x14ac:dyDescent="0.3">
      <c r="B51" s="21"/>
      <c r="C51" s="15" t="s">
        <v>250</v>
      </c>
      <c r="D51" s="13">
        <v>12.785542882318101</v>
      </c>
      <c r="E51" s="13">
        <v>1.2706699437646001</v>
      </c>
      <c r="F51" s="13">
        <v>10.493767729782199</v>
      </c>
      <c r="G51" s="13">
        <v>15.491202577760101</v>
      </c>
      <c r="H51" s="13">
        <v>9.9383339093242</v>
      </c>
      <c r="I51" s="14">
        <v>204</v>
      </c>
      <c r="J51" s="14">
        <v>1722</v>
      </c>
      <c r="K51" s="13">
        <v>2.4919465908177401</v>
      </c>
      <c r="L51" s="14">
        <v>691.026046202266</v>
      </c>
      <c r="M51" s="14">
        <v>1113</v>
      </c>
      <c r="ZA51" s="8"/>
    </row>
    <row r="52" spans="2:677" x14ac:dyDescent="0.3">
      <c r="B52" s="21" t="s">
        <v>260</v>
      </c>
      <c r="C52" s="15" t="s">
        <v>251</v>
      </c>
      <c r="D52" s="13">
        <v>15.8502780589046</v>
      </c>
      <c r="E52" s="13">
        <v>0.74094977074573398</v>
      </c>
      <c r="F52" s="13">
        <v>14.4509098116412</v>
      </c>
      <c r="G52" s="13">
        <v>17.357661098918001</v>
      </c>
      <c r="H52" s="13">
        <v>4.6746799519360804</v>
      </c>
      <c r="I52" s="14">
        <v>958</v>
      </c>
      <c r="J52" s="14">
        <v>6071</v>
      </c>
      <c r="K52" s="13">
        <v>2.4984844822841499</v>
      </c>
      <c r="L52" s="14">
        <v>2429.8730062352902</v>
      </c>
      <c r="M52" s="14">
        <v>2669</v>
      </c>
      <c r="ZA52" s="8"/>
    </row>
    <row r="53" spans="2:677" x14ac:dyDescent="0.3">
      <c r="B53" s="21"/>
      <c r="C53" s="15" t="s">
        <v>252</v>
      </c>
      <c r="D53" s="13">
        <v>18.806697033881299</v>
      </c>
      <c r="E53" s="13">
        <v>1.4821948431616301</v>
      </c>
      <c r="F53" s="13">
        <v>16.070539620591799</v>
      </c>
      <c r="G53" s="13">
        <v>21.887223972251199</v>
      </c>
      <c r="H53" s="13">
        <v>7.8812076383820999</v>
      </c>
      <c r="I53" s="14">
        <v>392</v>
      </c>
      <c r="J53" s="14">
        <v>1993</v>
      </c>
      <c r="K53" s="13">
        <v>2.8659406511802601</v>
      </c>
      <c r="L53" s="14">
        <v>695.40867818712002</v>
      </c>
      <c r="M53" s="14">
        <v>1172</v>
      </c>
      <c r="ZA53" s="8"/>
    </row>
    <row r="54" spans="2:677" x14ac:dyDescent="0.3">
      <c r="B54" s="21" t="s">
        <v>254</v>
      </c>
      <c r="C54" s="15" t="s">
        <v>253</v>
      </c>
      <c r="D54" s="13">
        <v>14.782136269391501</v>
      </c>
      <c r="E54" s="13">
        <v>0.75558520910021698</v>
      </c>
      <c r="F54" s="13">
        <v>13.3610765892206</v>
      </c>
      <c r="G54" s="13">
        <v>16.325856857028999</v>
      </c>
      <c r="H54" s="13">
        <v>5.1114750624019196</v>
      </c>
      <c r="I54" s="14">
        <v>754</v>
      </c>
      <c r="J54" s="14">
        <v>5063</v>
      </c>
      <c r="K54" s="13">
        <v>2.2941467340920498</v>
      </c>
      <c r="L54" s="14">
        <v>2206.9207364819199</v>
      </c>
      <c r="M54" s="14">
        <v>2292</v>
      </c>
      <c r="ZA54" s="8"/>
    </row>
    <row r="55" spans="2:677" x14ac:dyDescent="0.3">
      <c r="B55" s="21"/>
      <c r="C55" s="15" t="s">
        <v>254</v>
      </c>
      <c r="D55" s="13">
        <v>18.730356550377</v>
      </c>
      <c r="E55" s="13">
        <v>1.1787724376244499</v>
      </c>
      <c r="F55" s="13">
        <v>16.527586689766</v>
      </c>
      <c r="G55" s="13">
        <v>21.152313001598198</v>
      </c>
      <c r="H55" s="13">
        <v>6.2933795972011204</v>
      </c>
      <c r="I55" s="14">
        <v>605</v>
      </c>
      <c r="J55" s="14">
        <v>3064</v>
      </c>
      <c r="K55" s="13">
        <v>2.79597022901351</v>
      </c>
      <c r="L55" s="14">
        <v>1095.8628844489001</v>
      </c>
      <c r="M55" s="14">
        <v>1541</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287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339" priority="1">
      <formula>ZA9 = 3</formula>
    </cfRule>
    <cfRule type="expression" dxfId="338" priority="48">
      <formula>I9 = J9</formula>
    </cfRule>
    <cfRule type="expression" dxfId="337" priority="95">
      <formula>ZA9 = 2</formula>
    </cfRule>
    <cfRule type="expression" dxfId="336" priority="142">
      <formula>ZA9 = 1</formula>
    </cfRule>
  </conditionalFormatting>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ZA77"/>
  <sheetViews>
    <sheetView showGridLines="0" workbookViewId="0">
      <selection activeCell="M2" sqref="M2"/>
    </sheetView>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23</v>
      </c>
      <c r="M2" s="11" t="str">
        <f>HYPERLINK("#'INDICE'!A1", "Índice")</f>
        <v>Índice</v>
      </c>
    </row>
    <row r="3" spans="2:677" x14ac:dyDescent="0.3">
      <c r="B3" s="9" t="s">
        <v>7</v>
      </c>
      <c r="C3" s="10" t="s">
        <v>22</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4.6951467784825001</v>
      </c>
      <c r="E9" s="13">
        <v>0.46347391827753298</v>
      </c>
      <c r="F9" s="13">
        <v>3.8655781030883798</v>
      </c>
      <c r="G9" s="13">
        <v>5.6922030026287098</v>
      </c>
      <c r="H9" s="13">
        <v>9.8713403466234393</v>
      </c>
      <c r="I9" s="14">
        <v>329</v>
      </c>
      <c r="J9" s="14">
        <v>8128</v>
      </c>
      <c r="K9" s="13">
        <v>3.90136576256557</v>
      </c>
      <c r="L9" s="14">
        <v>2083.3729761997402</v>
      </c>
      <c r="M9" s="14">
        <v>2928</v>
      </c>
      <c r="ZA9" s="8"/>
    </row>
    <row r="10" spans="2:677" x14ac:dyDescent="0.3">
      <c r="B10" s="21" t="s">
        <v>256</v>
      </c>
      <c r="C10" s="15" t="s">
        <v>216</v>
      </c>
      <c r="D10" s="13">
        <v>4.0842595706223204</v>
      </c>
      <c r="E10" s="13">
        <v>0.55545832940274598</v>
      </c>
      <c r="F10" s="13">
        <v>3.12373473995989</v>
      </c>
      <c r="G10" s="13">
        <v>5.3239071237996196</v>
      </c>
      <c r="H10" s="13">
        <v>13.5999761963736</v>
      </c>
      <c r="I10" s="14">
        <v>171</v>
      </c>
      <c r="J10" s="14">
        <v>4949</v>
      </c>
      <c r="K10" s="13">
        <v>3.89699133450172</v>
      </c>
      <c r="L10" s="14">
        <v>1269.9540684590199</v>
      </c>
      <c r="M10" s="14">
        <v>1832</v>
      </c>
      <c r="ZA10" s="8"/>
    </row>
    <row r="11" spans="2:677" x14ac:dyDescent="0.3">
      <c r="B11" s="21"/>
      <c r="C11" s="15" t="s">
        <v>217</v>
      </c>
      <c r="D11" s="13">
        <v>6.0487613866821297</v>
      </c>
      <c r="E11" s="13">
        <v>0.84385796522699397</v>
      </c>
      <c r="F11" s="13">
        <v>4.5901639311994602</v>
      </c>
      <c r="G11" s="13">
        <v>7.9323168484947004</v>
      </c>
      <c r="H11" s="13">
        <v>13.950921705805101</v>
      </c>
      <c r="I11" s="14">
        <v>158</v>
      </c>
      <c r="J11" s="14">
        <v>3179</v>
      </c>
      <c r="K11" s="13">
        <v>3.9822052293508801</v>
      </c>
      <c r="L11" s="14">
        <v>798.30139756965605</v>
      </c>
      <c r="M11" s="14">
        <v>1096</v>
      </c>
      <c r="ZA11" s="8"/>
    </row>
    <row r="12" spans="2:677" x14ac:dyDescent="0.3">
      <c r="B12" s="21" t="s">
        <v>257</v>
      </c>
      <c r="C12" s="15" t="s">
        <v>218</v>
      </c>
      <c r="D12" s="13">
        <v>3.8846286563149302</v>
      </c>
      <c r="E12" s="13">
        <v>0.50769851701539204</v>
      </c>
      <c r="F12" s="13">
        <v>3.0023600677186399</v>
      </c>
      <c r="G12" s="13">
        <v>5.0127607869669797</v>
      </c>
      <c r="H12" s="13">
        <v>13.0694221232721</v>
      </c>
      <c r="I12" s="14">
        <v>104</v>
      </c>
      <c r="J12" s="14">
        <v>3194</v>
      </c>
      <c r="K12" s="13">
        <v>2.2042881280228501</v>
      </c>
      <c r="L12" s="14">
        <v>1448.9938767056201</v>
      </c>
      <c r="M12" s="14">
        <v>1153</v>
      </c>
      <c r="ZA12" s="8"/>
    </row>
    <row r="13" spans="2:677" x14ac:dyDescent="0.3">
      <c r="B13" s="21"/>
      <c r="C13" s="15" t="s">
        <v>219</v>
      </c>
      <c r="D13" s="13">
        <v>5.1725335443833602</v>
      </c>
      <c r="E13" s="13">
        <v>0.76498046257396501</v>
      </c>
      <c r="F13" s="13">
        <v>3.86149547672334</v>
      </c>
      <c r="G13" s="13">
        <v>6.8967577795039103</v>
      </c>
      <c r="H13" s="13">
        <v>14.7892798762925</v>
      </c>
      <c r="I13" s="14">
        <v>122</v>
      </c>
      <c r="J13" s="14">
        <v>2675</v>
      </c>
      <c r="K13" s="13">
        <v>3.1902493340825999</v>
      </c>
      <c r="L13" s="14">
        <v>838.49245619205999</v>
      </c>
      <c r="M13" s="14">
        <v>964</v>
      </c>
      <c r="ZA13" s="8"/>
    </row>
    <row r="14" spans="2:677" x14ac:dyDescent="0.3">
      <c r="B14" s="21"/>
      <c r="C14" s="15" t="s">
        <v>220</v>
      </c>
      <c r="D14" s="13">
        <v>5.4623698772960596</v>
      </c>
      <c r="E14" s="13">
        <v>0.63155173326789704</v>
      </c>
      <c r="F14" s="13">
        <v>4.34734068600571</v>
      </c>
      <c r="G14" s="13">
        <v>6.8429282795884099</v>
      </c>
      <c r="H14" s="13">
        <v>11.5618632105617</v>
      </c>
      <c r="I14" s="14">
        <v>103</v>
      </c>
      <c r="J14" s="14">
        <v>2259</v>
      </c>
      <c r="K14" s="13">
        <v>1.7440381662787701</v>
      </c>
      <c r="L14" s="14">
        <v>1295.2698190200699</v>
      </c>
      <c r="M14" s="14">
        <v>811</v>
      </c>
      <c r="ZA14" s="8"/>
    </row>
    <row r="15" spans="2:677" x14ac:dyDescent="0.3">
      <c r="B15" s="21" t="s">
        <v>258</v>
      </c>
      <c r="C15" s="15" t="s">
        <v>221</v>
      </c>
      <c r="D15" s="13">
        <v>6.2158151388356799</v>
      </c>
      <c r="E15" s="13">
        <v>1.6275918671279399</v>
      </c>
      <c r="F15" s="13">
        <v>3.66815532979221</v>
      </c>
      <c r="G15" s="13">
        <v>10.3429316902709</v>
      </c>
      <c r="H15" s="13">
        <v>26.184689067712799</v>
      </c>
      <c r="I15" s="14">
        <v>14</v>
      </c>
      <c r="J15" s="14">
        <v>249</v>
      </c>
      <c r="K15" s="13">
        <v>1.1269768761585099</v>
      </c>
      <c r="L15" s="14">
        <v>220.94508349519799</v>
      </c>
      <c r="M15" s="14">
        <v>90</v>
      </c>
      <c r="ZA15" s="8"/>
    </row>
    <row r="16" spans="2:677" x14ac:dyDescent="0.3">
      <c r="B16" s="21"/>
      <c r="C16" s="15" t="s">
        <v>222</v>
      </c>
      <c r="D16" s="13">
        <v>2.53015830555518</v>
      </c>
      <c r="E16" s="13">
        <v>1.0340426295277201</v>
      </c>
      <c r="F16" s="13">
        <v>1.11855620277162</v>
      </c>
      <c r="G16" s="13">
        <v>5.6218996372177301</v>
      </c>
      <c r="H16" s="13">
        <v>40.868692969028501</v>
      </c>
      <c r="I16" s="14">
        <v>7</v>
      </c>
      <c r="J16" s="14">
        <v>296</v>
      </c>
      <c r="K16" s="13">
        <v>1.27903063685775</v>
      </c>
      <c r="L16" s="14">
        <v>231.425261811708</v>
      </c>
      <c r="M16" s="14">
        <v>106</v>
      </c>
      <c r="ZA16" s="8"/>
    </row>
    <row r="17" spans="2:677" x14ac:dyDescent="0.3">
      <c r="B17" s="21"/>
      <c r="C17" s="15" t="s">
        <v>223</v>
      </c>
      <c r="D17" s="13">
        <v>4.4153931107987496</v>
      </c>
      <c r="E17" s="13">
        <v>1.72528615419826</v>
      </c>
      <c r="F17" s="13">
        <v>2.0139416941401702</v>
      </c>
      <c r="G17" s="13">
        <v>9.4055034105752302</v>
      </c>
      <c r="H17" s="13">
        <v>39.074349914138303</v>
      </c>
      <c r="I17" s="14">
        <v>8</v>
      </c>
      <c r="J17" s="14">
        <v>251</v>
      </c>
      <c r="K17" s="13">
        <v>1.7632136982573801</v>
      </c>
      <c r="L17" s="14">
        <v>142.35370349496901</v>
      </c>
      <c r="M17" s="14">
        <v>101</v>
      </c>
      <c r="ZA17" s="8">
        <v>1</v>
      </c>
    </row>
    <row r="18" spans="2:677" x14ac:dyDescent="0.3">
      <c r="B18" s="21"/>
      <c r="C18" s="15" t="s">
        <v>224</v>
      </c>
      <c r="D18" s="13">
        <v>4.9337757072124804</v>
      </c>
      <c r="E18" s="13">
        <v>1.67028985810571</v>
      </c>
      <c r="F18" s="13">
        <v>2.4949478349707102</v>
      </c>
      <c r="G18" s="13">
        <v>9.5237215898798393</v>
      </c>
      <c r="H18" s="13">
        <v>33.854191135279599</v>
      </c>
      <c r="I18" s="14">
        <v>11</v>
      </c>
      <c r="J18" s="14">
        <v>252</v>
      </c>
      <c r="K18" s="13">
        <v>1.49297234472395</v>
      </c>
      <c r="L18" s="14">
        <v>168.79080238193799</v>
      </c>
      <c r="M18" s="14">
        <v>89</v>
      </c>
      <c r="ZA18" s="8">
        <v>1</v>
      </c>
    </row>
    <row r="19" spans="2:677" x14ac:dyDescent="0.3">
      <c r="B19" s="21"/>
      <c r="C19" s="15" t="s">
        <v>225</v>
      </c>
      <c r="D19" s="13">
        <v>2.4178964287389499</v>
      </c>
      <c r="E19" s="13">
        <v>1.0232506114901201</v>
      </c>
      <c r="F19" s="13">
        <v>1.03586720058696</v>
      </c>
      <c r="G19" s="13">
        <v>5.5405658017469603</v>
      </c>
      <c r="H19" s="13">
        <v>42.319869425664002</v>
      </c>
      <c r="I19" s="14">
        <v>7</v>
      </c>
      <c r="J19" s="14">
        <v>243</v>
      </c>
      <c r="K19" s="13">
        <v>1.0739189899302899</v>
      </c>
      <c r="L19" s="14">
        <v>226.274050723112</v>
      </c>
      <c r="M19" s="14">
        <v>84</v>
      </c>
      <c r="ZA19" s="8"/>
    </row>
    <row r="20" spans="2:677" x14ac:dyDescent="0.3">
      <c r="B20" s="21"/>
      <c r="C20" s="15" t="s">
        <v>226</v>
      </c>
      <c r="D20" s="13">
        <v>2.3441724092291598</v>
      </c>
      <c r="E20" s="13">
        <v>1.19995217718627</v>
      </c>
      <c r="F20" s="13">
        <v>0.84003899640463098</v>
      </c>
      <c r="G20" s="13">
        <v>6.3685617594572097</v>
      </c>
      <c r="H20" s="13">
        <v>51.188733919995698</v>
      </c>
      <c r="I20" s="14">
        <v>5</v>
      </c>
      <c r="J20" s="14">
        <v>202</v>
      </c>
      <c r="K20" s="13">
        <v>1.2642594796628499</v>
      </c>
      <c r="L20" s="14">
        <v>159.777326766708</v>
      </c>
      <c r="M20" s="14">
        <v>75</v>
      </c>
      <c r="ZA20" s="8">
        <v>1</v>
      </c>
    </row>
    <row r="21" spans="2:677" x14ac:dyDescent="0.3">
      <c r="B21" s="21"/>
      <c r="C21" s="15" t="s">
        <v>227</v>
      </c>
      <c r="D21" s="13">
        <v>2.5331072788754501</v>
      </c>
      <c r="E21" s="13">
        <v>0.728502502599781</v>
      </c>
      <c r="F21" s="13">
        <v>1.43154363102955</v>
      </c>
      <c r="G21" s="13">
        <v>4.4440997536309998</v>
      </c>
      <c r="H21" s="13">
        <v>28.759243979717802</v>
      </c>
      <c r="I21" s="14">
        <v>13</v>
      </c>
      <c r="J21" s="14">
        <v>459</v>
      </c>
      <c r="K21" s="13">
        <v>0.98450260676121004</v>
      </c>
      <c r="L21" s="14">
        <v>459</v>
      </c>
      <c r="M21" s="14">
        <v>183</v>
      </c>
      <c r="ZA21" s="8"/>
    </row>
    <row r="22" spans="2:677" x14ac:dyDescent="0.3">
      <c r="B22" s="21"/>
      <c r="C22" s="15" t="s">
        <v>228</v>
      </c>
      <c r="D22" s="13">
        <v>5.9423165157896802</v>
      </c>
      <c r="E22" s="13">
        <v>1.00021029407274</v>
      </c>
      <c r="F22" s="13">
        <v>4.25130283877371</v>
      </c>
      <c r="G22" s="13">
        <v>8.2480125883873292</v>
      </c>
      <c r="H22" s="13">
        <v>16.831992900664702</v>
      </c>
      <c r="I22" s="14">
        <v>37</v>
      </c>
      <c r="J22" s="14">
        <v>599</v>
      </c>
      <c r="K22" s="13">
        <v>1.0703695970045199</v>
      </c>
      <c r="L22" s="14">
        <v>559.61978150008304</v>
      </c>
      <c r="M22" s="14">
        <v>208</v>
      </c>
      <c r="ZA22" s="8"/>
    </row>
    <row r="23" spans="2:677" x14ac:dyDescent="0.3">
      <c r="B23" s="21"/>
      <c r="C23" s="15" t="s">
        <v>229</v>
      </c>
      <c r="D23" s="13">
        <v>5.6693665973976897</v>
      </c>
      <c r="E23" s="13">
        <v>1.3789471131741</v>
      </c>
      <c r="F23" s="13">
        <v>3.4874604247485399</v>
      </c>
      <c r="G23" s="13">
        <v>9.0878274381401791</v>
      </c>
      <c r="H23" s="13">
        <v>24.3227720325416</v>
      </c>
      <c r="I23" s="14">
        <v>24</v>
      </c>
      <c r="J23" s="14">
        <v>488</v>
      </c>
      <c r="K23" s="13">
        <v>1.73155738910671</v>
      </c>
      <c r="L23" s="14">
        <v>281.82721697243602</v>
      </c>
      <c r="M23" s="14">
        <v>171</v>
      </c>
      <c r="ZA23" s="8"/>
    </row>
    <row r="24" spans="2:677" x14ac:dyDescent="0.3">
      <c r="B24" s="21"/>
      <c r="C24" s="15" t="s">
        <v>230</v>
      </c>
      <c r="D24" s="13">
        <v>2.7982687538080602</v>
      </c>
      <c r="E24" s="13">
        <v>1.0840708715667799</v>
      </c>
      <c r="F24" s="13">
        <v>1.2886330593369399</v>
      </c>
      <c r="G24" s="13">
        <v>5.96949395011322</v>
      </c>
      <c r="H24" s="13">
        <v>38.7407703456471</v>
      </c>
      <c r="I24" s="14">
        <v>6</v>
      </c>
      <c r="J24" s="14">
        <v>263</v>
      </c>
      <c r="K24" s="13">
        <v>1.1320177033430501</v>
      </c>
      <c r="L24" s="14">
        <v>232.328522092291</v>
      </c>
      <c r="M24" s="14">
        <v>89</v>
      </c>
      <c r="ZA24" s="8"/>
    </row>
    <row r="25" spans="2:677" x14ac:dyDescent="0.3">
      <c r="B25" s="21"/>
      <c r="C25" s="15" t="s">
        <v>231</v>
      </c>
      <c r="D25" s="13">
        <v>1.63302055879491</v>
      </c>
      <c r="E25" s="13">
        <v>0.62865113728750299</v>
      </c>
      <c r="F25" s="13">
        <v>0.76059112691636499</v>
      </c>
      <c r="G25" s="13">
        <v>3.4711600152736302</v>
      </c>
      <c r="H25" s="13">
        <v>38.496216958310598</v>
      </c>
      <c r="I25" s="14">
        <v>7</v>
      </c>
      <c r="J25" s="14">
        <v>396</v>
      </c>
      <c r="K25" s="13">
        <v>0.97179692110974603</v>
      </c>
      <c r="L25" s="14">
        <v>396</v>
      </c>
      <c r="M25" s="14">
        <v>147</v>
      </c>
      <c r="ZA25" s="8"/>
    </row>
    <row r="26" spans="2:677" x14ac:dyDescent="0.3">
      <c r="B26" s="21"/>
      <c r="C26" s="15" t="s">
        <v>232</v>
      </c>
      <c r="D26" s="13">
        <v>3.8163255887577399</v>
      </c>
      <c r="E26" s="13">
        <v>0.95761896701026605</v>
      </c>
      <c r="F26" s="13">
        <v>2.3160495463338102</v>
      </c>
      <c r="G26" s="13">
        <v>6.2264947968137996</v>
      </c>
      <c r="H26" s="13">
        <v>25.092695702674099</v>
      </c>
      <c r="I26" s="14">
        <v>18</v>
      </c>
      <c r="J26" s="14">
        <v>478</v>
      </c>
      <c r="K26" s="13">
        <v>1.1916729308303899</v>
      </c>
      <c r="L26" s="14">
        <v>401.11677259205402</v>
      </c>
      <c r="M26" s="14">
        <v>164</v>
      </c>
      <c r="ZA26" s="8"/>
    </row>
    <row r="27" spans="2:677" x14ac:dyDescent="0.3">
      <c r="B27" s="21"/>
      <c r="C27" s="15" t="s">
        <v>233</v>
      </c>
      <c r="D27" s="13">
        <v>5.3202599868562102</v>
      </c>
      <c r="E27" s="13">
        <v>1.2672945201602399</v>
      </c>
      <c r="F27" s="13">
        <v>3.3059218713254501</v>
      </c>
      <c r="G27" s="13">
        <v>8.4546418935786605</v>
      </c>
      <c r="H27" s="13">
        <v>23.8201614825424</v>
      </c>
      <c r="I27" s="14">
        <v>19</v>
      </c>
      <c r="J27" s="14">
        <v>399</v>
      </c>
      <c r="K27" s="13">
        <v>1.26896099723611</v>
      </c>
      <c r="L27" s="14">
        <v>314.43046781504898</v>
      </c>
      <c r="M27" s="14">
        <v>151</v>
      </c>
      <c r="ZA27" s="8"/>
    </row>
    <row r="28" spans="2:677" x14ac:dyDescent="0.3">
      <c r="B28" s="21"/>
      <c r="C28" s="15" t="s">
        <v>234</v>
      </c>
      <c r="D28" s="13">
        <v>3.26572378561535</v>
      </c>
      <c r="E28" s="13">
        <v>1.5598709755803</v>
      </c>
      <c r="F28" s="13">
        <v>1.24980454384169</v>
      </c>
      <c r="G28" s="13">
        <v>8.2612682148229304</v>
      </c>
      <c r="H28" s="13">
        <v>47.764939045093897</v>
      </c>
      <c r="I28" s="14">
        <v>6</v>
      </c>
      <c r="J28" s="14">
        <v>213</v>
      </c>
      <c r="K28" s="13">
        <v>1.6328766530652601</v>
      </c>
      <c r="L28" s="14">
        <v>130.44463560683101</v>
      </c>
      <c r="M28" s="14">
        <v>83</v>
      </c>
      <c r="ZA28" s="8">
        <v>1</v>
      </c>
    </row>
    <row r="29" spans="2:677" x14ac:dyDescent="0.3">
      <c r="B29" s="21"/>
      <c r="C29" s="15" t="s">
        <v>235</v>
      </c>
      <c r="D29" s="13">
        <v>8.3473844635970504</v>
      </c>
      <c r="E29" s="13">
        <v>2.4165903317998398</v>
      </c>
      <c r="F29" s="13">
        <v>4.6461094007839998</v>
      </c>
      <c r="G29" s="13">
        <v>14.5473998180167</v>
      </c>
      <c r="H29" s="13">
        <v>28.950269899974</v>
      </c>
      <c r="I29" s="14">
        <v>18</v>
      </c>
      <c r="J29" s="14">
        <v>312</v>
      </c>
      <c r="K29" s="13">
        <v>2.3739478618715601</v>
      </c>
      <c r="L29" s="14">
        <v>131.426643782323</v>
      </c>
      <c r="M29" s="14">
        <v>110</v>
      </c>
      <c r="ZA29" s="8"/>
    </row>
    <row r="30" spans="2:677" x14ac:dyDescent="0.3">
      <c r="B30" s="21"/>
      <c r="C30" s="15" t="s">
        <v>236</v>
      </c>
      <c r="D30" s="13">
        <v>4.6561300755394903</v>
      </c>
      <c r="E30" s="13">
        <v>1.30975669966762</v>
      </c>
      <c r="F30" s="13">
        <v>2.6539213050383199</v>
      </c>
      <c r="G30" s="13">
        <v>8.04405260253478</v>
      </c>
      <c r="H30" s="13">
        <v>28.129727443575899</v>
      </c>
      <c r="I30" s="14">
        <v>14</v>
      </c>
      <c r="J30" s="14">
        <v>396</v>
      </c>
      <c r="K30" s="13">
        <v>1.5263722929552299</v>
      </c>
      <c r="L30" s="14">
        <v>259.43867156635702</v>
      </c>
      <c r="M30" s="14">
        <v>143</v>
      </c>
      <c r="ZA30" s="8"/>
    </row>
    <row r="31" spans="2:677" x14ac:dyDescent="0.3">
      <c r="B31" s="21"/>
      <c r="C31" s="15" t="s">
        <v>237</v>
      </c>
      <c r="D31" s="13">
        <v>3.8117975983628698</v>
      </c>
      <c r="E31" s="13">
        <v>1.11795657083008</v>
      </c>
      <c r="F31" s="13">
        <v>2.1237441035211799</v>
      </c>
      <c r="G31" s="13">
        <v>6.7490764905939997</v>
      </c>
      <c r="H31" s="13">
        <v>29.328854483518001</v>
      </c>
      <c r="I31" s="14">
        <v>14</v>
      </c>
      <c r="J31" s="14">
        <v>381</v>
      </c>
      <c r="K31" s="13">
        <v>1.2953341689645701</v>
      </c>
      <c r="L31" s="14">
        <v>294.132594606498</v>
      </c>
      <c r="M31" s="14">
        <v>144</v>
      </c>
      <c r="ZA31" s="8"/>
    </row>
    <row r="32" spans="2:677" x14ac:dyDescent="0.3">
      <c r="B32" s="21"/>
      <c r="C32" s="15" t="s">
        <v>238</v>
      </c>
      <c r="D32" s="13">
        <v>7.2594383067365102</v>
      </c>
      <c r="E32" s="13">
        <v>2.21629998701553</v>
      </c>
      <c r="F32" s="13">
        <v>3.9089206057299402</v>
      </c>
      <c r="G32" s="13">
        <v>13.0906003962647</v>
      </c>
      <c r="H32" s="13">
        <v>30.529910075258499</v>
      </c>
      <c r="I32" s="14">
        <v>15</v>
      </c>
      <c r="J32" s="14">
        <v>233</v>
      </c>
      <c r="K32" s="13">
        <v>1.69267013610612</v>
      </c>
      <c r="L32" s="14">
        <v>137.65233699697799</v>
      </c>
      <c r="M32" s="14">
        <v>76</v>
      </c>
      <c r="ZA32" s="8"/>
    </row>
    <row r="33" spans="2:677" x14ac:dyDescent="0.3">
      <c r="B33" s="21"/>
      <c r="C33" s="15" t="s">
        <v>239</v>
      </c>
      <c r="D33" s="13">
        <v>4.6504172071554599</v>
      </c>
      <c r="E33" s="13">
        <v>1.3495609342296799</v>
      </c>
      <c r="F33" s="13">
        <v>2.60003576278319</v>
      </c>
      <c r="G33" s="13">
        <v>8.1818974019720692</v>
      </c>
      <c r="H33" s="13">
        <v>29.020212039322999</v>
      </c>
      <c r="I33" s="14">
        <v>11</v>
      </c>
      <c r="J33" s="14">
        <v>323</v>
      </c>
      <c r="K33" s="13">
        <v>1.3226049859953899</v>
      </c>
      <c r="L33" s="14">
        <v>244.21501765087601</v>
      </c>
      <c r="M33" s="14">
        <v>113</v>
      </c>
      <c r="ZA33" s="8"/>
    </row>
    <row r="34" spans="2:677" x14ac:dyDescent="0.3">
      <c r="B34" s="21"/>
      <c r="C34" s="15" t="s">
        <v>240</v>
      </c>
      <c r="D34" s="13">
        <v>5.5684315299118401</v>
      </c>
      <c r="E34" s="13">
        <v>0.96424298194098701</v>
      </c>
      <c r="F34" s="13">
        <v>3.94630184336568</v>
      </c>
      <c r="G34" s="13">
        <v>7.8031711878630503</v>
      </c>
      <c r="H34" s="13">
        <v>17.316240251162</v>
      </c>
      <c r="I34" s="14">
        <v>34</v>
      </c>
      <c r="J34" s="14">
        <v>590</v>
      </c>
      <c r="K34" s="13">
        <v>1.0414494165284001</v>
      </c>
      <c r="L34" s="14">
        <v>566.51815310120696</v>
      </c>
      <c r="M34" s="14">
        <v>214</v>
      </c>
      <c r="ZA34" s="8"/>
    </row>
    <row r="35" spans="2:677" x14ac:dyDescent="0.3">
      <c r="B35" s="21"/>
      <c r="C35" s="15" t="s">
        <v>241</v>
      </c>
      <c r="D35" s="13">
        <v>6.6033949462346504</v>
      </c>
      <c r="E35" s="13">
        <v>1.2979039360479201</v>
      </c>
      <c r="F35" s="13">
        <v>4.4570199523382898</v>
      </c>
      <c r="G35" s="13">
        <v>9.6786944024889205</v>
      </c>
      <c r="H35" s="13">
        <v>19.6551008476027</v>
      </c>
      <c r="I35" s="14">
        <v>20</v>
      </c>
      <c r="J35" s="14">
        <v>425</v>
      </c>
      <c r="K35" s="13">
        <v>1.1581174156465499</v>
      </c>
      <c r="L35" s="14">
        <v>366.97488031706501</v>
      </c>
      <c r="M35" s="14">
        <v>148</v>
      </c>
      <c r="ZA35" s="8"/>
    </row>
    <row r="36" spans="2:677" x14ac:dyDescent="0.3">
      <c r="B36" s="21"/>
      <c r="C36" s="15" t="s">
        <v>242</v>
      </c>
      <c r="D36" s="13">
        <v>2.60906422390633</v>
      </c>
      <c r="E36" s="13">
        <v>0.814229932061729</v>
      </c>
      <c r="F36" s="13">
        <v>1.40287953171087</v>
      </c>
      <c r="G36" s="13">
        <v>4.8018103590390497</v>
      </c>
      <c r="H36" s="13">
        <v>31.2077381844841</v>
      </c>
      <c r="I36" s="14">
        <v>10</v>
      </c>
      <c r="J36" s="14">
        <v>428</v>
      </c>
      <c r="K36" s="13">
        <v>1.1140859406621699</v>
      </c>
      <c r="L36" s="14">
        <v>384.17143990311502</v>
      </c>
      <c r="M36" s="14">
        <v>152</v>
      </c>
      <c r="ZA36" s="8"/>
    </row>
    <row r="37" spans="2:677" x14ac:dyDescent="0.3">
      <c r="B37" s="21"/>
      <c r="C37" s="15" t="s">
        <v>243</v>
      </c>
      <c r="D37" s="13">
        <v>5.2396920801379796</v>
      </c>
      <c r="E37" s="13">
        <v>1.5930687669978201</v>
      </c>
      <c r="F37" s="13">
        <v>2.8403799277550599</v>
      </c>
      <c r="G37" s="13">
        <v>9.4682337487955603</v>
      </c>
      <c r="H37" s="13">
        <v>30.4038623383356</v>
      </c>
      <c r="I37" s="14">
        <v>11</v>
      </c>
      <c r="J37" s="14">
        <v>252</v>
      </c>
      <c r="K37" s="13">
        <v>1.28295238668908</v>
      </c>
      <c r="L37" s="14">
        <v>196.421942555746</v>
      </c>
      <c r="M37" s="14">
        <v>87</v>
      </c>
      <c r="ZA37" s="8"/>
    </row>
    <row r="38" spans="2:677" x14ac:dyDescent="0.3">
      <c r="B38" s="21" t="s">
        <v>259</v>
      </c>
      <c r="C38" s="15" t="s">
        <v>244</v>
      </c>
      <c r="D38" s="13">
        <v>5.6331585629339198</v>
      </c>
      <c r="E38" s="13">
        <v>0.79556294588374399</v>
      </c>
      <c r="F38" s="13">
        <v>4.2612625257141596</v>
      </c>
      <c r="G38" s="13">
        <v>7.4125343008140296</v>
      </c>
      <c r="H38" s="13">
        <v>14.1228573099031</v>
      </c>
      <c r="I38" s="14">
        <v>216</v>
      </c>
      <c r="J38" s="14">
        <v>4677</v>
      </c>
      <c r="K38" s="13">
        <v>5.5673971399373103</v>
      </c>
      <c r="L38" s="14">
        <v>840.06940450680099</v>
      </c>
      <c r="M38" s="14">
        <v>1597</v>
      </c>
      <c r="ZA38" s="8"/>
    </row>
    <row r="39" spans="2:677" x14ac:dyDescent="0.3">
      <c r="B39" s="21"/>
      <c r="C39" s="15" t="s">
        <v>245</v>
      </c>
      <c r="D39" s="13">
        <v>3.9521328965182101</v>
      </c>
      <c r="E39" s="13">
        <v>0.55336906230717597</v>
      </c>
      <c r="F39" s="13">
        <v>2.9986286046417998</v>
      </c>
      <c r="G39" s="13">
        <v>5.1926021785729501</v>
      </c>
      <c r="H39" s="13">
        <v>14.0017827536794</v>
      </c>
      <c r="I39" s="14">
        <v>113</v>
      </c>
      <c r="J39" s="14">
        <v>3451</v>
      </c>
      <c r="K39" s="13">
        <v>2.7831049360092002</v>
      </c>
      <c r="L39" s="14">
        <v>1239.98199110254</v>
      </c>
      <c r="M39" s="14">
        <v>1234</v>
      </c>
      <c r="ZA39" s="8"/>
    </row>
    <row r="40" spans="2:677" x14ac:dyDescent="0.3">
      <c r="B40" s="21" t="s">
        <v>284</v>
      </c>
      <c r="C40" s="15" t="s">
        <v>277</v>
      </c>
      <c r="D40" s="13">
        <v>5.6656346712393404</v>
      </c>
      <c r="E40" s="13">
        <v>0.70781459396060398</v>
      </c>
      <c r="F40" s="13">
        <v>4.4273137760096004</v>
      </c>
      <c r="G40" s="13">
        <v>7.2241337565038002</v>
      </c>
      <c r="H40" s="13">
        <v>12.4931209834921</v>
      </c>
      <c r="I40" s="14">
        <v>187</v>
      </c>
      <c r="J40" s="14">
        <v>4115</v>
      </c>
      <c r="K40" s="13">
        <v>3.8564243285897901</v>
      </c>
      <c r="L40" s="14">
        <v>1067.05062757053</v>
      </c>
      <c r="M40" s="14">
        <v>2250</v>
      </c>
      <c r="ZA40" s="8"/>
    </row>
    <row r="41" spans="2:677" x14ac:dyDescent="0.3">
      <c r="B41" s="21"/>
      <c r="C41" s="15" t="s">
        <v>278</v>
      </c>
      <c r="D41" s="13">
        <v>3.69611910328784</v>
      </c>
      <c r="E41" s="13">
        <v>0.52774742650860695</v>
      </c>
      <c r="F41" s="13">
        <v>2.7897330698790799</v>
      </c>
      <c r="G41" s="13">
        <v>4.8822005622697597</v>
      </c>
      <c r="H41" s="13">
        <v>14.278420466460499</v>
      </c>
      <c r="I41" s="14">
        <v>142</v>
      </c>
      <c r="J41" s="14">
        <v>4013</v>
      </c>
      <c r="K41" s="13">
        <v>3.1392321590161001</v>
      </c>
      <c r="L41" s="14">
        <v>1278.33807654982</v>
      </c>
      <c r="M41" s="14">
        <v>2236</v>
      </c>
      <c r="ZA41" s="8"/>
    </row>
    <row r="42" spans="2:677" x14ac:dyDescent="0.3">
      <c r="B42" s="21" t="s">
        <v>285</v>
      </c>
      <c r="C42" s="15" t="s">
        <v>279</v>
      </c>
      <c r="D42" s="13">
        <v>6.4283900674973804</v>
      </c>
      <c r="E42" s="13">
        <v>1.21368767294101</v>
      </c>
      <c r="F42" s="13">
        <v>4.4195843915760902</v>
      </c>
      <c r="G42" s="13">
        <v>9.2617706645964706</v>
      </c>
      <c r="H42" s="13">
        <v>18.880118664197798</v>
      </c>
      <c r="I42" s="14">
        <v>53</v>
      </c>
      <c r="J42" s="14">
        <v>1053</v>
      </c>
      <c r="K42" s="13">
        <v>2.57622208303221</v>
      </c>
      <c r="L42" s="14">
        <v>408.738053654373</v>
      </c>
      <c r="M42" s="14">
        <v>483</v>
      </c>
      <c r="ZA42" s="8"/>
    </row>
    <row r="43" spans="2:677" x14ac:dyDescent="0.3">
      <c r="B43" s="21"/>
      <c r="C43" s="15" t="s">
        <v>280</v>
      </c>
      <c r="D43" s="13">
        <v>2.2961533593024401</v>
      </c>
      <c r="E43" s="13">
        <v>0.72594399194548198</v>
      </c>
      <c r="F43" s="13">
        <v>1.2296879817719999</v>
      </c>
      <c r="G43" s="13">
        <v>4.2477499423482499</v>
      </c>
      <c r="H43" s="13">
        <v>31.615657943945902</v>
      </c>
      <c r="I43" s="14">
        <v>13</v>
      </c>
      <c r="J43" s="14">
        <v>345</v>
      </c>
      <c r="K43" s="13">
        <v>0.80807583509233105</v>
      </c>
      <c r="L43" s="14">
        <v>345</v>
      </c>
      <c r="M43" s="14">
        <v>186</v>
      </c>
      <c r="ZA43" s="8"/>
    </row>
    <row r="44" spans="2:677" x14ac:dyDescent="0.3">
      <c r="B44" s="21"/>
      <c r="C44" s="15" t="s">
        <v>281</v>
      </c>
      <c r="D44" s="13">
        <v>7.0019550268044499</v>
      </c>
      <c r="E44" s="13">
        <v>2.4914258341513702</v>
      </c>
      <c r="F44" s="13">
        <v>3.4282758160870399</v>
      </c>
      <c r="G44" s="13">
        <v>13.7697176411538</v>
      </c>
      <c r="H44" s="13">
        <v>35.581859989300803</v>
      </c>
      <c r="I44" s="14">
        <v>14</v>
      </c>
      <c r="J44" s="14">
        <v>282</v>
      </c>
      <c r="K44" s="13">
        <v>2.6786076878976801</v>
      </c>
      <c r="L44" s="14">
        <v>105.278574863394</v>
      </c>
      <c r="M44" s="14">
        <v>161</v>
      </c>
      <c r="ZA44" s="8">
        <v>1</v>
      </c>
    </row>
    <row r="45" spans="2:677" x14ac:dyDescent="0.3">
      <c r="B45" s="21"/>
      <c r="C45" s="15" t="s">
        <v>282</v>
      </c>
      <c r="D45" s="13">
        <v>4.4433300176544597</v>
      </c>
      <c r="E45" s="13">
        <v>0.52980851918495497</v>
      </c>
      <c r="F45" s="13">
        <v>3.5128580728252201</v>
      </c>
      <c r="G45" s="13">
        <v>5.6059422784736803</v>
      </c>
      <c r="H45" s="13">
        <v>11.923681497433099</v>
      </c>
      <c r="I45" s="14">
        <v>247</v>
      </c>
      <c r="J45" s="14">
        <v>6372</v>
      </c>
      <c r="K45" s="13">
        <v>4.2118791599058296</v>
      </c>
      <c r="L45" s="14">
        <v>1512.8639161011599</v>
      </c>
      <c r="M45" s="14">
        <v>2622</v>
      </c>
      <c r="ZA45" s="8"/>
    </row>
    <row r="46" spans="2:677" x14ac:dyDescent="0.3">
      <c r="B46" s="21"/>
      <c r="C46" s="15" t="s">
        <v>283</v>
      </c>
      <c r="D46" s="13">
        <v>6.3160742037756803</v>
      </c>
      <c r="E46" s="13">
        <v>5.45399624050689</v>
      </c>
      <c r="F46" s="13">
        <v>1.08637940260273</v>
      </c>
      <c r="G46" s="13">
        <v>29.270943679502601</v>
      </c>
      <c r="H46" s="13">
        <v>86.351047573927403</v>
      </c>
      <c r="I46" s="14">
        <v>2</v>
      </c>
      <c r="J46" s="14">
        <v>76</v>
      </c>
      <c r="K46" s="13">
        <v>3.77032360271222</v>
      </c>
      <c r="L46" s="14">
        <v>20.1574209559436</v>
      </c>
      <c r="M46" s="14">
        <v>24</v>
      </c>
      <c r="ZA46" s="8">
        <v>1</v>
      </c>
    </row>
    <row r="47" spans="2:677" x14ac:dyDescent="0.3">
      <c r="B47" s="21" t="s">
        <v>261</v>
      </c>
      <c r="C47" s="15" t="s">
        <v>246</v>
      </c>
      <c r="D47" s="13">
        <v>6.2536684974027299</v>
      </c>
      <c r="E47" s="13">
        <v>1.1092995673046799</v>
      </c>
      <c r="F47" s="13">
        <v>4.4001894453685697</v>
      </c>
      <c r="G47" s="13">
        <v>8.8158864023516603</v>
      </c>
      <c r="H47" s="13">
        <v>17.738381363920901</v>
      </c>
      <c r="I47" s="14">
        <v>102</v>
      </c>
      <c r="J47" s="14">
        <v>1928</v>
      </c>
      <c r="K47" s="13">
        <v>4.0447367790588196</v>
      </c>
      <c r="L47" s="14">
        <v>476.66884282359501</v>
      </c>
      <c r="M47" s="14">
        <v>1134</v>
      </c>
      <c r="ZA47" s="8"/>
    </row>
    <row r="48" spans="2:677" x14ac:dyDescent="0.3">
      <c r="B48" s="21"/>
      <c r="C48" s="15" t="s">
        <v>247</v>
      </c>
      <c r="D48" s="13">
        <v>6.1964105581818103</v>
      </c>
      <c r="E48" s="13">
        <v>1.35830619350282</v>
      </c>
      <c r="F48" s="13">
        <v>4.0097037993728604</v>
      </c>
      <c r="G48" s="13">
        <v>9.4581433454947099</v>
      </c>
      <c r="H48" s="13">
        <v>21.920855320170698</v>
      </c>
      <c r="I48" s="14">
        <v>74</v>
      </c>
      <c r="J48" s="14">
        <v>1482</v>
      </c>
      <c r="K48" s="13">
        <v>4.7010057021692102</v>
      </c>
      <c r="L48" s="14">
        <v>315.25169163614299</v>
      </c>
      <c r="M48" s="14">
        <v>1021</v>
      </c>
      <c r="ZA48" s="8"/>
    </row>
    <row r="49" spans="2:677" x14ac:dyDescent="0.3">
      <c r="B49" s="21"/>
      <c r="C49" s="15" t="s">
        <v>248</v>
      </c>
      <c r="D49" s="13">
        <v>5.1998436483541299</v>
      </c>
      <c r="E49" s="13">
        <v>0.94599956061582602</v>
      </c>
      <c r="F49" s="13">
        <v>3.6281316590946</v>
      </c>
      <c r="G49" s="13">
        <v>7.4001415369757497</v>
      </c>
      <c r="H49" s="13">
        <v>18.1928462582766</v>
      </c>
      <c r="I49" s="14">
        <v>60</v>
      </c>
      <c r="J49" s="14">
        <v>1447</v>
      </c>
      <c r="K49" s="13">
        <v>2.62513005057605</v>
      </c>
      <c r="L49" s="14">
        <v>551.21078655988003</v>
      </c>
      <c r="M49" s="14">
        <v>1021</v>
      </c>
      <c r="ZA49" s="8"/>
    </row>
    <row r="50" spans="2:677" x14ac:dyDescent="0.3">
      <c r="B50" s="21"/>
      <c r="C50" s="15" t="s">
        <v>249</v>
      </c>
      <c r="D50" s="13">
        <v>2.62539723865634</v>
      </c>
      <c r="E50" s="13">
        <v>0.59115325892885096</v>
      </c>
      <c r="F50" s="13">
        <v>1.6843391104732599</v>
      </c>
      <c r="G50" s="13">
        <v>4.0704662103809399</v>
      </c>
      <c r="H50" s="13">
        <v>22.516716717177601</v>
      </c>
      <c r="I50" s="14">
        <v>50</v>
      </c>
      <c r="J50" s="14">
        <v>1486</v>
      </c>
      <c r="K50" s="13">
        <v>2.0299526451542</v>
      </c>
      <c r="L50" s="14">
        <v>732.03678102900597</v>
      </c>
      <c r="M50" s="14">
        <v>1029</v>
      </c>
      <c r="ZA50" s="8"/>
    </row>
    <row r="51" spans="2:677" x14ac:dyDescent="0.3">
      <c r="B51" s="21"/>
      <c r="C51" s="15" t="s">
        <v>250</v>
      </c>
      <c r="D51" s="13">
        <v>3.2101243700583701</v>
      </c>
      <c r="E51" s="13">
        <v>0.800802330299898</v>
      </c>
      <c r="F51" s="13">
        <v>1.9614548160232299</v>
      </c>
      <c r="G51" s="13">
        <v>5.2114466776725203</v>
      </c>
      <c r="H51" s="13">
        <v>24.946146565821</v>
      </c>
      <c r="I51" s="14">
        <v>41</v>
      </c>
      <c r="J51" s="14">
        <v>1722</v>
      </c>
      <c r="K51" s="13">
        <v>3.5520554466913299</v>
      </c>
      <c r="L51" s="14">
        <v>484.78972973352802</v>
      </c>
      <c r="M51" s="14">
        <v>1114</v>
      </c>
      <c r="ZA51" s="8"/>
    </row>
    <row r="52" spans="2:677" x14ac:dyDescent="0.3">
      <c r="B52" s="21" t="s">
        <v>260</v>
      </c>
      <c r="C52" s="15" t="s">
        <v>251</v>
      </c>
      <c r="D52" s="13">
        <v>4.3308412959643601</v>
      </c>
      <c r="E52" s="13">
        <v>0.49541943721225301</v>
      </c>
      <c r="F52" s="13">
        <v>3.45701666268647</v>
      </c>
      <c r="G52" s="13">
        <v>5.4131567421807398</v>
      </c>
      <c r="H52" s="13">
        <v>11.4393348394896</v>
      </c>
      <c r="I52" s="14">
        <v>222</v>
      </c>
      <c r="J52" s="14">
        <v>6071</v>
      </c>
      <c r="K52" s="13">
        <v>3.5957587883982098</v>
      </c>
      <c r="L52" s="14">
        <v>1688.3779912012501</v>
      </c>
      <c r="M52" s="14">
        <v>2670</v>
      </c>
      <c r="ZA52" s="8"/>
    </row>
    <row r="53" spans="2:677" x14ac:dyDescent="0.3">
      <c r="B53" s="21"/>
      <c r="C53" s="15" t="s">
        <v>252</v>
      </c>
      <c r="D53" s="13">
        <v>6.1702181782232497</v>
      </c>
      <c r="E53" s="13">
        <v>1.0688055925706601</v>
      </c>
      <c r="F53" s="13">
        <v>4.3780080857624304</v>
      </c>
      <c r="G53" s="13">
        <v>8.6298853432562694</v>
      </c>
      <c r="H53" s="13">
        <v>17.322006478520098</v>
      </c>
      <c r="I53" s="14">
        <v>105</v>
      </c>
      <c r="J53" s="14">
        <v>1994</v>
      </c>
      <c r="K53" s="13">
        <v>3.93245269032797</v>
      </c>
      <c r="L53" s="14">
        <v>507.06267996670999</v>
      </c>
      <c r="M53" s="14">
        <v>1172</v>
      </c>
      <c r="ZA53" s="8"/>
    </row>
    <row r="54" spans="2:677" x14ac:dyDescent="0.3">
      <c r="B54" s="21" t="s">
        <v>254</v>
      </c>
      <c r="C54" s="15" t="s">
        <v>253</v>
      </c>
      <c r="D54" s="13">
        <v>3.4294211421754399</v>
      </c>
      <c r="E54" s="13">
        <v>0.45887890807127901</v>
      </c>
      <c r="F54" s="13">
        <v>2.6350377127970499</v>
      </c>
      <c r="G54" s="13">
        <v>4.4523358001699798</v>
      </c>
      <c r="H54" s="13">
        <v>13.3806519831563</v>
      </c>
      <c r="I54" s="14">
        <v>166</v>
      </c>
      <c r="J54" s="14">
        <v>5064</v>
      </c>
      <c r="K54" s="13">
        <v>3.2191296209918501</v>
      </c>
      <c r="L54" s="14">
        <v>1573.0960216630599</v>
      </c>
      <c r="M54" s="14">
        <v>2293</v>
      </c>
      <c r="ZA54" s="8"/>
    </row>
    <row r="55" spans="2:677" x14ac:dyDescent="0.3">
      <c r="B55" s="21"/>
      <c r="C55" s="15" t="s">
        <v>254</v>
      </c>
      <c r="D55" s="13">
        <v>6.5029126537740201</v>
      </c>
      <c r="E55" s="13">
        <v>0.83027383424011703</v>
      </c>
      <c r="F55" s="13">
        <v>5.0523484752932299</v>
      </c>
      <c r="G55" s="13">
        <v>8.3333912478004493</v>
      </c>
      <c r="H55" s="13">
        <v>12.7677223798825</v>
      </c>
      <c r="I55" s="14">
        <v>163</v>
      </c>
      <c r="J55" s="14">
        <v>3064</v>
      </c>
      <c r="K55" s="13">
        <v>3.4728313825085499</v>
      </c>
      <c r="L55" s="14">
        <v>882.27721490663396</v>
      </c>
      <c r="M55" s="14">
        <v>1541</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288</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335" priority="1">
      <formula>ZA9 = 3</formula>
    </cfRule>
    <cfRule type="expression" dxfId="334" priority="48">
      <formula>I9 = J9</formula>
    </cfRule>
    <cfRule type="expression" dxfId="333" priority="95">
      <formula>ZA9 = 2</formula>
    </cfRule>
    <cfRule type="expression" dxfId="332" priority="142">
      <formula>ZA9 = 1</formula>
    </cfRule>
  </conditionalFormatting>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25</v>
      </c>
      <c r="M2" s="11" t="str">
        <f>HYPERLINK("#'INDICE'!A1", "Índice")</f>
        <v>Índice</v>
      </c>
    </row>
    <row r="3" spans="2:677" x14ac:dyDescent="0.3">
      <c r="B3" s="9" t="s">
        <v>7</v>
      </c>
      <c r="C3" s="10" t="s">
        <v>24</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1.17525064346728</v>
      </c>
      <c r="E9" s="13">
        <v>0.215680400996073</v>
      </c>
      <c r="F9" s="13">
        <v>0.81952206113008097</v>
      </c>
      <c r="G9" s="13">
        <v>1.68276989787452</v>
      </c>
      <c r="H9" s="13">
        <v>18.351864106175899</v>
      </c>
      <c r="I9" s="14">
        <v>77</v>
      </c>
      <c r="J9" s="14">
        <v>8127</v>
      </c>
      <c r="K9" s="13">
        <v>3.25463254888902</v>
      </c>
      <c r="L9" s="14">
        <v>2497.0560817300802</v>
      </c>
      <c r="M9" s="14">
        <v>2927</v>
      </c>
      <c r="ZA9" s="8"/>
    </row>
    <row r="10" spans="2:677" x14ac:dyDescent="0.3">
      <c r="B10" s="21" t="s">
        <v>256</v>
      </c>
      <c r="C10" s="15" t="s">
        <v>216</v>
      </c>
      <c r="D10" s="13">
        <v>1.1969806568914201</v>
      </c>
      <c r="E10" s="13">
        <v>0.282259872528004</v>
      </c>
      <c r="F10" s="13">
        <v>0.752933199245998</v>
      </c>
      <c r="G10" s="13">
        <v>1.8979001851297199</v>
      </c>
      <c r="H10" s="13">
        <v>23.580988623578801</v>
      </c>
      <c r="I10" s="14">
        <v>43</v>
      </c>
      <c r="J10" s="14">
        <v>4947</v>
      </c>
      <c r="K10" s="13">
        <v>3.3319236825180298</v>
      </c>
      <c r="L10" s="14">
        <v>1484.7278843618101</v>
      </c>
      <c r="M10" s="14">
        <v>1831</v>
      </c>
      <c r="ZA10" s="8"/>
    </row>
    <row r="11" spans="2:677" x14ac:dyDescent="0.3">
      <c r="B11" s="21"/>
      <c r="C11" s="15" t="s">
        <v>217</v>
      </c>
      <c r="D11" s="13">
        <v>1.1271814624933001</v>
      </c>
      <c r="E11" s="13">
        <v>0.29951713319344597</v>
      </c>
      <c r="F11" s="13">
        <v>0.66834710855097001</v>
      </c>
      <c r="G11" s="13">
        <v>1.89500583405106</v>
      </c>
      <c r="H11" s="13">
        <v>26.572219572429798</v>
      </c>
      <c r="I11" s="14">
        <v>34</v>
      </c>
      <c r="J11" s="14">
        <v>3180</v>
      </c>
      <c r="K11" s="13">
        <v>2.5589577531217</v>
      </c>
      <c r="L11" s="14">
        <v>1242.6934349036001</v>
      </c>
      <c r="M11" s="14">
        <v>1096</v>
      </c>
      <c r="ZA11" s="8"/>
    </row>
    <row r="12" spans="2:677" x14ac:dyDescent="0.3">
      <c r="B12" s="21" t="s">
        <v>257</v>
      </c>
      <c r="C12" s="15" t="s">
        <v>218</v>
      </c>
      <c r="D12" s="13">
        <v>0.991167321807366</v>
      </c>
      <c r="E12" s="13">
        <v>0.30290514073173103</v>
      </c>
      <c r="F12" s="13">
        <v>0.54339783120021401</v>
      </c>
      <c r="G12" s="13">
        <v>1.80122455697422</v>
      </c>
      <c r="H12" s="13">
        <v>30.560444646156402</v>
      </c>
      <c r="I12" s="14">
        <v>22</v>
      </c>
      <c r="J12" s="14">
        <v>3194</v>
      </c>
      <c r="K12" s="13">
        <v>2.9853227542164</v>
      </c>
      <c r="L12" s="14">
        <v>1069.9010669747099</v>
      </c>
      <c r="M12" s="14">
        <v>1152</v>
      </c>
      <c r="ZA12" s="8"/>
    </row>
    <row r="13" spans="2:677" x14ac:dyDescent="0.3">
      <c r="B13" s="21"/>
      <c r="C13" s="15" t="s">
        <v>219</v>
      </c>
      <c r="D13" s="13">
        <v>1.2970965050193299</v>
      </c>
      <c r="E13" s="13">
        <v>0.32908441887982098</v>
      </c>
      <c r="F13" s="13">
        <v>0.78732588050477004</v>
      </c>
      <c r="G13" s="13">
        <v>2.1298432102081102</v>
      </c>
      <c r="H13" s="13">
        <v>25.370850789156702</v>
      </c>
      <c r="I13" s="14">
        <v>34</v>
      </c>
      <c r="J13" s="14">
        <v>2675</v>
      </c>
      <c r="K13" s="13">
        <v>2.2619022160796098</v>
      </c>
      <c r="L13" s="14">
        <v>1182.63291002755</v>
      </c>
      <c r="M13" s="14">
        <v>964</v>
      </c>
      <c r="ZA13" s="8"/>
    </row>
    <row r="14" spans="2:677" x14ac:dyDescent="0.3">
      <c r="B14" s="21"/>
      <c r="C14" s="15" t="s">
        <v>220</v>
      </c>
      <c r="D14" s="13">
        <v>1.24176764649785</v>
      </c>
      <c r="E14" s="13">
        <v>0.35158222071364498</v>
      </c>
      <c r="F14" s="13">
        <v>0.71119315136792005</v>
      </c>
      <c r="G14" s="13">
        <v>2.1595595771750702</v>
      </c>
      <c r="H14" s="13">
        <v>28.3130440469448</v>
      </c>
      <c r="I14" s="14">
        <v>21</v>
      </c>
      <c r="J14" s="14">
        <v>2258</v>
      </c>
      <c r="K14" s="13">
        <v>2.2749492910694999</v>
      </c>
      <c r="L14" s="14">
        <v>992.54959610043204</v>
      </c>
      <c r="M14" s="14">
        <v>811</v>
      </c>
      <c r="ZA14" s="8"/>
    </row>
    <row r="15" spans="2:677" x14ac:dyDescent="0.3">
      <c r="B15" s="21" t="s">
        <v>258</v>
      </c>
      <c r="C15" s="15" t="s">
        <v>221</v>
      </c>
      <c r="D15" s="13">
        <v>0.733741412524342</v>
      </c>
      <c r="E15" s="13">
        <v>0.52013155605699701</v>
      </c>
      <c r="F15" s="13">
        <v>0.178792042525764</v>
      </c>
      <c r="G15" s="13">
        <v>2.9601089215187701</v>
      </c>
      <c r="H15" s="13">
        <v>70.887583442721507</v>
      </c>
      <c r="I15" s="14">
        <v>2</v>
      </c>
      <c r="J15" s="14">
        <v>249</v>
      </c>
      <c r="K15" s="13">
        <v>0.92115646575779997</v>
      </c>
      <c r="L15" s="14">
        <v>249</v>
      </c>
      <c r="M15" s="14">
        <v>90</v>
      </c>
      <c r="ZA15" s="8"/>
    </row>
    <row r="16" spans="2:677" x14ac:dyDescent="0.3">
      <c r="B16" s="21"/>
      <c r="C16" s="15" t="s">
        <v>222</v>
      </c>
      <c r="D16" s="13">
        <v>2.69201337378991E-10</v>
      </c>
      <c r="E16" s="13">
        <v>0</v>
      </c>
      <c r="F16" s="13">
        <v>2.2969400555633199E-10</v>
      </c>
      <c r="G16" s="13">
        <v>3.15503923888252E-10</v>
      </c>
      <c r="H16" s="13">
        <v>0</v>
      </c>
      <c r="I16" s="14">
        <v>0</v>
      </c>
      <c r="J16" s="14">
        <v>296</v>
      </c>
      <c r="K16" s="13"/>
      <c r="L16" s="14"/>
      <c r="M16" s="14"/>
      <c r="ZA16" s="8">
        <v>2</v>
      </c>
    </row>
    <row r="17" spans="2:677" x14ac:dyDescent="0.3">
      <c r="B17" s="21"/>
      <c r="C17" s="15" t="s">
        <v>223</v>
      </c>
      <c r="D17" s="13">
        <v>2.6711285729796499E-10</v>
      </c>
      <c r="E17" s="13">
        <v>0</v>
      </c>
      <c r="F17" s="13">
        <v>2.3083290330361E-10</v>
      </c>
      <c r="G17" s="13">
        <v>3.0909492326591902E-10</v>
      </c>
      <c r="H17" s="13">
        <v>0</v>
      </c>
      <c r="I17" s="14">
        <v>0</v>
      </c>
      <c r="J17" s="14">
        <v>250</v>
      </c>
      <c r="K17" s="13"/>
      <c r="L17" s="14"/>
      <c r="M17" s="14"/>
      <c r="ZA17" s="8">
        <v>2</v>
      </c>
    </row>
    <row r="18" spans="2:677" x14ac:dyDescent="0.3">
      <c r="B18" s="21"/>
      <c r="C18" s="15" t="s">
        <v>224</v>
      </c>
      <c r="D18" s="13">
        <v>0.44086133187204601</v>
      </c>
      <c r="E18" s="13">
        <v>0.43956038262952901</v>
      </c>
      <c r="F18" s="13">
        <v>6.0572047940585801E-2</v>
      </c>
      <c r="G18" s="13">
        <v>3.13385133241131</v>
      </c>
      <c r="H18" s="13">
        <v>99.704907382783404</v>
      </c>
      <c r="I18" s="14">
        <v>1</v>
      </c>
      <c r="J18" s="14">
        <v>252</v>
      </c>
      <c r="K18" s="13">
        <v>1.10491194321791</v>
      </c>
      <c r="L18" s="14">
        <v>228.07247360009899</v>
      </c>
      <c r="M18" s="14">
        <v>89</v>
      </c>
      <c r="ZA18" s="8"/>
    </row>
    <row r="19" spans="2:677" x14ac:dyDescent="0.3">
      <c r="B19" s="21"/>
      <c r="C19" s="15" t="s">
        <v>225</v>
      </c>
      <c r="D19" s="13">
        <v>1.4854053971430199</v>
      </c>
      <c r="E19" s="13">
        <v>0.81965212897099105</v>
      </c>
      <c r="F19" s="13">
        <v>0.49300153679814501</v>
      </c>
      <c r="G19" s="13">
        <v>4.3874202515232898</v>
      </c>
      <c r="H19" s="13">
        <v>55.180365612477502</v>
      </c>
      <c r="I19" s="14">
        <v>4</v>
      </c>
      <c r="J19" s="14">
        <v>243</v>
      </c>
      <c r="K19" s="13">
        <v>1.1110380597745</v>
      </c>
      <c r="L19" s="14">
        <v>218.71437963999199</v>
      </c>
      <c r="M19" s="14">
        <v>84</v>
      </c>
      <c r="ZA19" s="8"/>
    </row>
    <row r="20" spans="2:677" x14ac:dyDescent="0.3">
      <c r="B20" s="21"/>
      <c r="C20" s="15" t="s">
        <v>226</v>
      </c>
      <c r="D20" s="13">
        <v>2.6724659829651602E-10</v>
      </c>
      <c r="E20" s="13">
        <v>0</v>
      </c>
      <c r="F20" s="13">
        <v>2.1759471548080001E-10</v>
      </c>
      <c r="G20" s="13">
        <v>3.2822830344587901E-10</v>
      </c>
      <c r="H20" s="13">
        <v>0</v>
      </c>
      <c r="I20" s="14">
        <v>0</v>
      </c>
      <c r="J20" s="14">
        <v>203</v>
      </c>
      <c r="K20" s="13"/>
      <c r="L20" s="14"/>
      <c r="M20" s="14"/>
      <c r="ZA20" s="8">
        <v>2</v>
      </c>
    </row>
    <row r="21" spans="2:677" x14ac:dyDescent="0.3">
      <c r="B21" s="21"/>
      <c r="C21" s="15" t="s">
        <v>227</v>
      </c>
      <c r="D21" s="13">
        <v>0.58511812618562897</v>
      </c>
      <c r="E21" s="13">
        <v>0.345999900554402</v>
      </c>
      <c r="F21" s="13">
        <v>0.181774802195864</v>
      </c>
      <c r="G21" s="13">
        <v>1.86670987717709</v>
      </c>
      <c r="H21" s="13">
        <v>59.133341639912402</v>
      </c>
      <c r="I21" s="14">
        <v>3</v>
      </c>
      <c r="J21" s="14">
        <v>459</v>
      </c>
      <c r="K21" s="13">
        <v>0.94258922940688705</v>
      </c>
      <c r="L21" s="14">
        <v>459</v>
      </c>
      <c r="M21" s="14">
        <v>183</v>
      </c>
      <c r="ZA21" s="8"/>
    </row>
    <row r="22" spans="2:677" x14ac:dyDescent="0.3">
      <c r="B22" s="21"/>
      <c r="C22" s="15" t="s">
        <v>228</v>
      </c>
      <c r="D22" s="13">
        <v>2.0481847514626899</v>
      </c>
      <c r="E22" s="13">
        <v>0.61819245025971303</v>
      </c>
      <c r="F22" s="13">
        <v>1.1264031326558099</v>
      </c>
      <c r="G22" s="13">
        <v>3.6960993896859198</v>
      </c>
      <c r="H22" s="13">
        <v>30.1824554556535</v>
      </c>
      <c r="I22" s="14">
        <v>12</v>
      </c>
      <c r="J22" s="14">
        <v>599</v>
      </c>
      <c r="K22" s="13">
        <v>1.1391134009547901</v>
      </c>
      <c r="L22" s="14">
        <v>525.847557844481</v>
      </c>
      <c r="M22" s="14">
        <v>208</v>
      </c>
      <c r="ZA22" s="8"/>
    </row>
    <row r="23" spans="2:677" x14ac:dyDescent="0.3">
      <c r="B23" s="21"/>
      <c r="C23" s="15" t="s">
        <v>229</v>
      </c>
      <c r="D23" s="13">
        <v>1.28976816438339</v>
      </c>
      <c r="E23" s="13">
        <v>0.56085757407645298</v>
      </c>
      <c r="F23" s="13">
        <v>0.54484132504305405</v>
      </c>
      <c r="G23" s="13">
        <v>3.0222361904256498</v>
      </c>
      <c r="H23" s="13">
        <v>43.485146366950801</v>
      </c>
      <c r="I23" s="14">
        <v>7</v>
      </c>
      <c r="J23" s="14">
        <v>488</v>
      </c>
      <c r="K23" s="13">
        <v>1.2032623134295799</v>
      </c>
      <c r="L23" s="14">
        <v>405.56410231870802</v>
      </c>
      <c r="M23" s="14">
        <v>171</v>
      </c>
      <c r="ZA23" s="8"/>
    </row>
    <row r="24" spans="2:677" x14ac:dyDescent="0.3">
      <c r="B24" s="21"/>
      <c r="C24" s="15" t="s">
        <v>230</v>
      </c>
      <c r="D24" s="13">
        <v>1.34460706834804</v>
      </c>
      <c r="E24" s="13">
        <v>0.66428831097396202</v>
      </c>
      <c r="F24" s="13">
        <v>0.50206020869143497</v>
      </c>
      <c r="G24" s="13">
        <v>3.5506408944412899</v>
      </c>
      <c r="H24" s="13">
        <v>49.403898477946797</v>
      </c>
      <c r="I24" s="14">
        <v>4</v>
      </c>
      <c r="J24" s="14">
        <v>263</v>
      </c>
      <c r="K24" s="13">
        <v>0.87156201000838496</v>
      </c>
      <c r="L24" s="14">
        <v>263</v>
      </c>
      <c r="M24" s="14">
        <v>89</v>
      </c>
      <c r="ZA24" s="8"/>
    </row>
    <row r="25" spans="2:677" x14ac:dyDescent="0.3">
      <c r="B25" s="21"/>
      <c r="C25" s="15" t="s">
        <v>231</v>
      </c>
      <c r="D25" s="13">
        <v>0.40411330383404398</v>
      </c>
      <c r="E25" s="13">
        <v>0.28397930858139903</v>
      </c>
      <c r="F25" s="13">
        <v>0.10060816349145101</v>
      </c>
      <c r="G25" s="13">
        <v>1.60846221265654</v>
      </c>
      <c r="H25" s="13">
        <v>70.272199872444801</v>
      </c>
      <c r="I25" s="14">
        <v>2</v>
      </c>
      <c r="J25" s="14">
        <v>396</v>
      </c>
      <c r="K25" s="13">
        <v>0.79145447677124103</v>
      </c>
      <c r="L25" s="14">
        <v>396</v>
      </c>
      <c r="M25" s="14">
        <v>147</v>
      </c>
      <c r="ZA25" s="8"/>
    </row>
    <row r="26" spans="2:677" x14ac:dyDescent="0.3">
      <c r="B26" s="21"/>
      <c r="C26" s="15" t="s">
        <v>232</v>
      </c>
      <c r="D26" s="13">
        <v>1.31239423148927</v>
      </c>
      <c r="E26" s="13">
        <v>0.56562981613910102</v>
      </c>
      <c r="F26" s="13">
        <v>0.55850493698995296</v>
      </c>
      <c r="G26" s="13">
        <v>3.05267015508438</v>
      </c>
      <c r="H26" s="13">
        <v>43.099078201314398</v>
      </c>
      <c r="I26" s="14">
        <v>5</v>
      </c>
      <c r="J26" s="14">
        <v>478</v>
      </c>
      <c r="K26" s="13">
        <v>1.1783004465681299</v>
      </c>
      <c r="L26" s="14">
        <v>405.66903067227202</v>
      </c>
      <c r="M26" s="14">
        <v>164</v>
      </c>
      <c r="ZA26" s="8"/>
    </row>
    <row r="27" spans="2:677" x14ac:dyDescent="0.3">
      <c r="B27" s="21"/>
      <c r="C27" s="15" t="s">
        <v>233</v>
      </c>
      <c r="D27" s="13">
        <v>1.0681014195556799</v>
      </c>
      <c r="E27" s="13">
        <v>0.67815291076467799</v>
      </c>
      <c r="F27" s="13">
        <v>0.30305385558017001</v>
      </c>
      <c r="G27" s="13">
        <v>3.6929417418109698</v>
      </c>
      <c r="H27" s="13">
        <v>63.491434272859699</v>
      </c>
      <c r="I27" s="14">
        <v>3</v>
      </c>
      <c r="J27" s="14">
        <v>399</v>
      </c>
      <c r="K27" s="13">
        <v>1.7321659473293201</v>
      </c>
      <c r="L27" s="14">
        <v>230.347444836439</v>
      </c>
      <c r="M27" s="14">
        <v>151</v>
      </c>
      <c r="ZA27" s="8"/>
    </row>
    <row r="28" spans="2:677" x14ac:dyDescent="0.3">
      <c r="B28" s="21"/>
      <c r="C28" s="15" t="s">
        <v>234</v>
      </c>
      <c r="D28" s="13">
        <v>1.31817205195492</v>
      </c>
      <c r="E28" s="13">
        <v>1.0646814099257</v>
      </c>
      <c r="F28" s="13">
        <v>0.26199782659593401</v>
      </c>
      <c r="G28" s="13">
        <v>6.3605086787841101</v>
      </c>
      <c r="H28" s="13">
        <v>80.769532956393405</v>
      </c>
      <c r="I28" s="14">
        <v>2</v>
      </c>
      <c r="J28" s="14">
        <v>214</v>
      </c>
      <c r="K28" s="13">
        <v>1.8561354293119501</v>
      </c>
      <c r="L28" s="14">
        <v>115.293311371858</v>
      </c>
      <c r="M28" s="14">
        <v>83</v>
      </c>
      <c r="ZA28" s="8">
        <v>1</v>
      </c>
    </row>
    <row r="29" spans="2:677" x14ac:dyDescent="0.3">
      <c r="B29" s="21"/>
      <c r="C29" s="15" t="s">
        <v>235</v>
      </c>
      <c r="D29" s="13">
        <v>1.83540948421184</v>
      </c>
      <c r="E29" s="13">
        <v>1.0019138095894899</v>
      </c>
      <c r="F29" s="13">
        <v>0.61778922202585296</v>
      </c>
      <c r="G29" s="13">
        <v>5.3243064702237204</v>
      </c>
      <c r="H29" s="13">
        <v>54.588026171158603</v>
      </c>
      <c r="I29" s="14">
        <v>4</v>
      </c>
      <c r="J29" s="14">
        <v>312</v>
      </c>
      <c r="K29" s="13">
        <v>1.7327395459827999</v>
      </c>
      <c r="L29" s="14">
        <v>180.06168366350499</v>
      </c>
      <c r="M29" s="14">
        <v>110</v>
      </c>
      <c r="ZA29" s="8"/>
    </row>
    <row r="30" spans="2:677" x14ac:dyDescent="0.3">
      <c r="B30" s="21"/>
      <c r="C30" s="15" t="s">
        <v>236</v>
      </c>
      <c r="D30" s="13">
        <v>1.01909935395296</v>
      </c>
      <c r="E30" s="13">
        <v>0.73896711899280498</v>
      </c>
      <c r="F30" s="13">
        <v>0.24154639096768599</v>
      </c>
      <c r="G30" s="13">
        <v>4.1944042185743804</v>
      </c>
      <c r="H30" s="13">
        <v>72.511783677071804</v>
      </c>
      <c r="I30" s="14">
        <v>3</v>
      </c>
      <c r="J30" s="14">
        <v>395</v>
      </c>
      <c r="K30" s="13">
        <v>2.1329394327668401</v>
      </c>
      <c r="L30" s="14">
        <v>185.19044372844999</v>
      </c>
      <c r="M30" s="14">
        <v>143</v>
      </c>
      <c r="ZA30" s="8"/>
    </row>
    <row r="31" spans="2:677" x14ac:dyDescent="0.3">
      <c r="B31" s="21"/>
      <c r="C31" s="15" t="s">
        <v>237</v>
      </c>
      <c r="D31" s="13">
        <v>1.6007325664919401</v>
      </c>
      <c r="E31" s="13">
        <v>0.80156599251015004</v>
      </c>
      <c r="F31" s="13">
        <v>0.59179028096266795</v>
      </c>
      <c r="G31" s="13">
        <v>4.2561707988024704</v>
      </c>
      <c r="H31" s="13">
        <v>50.074947513987802</v>
      </c>
      <c r="I31" s="14">
        <v>5</v>
      </c>
      <c r="J31" s="14">
        <v>380</v>
      </c>
      <c r="K31" s="13">
        <v>1.5459916037255099</v>
      </c>
      <c r="L31" s="14">
        <v>245.79693646736499</v>
      </c>
      <c r="M31" s="14">
        <v>143</v>
      </c>
      <c r="ZA31" s="8"/>
    </row>
    <row r="32" spans="2:677" x14ac:dyDescent="0.3">
      <c r="B32" s="21"/>
      <c r="C32" s="15" t="s">
        <v>238</v>
      </c>
      <c r="D32" s="13">
        <v>0.25950083249209499</v>
      </c>
      <c r="E32" s="13">
        <v>0.256370367116529</v>
      </c>
      <c r="F32" s="13">
        <v>3.6292173051876098E-2</v>
      </c>
      <c r="G32" s="13">
        <v>1.8303786250621901</v>
      </c>
      <c r="H32" s="13">
        <v>98.7936588312635</v>
      </c>
      <c r="I32" s="14">
        <v>1</v>
      </c>
      <c r="J32" s="14">
        <v>234</v>
      </c>
      <c r="K32" s="13">
        <v>0.59167236465273698</v>
      </c>
      <c r="L32" s="14">
        <v>234</v>
      </c>
      <c r="M32" s="14">
        <v>76</v>
      </c>
      <c r="ZA32" s="8"/>
    </row>
    <row r="33" spans="2:677" x14ac:dyDescent="0.3">
      <c r="B33" s="21"/>
      <c r="C33" s="15" t="s">
        <v>239</v>
      </c>
      <c r="D33" s="13">
        <v>0.14521069106213699</v>
      </c>
      <c r="E33" s="13">
        <v>0.145424503040579</v>
      </c>
      <c r="F33" s="13">
        <v>1.99527564566945E-2</v>
      </c>
      <c r="G33" s="13">
        <v>1.0485567831133999</v>
      </c>
      <c r="H33" s="13">
        <v>100.147242587221</v>
      </c>
      <c r="I33" s="14">
        <v>1</v>
      </c>
      <c r="J33" s="14">
        <v>322</v>
      </c>
      <c r="K33" s="13">
        <v>0.46817984899327297</v>
      </c>
      <c r="L33" s="14">
        <v>322</v>
      </c>
      <c r="M33" s="14">
        <v>113</v>
      </c>
      <c r="ZA33" s="8"/>
    </row>
    <row r="34" spans="2:677" x14ac:dyDescent="0.3">
      <c r="B34" s="21"/>
      <c r="C34" s="15" t="s">
        <v>240</v>
      </c>
      <c r="D34" s="13">
        <v>0.84861191549596604</v>
      </c>
      <c r="E34" s="13">
        <v>0.37641771368099097</v>
      </c>
      <c r="F34" s="13">
        <v>0.35318151767657202</v>
      </c>
      <c r="G34" s="13">
        <v>2.0248920403321602</v>
      </c>
      <c r="H34" s="13">
        <v>44.356873478614297</v>
      </c>
      <c r="I34" s="14">
        <v>6</v>
      </c>
      <c r="J34" s="14">
        <v>590</v>
      </c>
      <c r="K34" s="13">
        <v>0.99185337629635495</v>
      </c>
      <c r="L34" s="14">
        <v>590</v>
      </c>
      <c r="M34" s="14">
        <v>214</v>
      </c>
      <c r="ZA34" s="8"/>
    </row>
    <row r="35" spans="2:677" x14ac:dyDescent="0.3">
      <c r="B35" s="21"/>
      <c r="C35" s="15" t="s">
        <v>241</v>
      </c>
      <c r="D35" s="13">
        <v>1.84436072191447</v>
      </c>
      <c r="E35" s="13">
        <v>0.89090443270633302</v>
      </c>
      <c r="F35" s="13">
        <v>0.70559582672924204</v>
      </c>
      <c r="G35" s="13">
        <v>4.7333734994479997</v>
      </c>
      <c r="H35" s="13">
        <v>48.3042401695457</v>
      </c>
      <c r="I35" s="14">
        <v>5</v>
      </c>
      <c r="J35" s="14">
        <v>425</v>
      </c>
      <c r="K35" s="13">
        <v>1.85894687132409</v>
      </c>
      <c r="L35" s="14">
        <v>228.62407019587499</v>
      </c>
      <c r="M35" s="14">
        <v>148</v>
      </c>
      <c r="ZA35" s="8"/>
    </row>
    <row r="36" spans="2:677" x14ac:dyDescent="0.3">
      <c r="B36" s="21"/>
      <c r="C36" s="15" t="s">
        <v>242</v>
      </c>
      <c r="D36" s="13">
        <v>0.92787705178256896</v>
      </c>
      <c r="E36" s="13">
        <v>0.53648280446461305</v>
      </c>
      <c r="F36" s="13">
        <v>0.294956218033321</v>
      </c>
      <c r="G36" s="13">
        <v>2.8797017423615401</v>
      </c>
      <c r="H36" s="13">
        <v>57.818307224428203</v>
      </c>
      <c r="I36" s="14">
        <v>3</v>
      </c>
      <c r="J36" s="14">
        <v>428</v>
      </c>
      <c r="K36" s="13">
        <v>1.3368958791558601</v>
      </c>
      <c r="L36" s="14">
        <v>320.14460263745298</v>
      </c>
      <c r="M36" s="14">
        <v>152</v>
      </c>
      <c r="ZA36" s="8"/>
    </row>
    <row r="37" spans="2:677" x14ac:dyDescent="0.3">
      <c r="B37" s="21"/>
      <c r="C37" s="15" t="s">
        <v>243</v>
      </c>
      <c r="D37" s="13">
        <v>2.1056726477351102</v>
      </c>
      <c r="E37" s="13">
        <v>1.14808610837897</v>
      </c>
      <c r="F37" s="13">
        <v>0.70644433327693401</v>
      </c>
      <c r="G37" s="13">
        <v>6.10587876703201</v>
      </c>
      <c r="H37" s="13">
        <v>54.523484911762701</v>
      </c>
      <c r="I37" s="14">
        <v>4</v>
      </c>
      <c r="J37" s="14">
        <v>252</v>
      </c>
      <c r="K37" s="13">
        <v>1.6049971430861101</v>
      </c>
      <c r="L37" s="14">
        <v>157.00962527288399</v>
      </c>
      <c r="M37" s="14">
        <v>87</v>
      </c>
      <c r="ZA37" s="8">
        <v>1</v>
      </c>
    </row>
    <row r="38" spans="2:677" x14ac:dyDescent="0.3">
      <c r="B38" s="21" t="s">
        <v>259</v>
      </c>
      <c r="C38" s="15" t="s">
        <v>244</v>
      </c>
      <c r="D38" s="13">
        <v>1.5170030503108001</v>
      </c>
      <c r="E38" s="13">
        <v>0.36308928150037501</v>
      </c>
      <c r="F38" s="13">
        <v>0.9472664136915</v>
      </c>
      <c r="G38" s="13">
        <v>2.4210342453314002</v>
      </c>
      <c r="H38" s="13">
        <v>23.9346441278405</v>
      </c>
      <c r="I38" s="14">
        <v>55</v>
      </c>
      <c r="J38" s="14">
        <v>4676</v>
      </c>
      <c r="K38" s="13">
        <v>4.1253497550904301</v>
      </c>
      <c r="L38" s="14">
        <v>1133.4796508417501</v>
      </c>
      <c r="M38" s="14">
        <v>1597</v>
      </c>
      <c r="ZA38" s="8"/>
    </row>
    <row r="39" spans="2:677" x14ac:dyDescent="0.3">
      <c r="B39" s="21"/>
      <c r="C39" s="15" t="s">
        <v>245</v>
      </c>
      <c r="D39" s="13">
        <v>0.90447303506926402</v>
      </c>
      <c r="E39" s="13">
        <v>0.25572651412641201</v>
      </c>
      <c r="F39" s="13">
        <v>0.51880352713935296</v>
      </c>
      <c r="G39" s="13">
        <v>1.57231121449972</v>
      </c>
      <c r="H39" s="13">
        <v>28.2735365468168</v>
      </c>
      <c r="I39" s="14">
        <v>22</v>
      </c>
      <c r="J39" s="14">
        <v>3451</v>
      </c>
      <c r="K39" s="13">
        <v>2.51721862915372</v>
      </c>
      <c r="L39" s="14">
        <v>1370.9575958287801</v>
      </c>
      <c r="M39" s="14">
        <v>1233</v>
      </c>
      <c r="ZA39" s="8"/>
    </row>
    <row r="40" spans="2:677" x14ac:dyDescent="0.3">
      <c r="B40" s="21" t="s">
        <v>284</v>
      </c>
      <c r="C40" s="15" t="s">
        <v>277</v>
      </c>
      <c r="D40" s="13">
        <v>1.5607148509948401</v>
      </c>
      <c r="E40" s="13">
        <v>0.38663387438678298</v>
      </c>
      <c r="F40" s="13">
        <v>0.95868992989190904</v>
      </c>
      <c r="G40" s="13">
        <v>2.5311295112107</v>
      </c>
      <c r="H40" s="13">
        <v>24.772870850836799</v>
      </c>
      <c r="I40" s="14">
        <v>41</v>
      </c>
      <c r="J40" s="14">
        <v>4116</v>
      </c>
      <c r="K40" s="13">
        <v>4.0038484764796101</v>
      </c>
      <c r="L40" s="14">
        <v>1028.0109310277901</v>
      </c>
      <c r="M40" s="14">
        <v>2249</v>
      </c>
      <c r="ZA40" s="8"/>
    </row>
    <row r="41" spans="2:677" x14ac:dyDescent="0.3">
      <c r="B41" s="21"/>
      <c r="C41" s="15" t="s">
        <v>278</v>
      </c>
      <c r="D41" s="13">
        <v>0.77838493885011395</v>
      </c>
      <c r="E41" s="13">
        <v>0.18782280882119301</v>
      </c>
      <c r="F41" s="13">
        <v>0.484611296259021</v>
      </c>
      <c r="G41" s="13">
        <v>1.2480121724573201</v>
      </c>
      <c r="H41" s="13">
        <v>24.129810257975802</v>
      </c>
      <c r="I41" s="14">
        <v>36</v>
      </c>
      <c r="J41" s="14">
        <v>4011</v>
      </c>
      <c r="K41" s="13">
        <v>1.8316408413413101</v>
      </c>
      <c r="L41" s="14">
        <v>2189.8397925341901</v>
      </c>
      <c r="M41" s="14">
        <v>2236</v>
      </c>
      <c r="ZA41" s="8"/>
    </row>
    <row r="42" spans="2:677" x14ac:dyDescent="0.3">
      <c r="B42" s="21" t="s">
        <v>285</v>
      </c>
      <c r="C42" s="15" t="s">
        <v>279</v>
      </c>
      <c r="D42" s="13">
        <v>1.1964349698244501</v>
      </c>
      <c r="E42" s="13">
        <v>0.62127233018366701</v>
      </c>
      <c r="F42" s="13">
        <v>0.42990910407407101</v>
      </c>
      <c r="G42" s="13">
        <v>3.2845880885695098</v>
      </c>
      <c r="H42" s="13">
        <v>51.926961836866603</v>
      </c>
      <c r="I42" s="14">
        <v>8</v>
      </c>
      <c r="J42" s="14">
        <v>1054</v>
      </c>
      <c r="K42" s="13">
        <v>3.4381964003128198</v>
      </c>
      <c r="L42" s="14">
        <v>306.55607687335799</v>
      </c>
      <c r="M42" s="14">
        <v>483</v>
      </c>
      <c r="ZA42" s="8"/>
    </row>
    <row r="43" spans="2:677" x14ac:dyDescent="0.3">
      <c r="B43" s="21"/>
      <c r="C43" s="15" t="s">
        <v>280</v>
      </c>
      <c r="D43" s="13">
        <v>4.4818038556850697</v>
      </c>
      <c r="E43" s="13">
        <v>2.5609873382186699</v>
      </c>
      <c r="F43" s="13">
        <v>1.42892069909348</v>
      </c>
      <c r="G43" s="13">
        <v>13.184722921430399</v>
      </c>
      <c r="H43" s="13">
        <v>57.1418879692853</v>
      </c>
      <c r="I43" s="14">
        <v>5</v>
      </c>
      <c r="J43" s="14">
        <v>345</v>
      </c>
      <c r="K43" s="13">
        <v>5.2702879859717902</v>
      </c>
      <c r="L43" s="14">
        <v>65.461318417191805</v>
      </c>
      <c r="M43" s="14">
        <v>186</v>
      </c>
      <c r="ZA43" s="8">
        <v>1</v>
      </c>
    </row>
    <row r="44" spans="2:677" x14ac:dyDescent="0.3">
      <c r="B44" s="21"/>
      <c r="C44" s="15" t="s">
        <v>281</v>
      </c>
      <c r="D44" s="13">
        <v>0.563598601021434</v>
      </c>
      <c r="E44" s="13">
        <v>0.33934291786948501</v>
      </c>
      <c r="F44" s="13">
        <v>0.17215872796340501</v>
      </c>
      <c r="G44" s="13">
        <v>1.8287567449128901</v>
      </c>
      <c r="H44" s="13">
        <v>60.210035520755298</v>
      </c>
      <c r="I44" s="14">
        <v>3</v>
      </c>
      <c r="J44" s="14">
        <v>282</v>
      </c>
      <c r="K44" s="13">
        <v>0.57738911778603497</v>
      </c>
      <c r="L44" s="14">
        <v>282</v>
      </c>
      <c r="M44" s="14">
        <v>161</v>
      </c>
      <c r="ZA44" s="8"/>
    </row>
    <row r="45" spans="2:677" x14ac:dyDescent="0.3">
      <c r="B45" s="21"/>
      <c r="C45" s="15" t="s">
        <v>282</v>
      </c>
      <c r="D45" s="13">
        <v>1.0809133550508401</v>
      </c>
      <c r="E45" s="13">
        <v>0.230452949718849</v>
      </c>
      <c r="F45" s="13">
        <v>0.71101317648919804</v>
      </c>
      <c r="G45" s="13">
        <v>1.6400730693022001</v>
      </c>
      <c r="H45" s="13">
        <v>21.320205605935001</v>
      </c>
      <c r="I45" s="14">
        <v>61</v>
      </c>
      <c r="J45" s="14">
        <v>6370</v>
      </c>
      <c r="K45" s="13">
        <v>3.1634779454800999</v>
      </c>
      <c r="L45" s="14">
        <v>2013.60657788094</v>
      </c>
      <c r="M45" s="14">
        <v>2621</v>
      </c>
      <c r="ZA45" s="8"/>
    </row>
    <row r="46" spans="2:677" x14ac:dyDescent="0.3">
      <c r="B46" s="21"/>
      <c r="C46" s="15" t="s">
        <v>283</v>
      </c>
      <c r="D46" s="13">
        <v>2.6451747173438902E-10</v>
      </c>
      <c r="E46" s="13">
        <v>0</v>
      </c>
      <c r="F46" s="13">
        <v>1.8882636589278399E-10</v>
      </c>
      <c r="G46" s="13">
        <v>3.7054938023040998E-10</v>
      </c>
      <c r="H46" s="13">
        <v>0</v>
      </c>
      <c r="I46" s="14">
        <v>0</v>
      </c>
      <c r="J46" s="14">
        <v>76</v>
      </c>
      <c r="K46" s="13"/>
      <c r="L46" s="14"/>
      <c r="M46" s="14"/>
      <c r="ZA46" s="8">
        <v>2</v>
      </c>
    </row>
    <row r="47" spans="2:677" x14ac:dyDescent="0.3">
      <c r="B47" s="21" t="s">
        <v>261</v>
      </c>
      <c r="C47" s="15" t="s">
        <v>246</v>
      </c>
      <c r="D47" s="13">
        <v>1.0090850430484</v>
      </c>
      <c r="E47" s="13">
        <v>0.269098529581831</v>
      </c>
      <c r="F47" s="13">
        <v>0.59740997675799401</v>
      </c>
      <c r="G47" s="13">
        <v>1.6995948191086201</v>
      </c>
      <c r="H47" s="13">
        <v>26.6675768742838</v>
      </c>
      <c r="I47" s="14">
        <v>23</v>
      </c>
      <c r="J47" s="14">
        <v>1928</v>
      </c>
      <c r="K47" s="13">
        <v>1.3969512694136099</v>
      </c>
      <c r="L47" s="14">
        <v>1380.1483575080699</v>
      </c>
      <c r="M47" s="14">
        <v>1133</v>
      </c>
      <c r="ZA47" s="8"/>
    </row>
    <row r="48" spans="2:677" x14ac:dyDescent="0.3">
      <c r="B48" s="21"/>
      <c r="C48" s="15" t="s">
        <v>247</v>
      </c>
      <c r="D48" s="13">
        <v>1.5323280445188301</v>
      </c>
      <c r="E48" s="13">
        <v>0.69013577889606204</v>
      </c>
      <c r="F48" s="13">
        <v>0.63058518832909205</v>
      </c>
      <c r="G48" s="13">
        <v>3.6758706357050102</v>
      </c>
      <c r="H48" s="13">
        <v>45.038383351704198</v>
      </c>
      <c r="I48" s="14">
        <v>19</v>
      </c>
      <c r="J48" s="14">
        <v>1481</v>
      </c>
      <c r="K48" s="13">
        <v>4.6718123484138196</v>
      </c>
      <c r="L48" s="14">
        <v>317.00759567169501</v>
      </c>
      <c r="M48" s="14">
        <v>1021</v>
      </c>
      <c r="ZA48" s="8"/>
    </row>
    <row r="49" spans="2:677" x14ac:dyDescent="0.3">
      <c r="B49" s="21"/>
      <c r="C49" s="15" t="s">
        <v>248</v>
      </c>
      <c r="D49" s="13">
        <v>0.94029052361563703</v>
      </c>
      <c r="E49" s="13">
        <v>0.40667296630032601</v>
      </c>
      <c r="F49" s="13">
        <v>0.40156969435864698</v>
      </c>
      <c r="G49" s="13">
        <v>2.1858643349173601</v>
      </c>
      <c r="H49" s="13">
        <v>43.249714432574898</v>
      </c>
      <c r="I49" s="14">
        <v>9</v>
      </c>
      <c r="J49" s="14">
        <v>1447</v>
      </c>
      <c r="K49" s="13">
        <v>2.5674369713857299</v>
      </c>
      <c r="L49" s="14">
        <v>563.59708772870295</v>
      </c>
      <c r="M49" s="14">
        <v>1020</v>
      </c>
      <c r="ZA49" s="8"/>
    </row>
    <row r="50" spans="2:677" x14ac:dyDescent="0.3">
      <c r="B50" s="21"/>
      <c r="C50" s="15" t="s">
        <v>249</v>
      </c>
      <c r="D50" s="13">
        <v>1.16457304841867</v>
      </c>
      <c r="E50" s="13">
        <v>0.54662137395409305</v>
      </c>
      <c r="F50" s="13">
        <v>0.46213778889999002</v>
      </c>
      <c r="G50" s="13">
        <v>2.9035438610705202</v>
      </c>
      <c r="H50" s="13">
        <v>46.937491357569399</v>
      </c>
      <c r="I50" s="14">
        <v>12</v>
      </c>
      <c r="J50" s="14">
        <v>1486</v>
      </c>
      <c r="K50" s="13">
        <v>3.85496371682407</v>
      </c>
      <c r="L50" s="14">
        <v>385.47703925583198</v>
      </c>
      <c r="M50" s="14">
        <v>1029</v>
      </c>
      <c r="ZA50" s="8"/>
    </row>
    <row r="51" spans="2:677" x14ac:dyDescent="0.3">
      <c r="B51" s="21"/>
      <c r="C51" s="15" t="s">
        <v>250</v>
      </c>
      <c r="D51" s="13">
        <v>1.30778620575977</v>
      </c>
      <c r="E51" s="13">
        <v>0.49627902272528901</v>
      </c>
      <c r="F51" s="13">
        <v>0.61954438516019095</v>
      </c>
      <c r="G51" s="13">
        <v>2.73950904229401</v>
      </c>
      <c r="H51" s="13">
        <v>37.948023961376002</v>
      </c>
      <c r="I51" s="14">
        <v>14</v>
      </c>
      <c r="J51" s="14">
        <v>1722</v>
      </c>
      <c r="K51" s="13">
        <v>3.2840749786786798</v>
      </c>
      <c r="L51" s="14">
        <v>524.34856426232795</v>
      </c>
      <c r="M51" s="14">
        <v>1113</v>
      </c>
      <c r="ZA51" s="8"/>
    </row>
    <row r="52" spans="2:677" x14ac:dyDescent="0.3">
      <c r="B52" s="21" t="s">
        <v>260</v>
      </c>
      <c r="C52" s="15" t="s">
        <v>251</v>
      </c>
      <c r="D52" s="13">
        <v>1.2473755663725601</v>
      </c>
      <c r="E52" s="13">
        <v>0.27001833445643703</v>
      </c>
      <c r="F52" s="13">
        <v>0.81514448999220801</v>
      </c>
      <c r="G52" s="13">
        <v>1.9043969720737</v>
      </c>
      <c r="H52" s="13">
        <v>21.646915470828599</v>
      </c>
      <c r="I52" s="14">
        <v>54</v>
      </c>
      <c r="J52" s="14">
        <v>6070</v>
      </c>
      <c r="K52" s="13">
        <v>3.5921773211610901</v>
      </c>
      <c r="L52" s="14">
        <v>1689.7829525960001</v>
      </c>
      <c r="M52" s="14">
        <v>2669</v>
      </c>
      <c r="ZA52" s="8"/>
    </row>
    <row r="53" spans="2:677" x14ac:dyDescent="0.3">
      <c r="B53" s="21"/>
      <c r="C53" s="15" t="s">
        <v>252</v>
      </c>
      <c r="D53" s="13">
        <v>0.96502369195579896</v>
      </c>
      <c r="E53" s="13">
        <v>0.25716233973591501</v>
      </c>
      <c r="F53" s="13">
        <v>0.57157514901164597</v>
      </c>
      <c r="G53" s="13">
        <v>1.62487981752126</v>
      </c>
      <c r="H53" s="13">
        <v>26.648292874004799</v>
      </c>
      <c r="I53" s="14">
        <v>23</v>
      </c>
      <c r="J53" s="14">
        <v>1994</v>
      </c>
      <c r="K53" s="13">
        <v>1.3790990454880501</v>
      </c>
      <c r="L53" s="14">
        <v>1445.8714959768099</v>
      </c>
      <c r="M53" s="14">
        <v>1171</v>
      </c>
      <c r="ZA53" s="8"/>
    </row>
    <row r="54" spans="2:677" x14ac:dyDescent="0.3">
      <c r="B54" s="21" t="s">
        <v>254</v>
      </c>
      <c r="C54" s="15" t="s">
        <v>253</v>
      </c>
      <c r="D54" s="13">
        <v>1.17392700350946</v>
      </c>
      <c r="E54" s="13">
        <v>0.316706942812505</v>
      </c>
      <c r="F54" s="13">
        <v>0.69070204979539096</v>
      </c>
      <c r="G54" s="13">
        <v>1.9884538497561599</v>
      </c>
      <c r="H54" s="13">
        <v>26.9784187488412</v>
      </c>
      <c r="I54" s="14">
        <v>40</v>
      </c>
      <c r="J54" s="14">
        <v>5063</v>
      </c>
      <c r="K54" s="13">
        <v>4.3764772761258701</v>
      </c>
      <c r="L54" s="14">
        <v>1156.8665117077601</v>
      </c>
      <c r="M54" s="14">
        <v>2292</v>
      </c>
      <c r="ZA54" s="8"/>
    </row>
    <row r="55" spans="2:677" x14ac:dyDescent="0.3">
      <c r="B55" s="21"/>
      <c r="C55" s="15" t="s">
        <v>254</v>
      </c>
      <c r="D55" s="13">
        <v>1.17713880967711</v>
      </c>
      <c r="E55" s="13">
        <v>0.26887570618310003</v>
      </c>
      <c r="F55" s="13">
        <v>0.75135575615315897</v>
      </c>
      <c r="G55" s="13">
        <v>1.83973469179877</v>
      </c>
      <c r="H55" s="13">
        <v>22.841461344465699</v>
      </c>
      <c r="I55" s="14">
        <v>37</v>
      </c>
      <c r="J55" s="14">
        <v>3064</v>
      </c>
      <c r="K55" s="13">
        <v>1.9035532169643099</v>
      </c>
      <c r="L55" s="14">
        <v>1609.62140311807</v>
      </c>
      <c r="M55" s="14">
        <v>1542</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289</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331" priority="1">
      <formula>ZA9 = 3</formula>
    </cfRule>
    <cfRule type="expression" dxfId="330" priority="48">
      <formula>I9 = J9</formula>
    </cfRule>
    <cfRule type="expression" dxfId="329" priority="95">
      <formula>ZA9 = 2</formula>
    </cfRule>
    <cfRule type="expression" dxfId="328" priority="142">
      <formula>ZA9 = 1</formula>
    </cfRule>
  </conditionalFormatting>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27</v>
      </c>
      <c r="M2" s="11" t="str">
        <f>HYPERLINK("#'INDICE'!A1", "Índice")</f>
        <v>Índice</v>
      </c>
    </row>
    <row r="3" spans="2:677" x14ac:dyDescent="0.3">
      <c r="B3" s="9" t="s">
        <v>7</v>
      </c>
      <c r="C3" s="10" t="s">
        <v>26</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16.9315458202957</v>
      </c>
      <c r="E9" s="13">
        <v>0.46676792182020099</v>
      </c>
      <c r="F9" s="13">
        <v>16.035930612827698</v>
      </c>
      <c r="G9" s="13">
        <v>17.866537836129002</v>
      </c>
      <c r="H9" s="13">
        <v>2.7567944874867298</v>
      </c>
      <c r="I9" s="14">
        <v>3706</v>
      </c>
      <c r="J9" s="14">
        <v>22289</v>
      </c>
      <c r="K9" s="13">
        <v>3.4525530779877598</v>
      </c>
      <c r="L9" s="14">
        <v>6455.8022705303601</v>
      </c>
      <c r="M9" s="14">
        <v>3124</v>
      </c>
      <c r="ZA9" s="8"/>
    </row>
    <row r="10" spans="2:677" x14ac:dyDescent="0.3">
      <c r="B10" s="21" t="s">
        <v>256</v>
      </c>
      <c r="C10" s="15" t="s">
        <v>216</v>
      </c>
      <c r="D10" s="13">
        <v>15.295858739143901</v>
      </c>
      <c r="E10" s="13">
        <v>0.57306546209147802</v>
      </c>
      <c r="F10" s="13">
        <v>14.2054895271531</v>
      </c>
      <c r="G10" s="13">
        <v>16.453870396827799</v>
      </c>
      <c r="H10" s="13">
        <v>3.7465399744111001</v>
      </c>
      <c r="I10" s="14">
        <v>1858</v>
      </c>
      <c r="J10" s="14">
        <v>13453</v>
      </c>
      <c r="K10" s="13">
        <v>3.4097051095715001</v>
      </c>
      <c r="L10" s="14">
        <v>3945.5024900058402</v>
      </c>
      <c r="M10" s="14">
        <v>1973</v>
      </c>
      <c r="ZA10" s="8"/>
    </row>
    <row r="11" spans="2:677" x14ac:dyDescent="0.3">
      <c r="B11" s="21"/>
      <c r="C11" s="15" t="s">
        <v>217</v>
      </c>
      <c r="D11" s="13">
        <v>20.470094339805701</v>
      </c>
      <c r="E11" s="13">
        <v>0.81202714718835101</v>
      </c>
      <c r="F11" s="13">
        <v>18.9228247352568</v>
      </c>
      <c r="G11" s="13">
        <v>22.109379722724501</v>
      </c>
      <c r="H11" s="13">
        <v>3.96689499182866</v>
      </c>
      <c r="I11" s="14">
        <v>1848</v>
      </c>
      <c r="J11" s="14">
        <v>8836</v>
      </c>
      <c r="K11" s="13">
        <v>3.5784696605987398</v>
      </c>
      <c r="L11" s="14">
        <v>2469.2119364012101</v>
      </c>
      <c r="M11" s="14">
        <v>1151</v>
      </c>
      <c r="ZA11" s="8"/>
    </row>
    <row r="12" spans="2:677" x14ac:dyDescent="0.3">
      <c r="B12" s="21" t="s">
        <v>257</v>
      </c>
      <c r="C12" s="15" t="s">
        <v>218</v>
      </c>
      <c r="D12" s="13">
        <v>20.983375964030401</v>
      </c>
      <c r="E12" s="13">
        <v>0.67792728895816901</v>
      </c>
      <c r="F12" s="13">
        <v>19.684313342218299</v>
      </c>
      <c r="G12" s="13">
        <v>22.344318980367898</v>
      </c>
      <c r="H12" s="13">
        <v>3.23078274020477</v>
      </c>
      <c r="I12" s="14">
        <v>1683</v>
      </c>
      <c r="J12" s="14">
        <v>8688</v>
      </c>
      <c r="K12" s="13">
        <v>2.4079209272645801</v>
      </c>
      <c r="L12" s="14">
        <v>3608.0919026978299</v>
      </c>
      <c r="M12" s="14">
        <v>1255</v>
      </c>
      <c r="ZA12" s="8"/>
    </row>
    <row r="13" spans="2:677" x14ac:dyDescent="0.3">
      <c r="B13" s="21"/>
      <c r="C13" s="15" t="s">
        <v>219</v>
      </c>
      <c r="D13" s="13">
        <v>13.4721704152599</v>
      </c>
      <c r="E13" s="13">
        <v>0.69100297564801205</v>
      </c>
      <c r="F13" s="13">
        <v>12.1728899342225</v>
      </c>
      <c r="G13" s="13">
        <v>14.886624297372601</v>
      </c>
      <c r="H13" s="13">
        <v>5.1291139760621904</v>
      </c>
      <c r="I13" s="14">
        <v>972</v>
      </c>
      <c r="J13" s="14">
        <v>7270</v>
      </c>
      <c r="K13" s="13">
        <v>2.9774270249549102</v>
      </c>
      <c r="L13" s="14">
        <v>2441.7055192511698</v>
      </c>
      <c r="M13" s="14">
        <v>1020</v>
      </c>
      <c r="ZA13" s="8"/>
    </row>
    <row r="14" spans="2:677" x14ac:dyDescent="0.3">
      <c r="B14" s="21"/>
      <c r="C14" s="15" t="s">
        <v>220</v>
      </c>
      <c r="D14" s="13">
        <v>20.899786901967001</v>
      </c>
      <c r="E14" s="13">
        <v>0.93487749217363902</v>
      </c>
      <c r="F14" s="13">
        <v>19.124024188050601</v>
      </c>
      <c r="G14" s="13">
        <v>22.793966241562298</v>
      </c>
      <c r="H14" s="13">
        <v>4.4731436571999401</v>
      </c>
      <c r="I14" s="14">
        <v>1051</v>
      </c>
      <c r="J14" s="14">
        <v>6331</v>
      </c>
      <c r="K14" s="13">
        <v>3.3465214002816301</v>
      </c>
      <c r="L14" s="14">
        <v>1891.8151844082699</v>
      </c>
      <c r="M14" s="14">
        <v>849</v>
      </c>
      <c r="ZA14" s="8"/>
    </row>
    <row r="15" spans="2:677" x14ac:dyDescent="0.3">
      <c r="B15" s="21" t="s">
        <v>258</v>
      </c>
      <c r="C15" s="15" t="s">
        <v>221</v>
      </c>
      <c r="D15" s="13">
        <v>23.470539221935699</v>
      </c>
      <c r="E15" s="13">
        <v>1.9852901958636799</v>
      </c>
      <c r="F15" s="13">
        <v>19.7605760711999</v>
      </c>
      <c r="G15" s="13">
        <v>27.6371240463492</v>
      </c>
      <c r="H15" s="13">
        <v>8.4586475712846898</v>
      </c>
      <c r="I15" s="14">
        <v>148</v>
      </c>
      <c r="J15" s="14">
        <v>658</v>
      </c>
      <c r="K15" s="13">
        <v>1.4416560027201</v>
      </c>
      <c r="L15" s="14">
        <v>456.41956108703602</v>
      </c>
      <c r="M15" s="14">
        <v>96</v>
      </c>
      <c r="ZA15" s="8"/>
    </row>
    <row r="16" spans="2:677" x14ac:dyDescent="0.3">
      <c r="B16" s="21"/>
      <c r="C16" s="15" t="s">
        <v>222</v>
      </c>
      <c r="D16" s="13">
        <v>22.408067981308399</v>
      </c>
      <c r="E16" s="13">
        <v>2.00952886915523</v>
      </c>
      <c r="F16" s="13">
        <v>18.6790589771573</v>
      </c>
      <c r="G16" s="13">
        <v>26.6376690580184</v>
      </c>
      <c r="H16" s="13">
        <v>8.96788099193326</v>
      </c>
      <c r="I16" s="14">
        <v>171</v>
      </c>
      <c r="J16" s="14">
        <v>802</v>
      </c>
      <c r="K16" s="13">
        <v>1.8603730361041</v>
      </c>
      <c r="L16" s="14">
        <v>431.096336291515</v>
      </c>
      <c r="M16" s="14">
        <v>114</v>
      </c>
      <c r="ZA16" s="8"/>
    </row>
    <row r="17" spans="2:677" x14ac:dyDescent="0.3">
      <c r="B17" s="21"/>
      <c r="C17" s="15" t="s">
        <v>223</v>
      </c>
      <c r="D17" s="13">
        <v>24.558533907566002</v>
      </c>
      <c r="E17" s="13">
        <v>2.08743920742095</v>
      </c>
      <c r="F17" s="13">
        <v>20.660827614082901</v>
      </c>
      <c r="G17" s="13">
        <v>28.923489325510999</v>
      </c>
      <c r="H17" s="13">
        <v>8.4998526999930295</v>
      </c>
      <c r="I17" s="14">
        <v>192</v>
      </c>
      <c r="J17" s="14">
        <v>799</v>
      </c>
      <c r="K17" s="13">
        <v>1.8768000555501301</v>
      </c>
      <c r="L17" s="14">
        <v>425.724625080424</v>
      </c>
      <c r="M17" s="14">
        <v>114</v>
      </c>
      <c r="ZA17" s="8"/>
    </row>
    <row r="18" spans="2:677" x14ac:dyDescent="0.3">
      <c r="B18" s="21"/>
      <c r="C18" s="15" t="s">
        <v>224</v>
      </c>
      <c r="D18" s="13">
        <v>23.2612986597379</v>
      </c>
      <c r="E18" s="13">
        <v>2.7577288456258602</v>
      </c>
      <c r="F18" s="13">
        <v>18.236532493660999</v>
      </c>
      <c r="G18" s="13">
        <v>29.176512029275798</v>
      </c>
      <c r="H18" s="13">
        <v>11.855438021605799</v>
      </c>
      <c r="I18" s="14">
        <v>141</v>
      </c>
      <c r="J18" s="14">
        <v>666</v>
      </c>
      <c r="K18" s="13">
        <v>2.8331943450125898</v>
      </c>
      <c r="L18" s="14">
        <v>235.07035483548501</v>
      </c>
      <c r="M18" s="14">
        <v>93</v>
      </c>
      <c r="ZA18" s="8"/>
    </row>
    <row r="19" spans="2:677" x14ac:dyDescent="0.3">
      <c r="B19" s="21"/>
      <c r="C19" s="15" t="s">
        <v>225</v>
      </c>
      <c r="D19" s="13">
        <v>21.025948894479999</v>
      </c>
      <c r="E19" s="13">
        <v>2.4442871625053502</v>
      </c>
      <c r="F19" s="13">
        <v>16.577824755830601</v>
      </c>
      <c r="G19" s="13">
        <v>26.291435314727799</v>
      </c>
      <c r="H19" s="13">
        <v>11.6250979909262</v>
      </c>
      <c r="I19" s="14">
        <v>129</v>
      </c>
      <c r="J19" s="14">
        <v>619</v>
      </c>
      <c r="K19" s="13">
        <v>2.2235807614787899</v>
      </c>
      <c r="L19" s="14">
        <v>278.37981454216902</v>
      </c>
      <c r="M19" s="14">
        <v>89</v>
      </c>
      <c r="ZA19" s="8"/>
    </row>
    <row r="20" spans="2:677" x14ac:dyDescent="0.3">
      <c r="B20" s="21"/>
      <c r="C20" s="15" t="s">
        <v>226</v>
      </c>
      <c r="D20" s="13">
        <v>24.3780828291288</v>
      </c>
      <c r="E20" s="13">
        <v>2.0519182105780098</v>
      </c>
      <c r="F20" s="13">
        <v>20.534421394552801</v>
      </c>
      <c r="G20" s="13">
        <v>28.6815305864659</v>
      </c>
      <c r="H20" s="13">
        <v>8.4170614439221492</v>
      </c>
      <c r="I20" s="14">
        <v>143</v>
      </c>
      <c r="J20" s="14">
        <v>616</v>
      </c>
      <c r="K20" s="13">
        <v>1.4045848368057501</v>
      </c>
      <c r="L20" s="14">
        <v>438.56375482515102</v>
      </c>
      <c r="M20" s="14">
        <v>89</v>
      </c>
      <c r="ZA20" s="8"/>
    </row>
    <row r="21" spans="2:677" x14ac:dyDescent="0.3">
      <c r="B21" s="21"/>
      <c r="C21" s="15" t="s">
        <v>227</v>
      </c>
      <c r="D21" s="13">
        <v>10.0602324005767</v>
      </c>
      <c r="E21" s="13">
        <v>1.00109748774541</v>
      </c>
      <c r="F21" s="13">
        <v>8.2507378401462699</v>
      </c>
      <c r="G21" s="13">
        <v>12.2137442813275</v>
      </c>
      <c r="H21" s="13">
        <v>9.9510373904287306</v>
      </c>
      <c r="I21" s="14">
        <v>123</v>
      </c>
      <c r="J21" s="14">
        <v>1295</v>
      </c>
      <c r="K21" s="13">
        <v>1.4332674756761601</v>
      </c>
      <c r="L21" s="14">
        <v>903.52988676385701</v>
      </c>
      <c r="M21" s="14">
        <v>195</v>
      </c>
      <c r="ZA21" s="8"/>
    </row>
    <row r="22" spans="2:677" x14ac:dyDescent="0.3">
      <c r="B22" s="21"/>
      <c r="C22" s="15" t="s">
        <v>228</v>
      </c>
      <c r="D22" s="13">
        <v>11.263936908122099</v>
      </c>
      <c r="E22" s="13">
        <v>0.98339098371224198</v>
      </c>
      <c r="F22" s="13">
        <v>9.4664554292475795</v>
      </c>
      <c r="G22" s="13">
        <v>13.352385046767701</v>
      </c>
      <c r="H22" s="13">
        <v>8.7304376057286195</v>
      </c>
      <c r="I22" s="14">
        <v>185</v>
      </c>
      <c r="J22" s="14">
        <v>1678</v>
      </c>
      <c r="K22" s="13">
        <v>1.6225389869132101</v>
      </c>
      <c r="L22" s="14">
        <v>1034.1816212332201</v>
      </c>
      <c r="M22" s="14">
        <v>219</v>
      </c>
      <c r="ZA22" s="8"/>
    </row>
    <row r="23" spans="2:677" x14ac:dyDescent="0.3">
      <c r="B23" s="21"/>
      <c r="C23" s="15" t="s">
        <v>229</v>
      </c>
      <c r="D23" s="13">
        <v>11.440546805928699</v>
      </c>
      <c r="E23" s="13">
        <v>1.18176844956009</v>
      </c>
      <c r="F23" s="13">
        <v>9.3074416475054704</v>
      </c>
      <c r="G23" s="13">
        <v>13.9871264127815</v>
      </c>
      <c r="H23" s="13">
        <v>10.3296500561291</v>
      </c>
      <c r="I23" s="14">
        <v>148</v>
      </c>
      <c r="J23" s="14">
        <v>1280</v>
      </c>
      <c r="K23" s="13">
        <v>1.76300530129949</v>
      </c>
      <c r="L23" s="14">
        <v>726.03298416432904</v>
      </c>
      <c r="M23" s="14">
        <v>181</v>
      </c>
      <c r="ZA23" s="8"/>
    </row>
    <row r="24" spans="2:677" x14ac:dyDescent="0.3">
      <c r="B24" s="21"/>
      <c r="C24" s="15" t="s">
        <v>230</v>
      </c>
      <c r="D24" s="13">
        <v>18.900055499632298</v>
      </c>
      <c r="E24" s="13">
        <v>1.6639356930778699</v>
      </c>
      <c r="F24" s="13">
        <v>15.816894513517701</v>
      </c>
      <c r="G24" s="13">
        <v>22.4241228583607</v>
      </c>
      <c r="H24" s="13">
        <v>8.8038667035143998</v>
      </c>
      <c r="I24" s="14">
        <v>124</v>
      </c>
      <c r="J24" s="14">
        <v>704</v>
      </c>
      <c r="K24" s="13">
        <v>1.2698276058199101</v>
      </c>
      <c r="L24" s="14">
        <v>554.40596563928</v>
      </c>
      <c r="M24" s="14">
        <v>99</v>
      </c>
      <c r="ZA24" s="8"/>
    </row>
    <row r="25" spans="2:677" x14ac:dyDescent="0.3">
      <c r="B25" s="21"/>
      <c r="C25" s="15" t="s">
        <v>231</v>
      </c>
      <c r="D25" s="13">
        <v>14.6754721943396</v>
      </c>
      <c r="E25" s="13">
        <v>1.3108809057533299</v>
      </c>
      <c r="F25" s="13">
        <v>12.2706853376841</v>
      </c>
      <c r="G25" s="13">
        <v>17.457760983176001</v>
      </c>
      <c r="H25" s="13">
        <v>8.9324615139739496</v>
      </c>
      <c r="I25" s="14">
        <v>164</v>
      </c>
      <c r="J25" s="14">
        <v>1131</v>
      </c>
      <c r="K25" s="13">
        <v>1.5507398286652601</v>
      </c>
      <c r="L25" s="14">
        <v>729.32930404803506</v>
      </c>
      <c r="M25" s="14">
        <v>159</v>
      </c>
      <c r="ZA25" s="8"/>
    </row>
    <row r="26" spans="2:677" x14ac:dyDescent="0.3">
      <c r="B26" s="21"/>
      <c r="C26" s="15" t="s">
        <v>232</v>
      </c>
      <c r="D26" s="13">
        <v>11.1676085691934</v>
      </c>
      <c r="E26" s="13">
        <v>0.99626327091245903</v>
      </c>
      <c r="F26" s="13">
        <v>9.3473511197200398</v>
      </c>
      <c r="G26" s="13">
        <v>13.290366349304501</v>
      </c>
      <c r="H26" s="13">
        <v>8.9210081526381195</v>
      </c>
      <c r="I26" s="14">
        <v>136</v>
      </c>
      <c r="J26" s="14">
        <v>1243</v>
      </c>
      <c r="K26" s="13">
        <v>1.2426198816079701</v>
      </c>
      <c r="L26" s="14">
        <v>1000.30590078081</v>
      </c>
      <c r="M26" s="14">
        <v>174</v>
      </c>
      <c r="ZA26" s="8"/>
    </row>
    <row r="27" spans="2:677" x14ac:dyDescent="0.3">
      <c r="B27" s="21"/>
      <c r="C27" s="15" t="s">
        <v>233</v>
      </c>
      <c r="D27" s="13">
        <v>18.725790321308001</v>
      </c>
      <c r="E27" s="13">
        <v>1.5507066301299901</v>
      </c>
      <c r="F27" s="13">
        <v>15.853725568327899</v>
      </c>
      <c r="G27" s="13">
        <v>21.982235663732499</v>
      </c>
      <c r="H27" s="13">
        <v>8.2811278110139295</v>
      </c>
      <c r="I27" s="14">
        <v>186</v>
      </c>
      <c r="J27" s="14">
        <v>1090</v>
      </c>
      <c r="K27" s="13">
        <v>1.7206568035755401</v>
      </c>
      <c r="L27" s="14">
        <v>633.47902831928297</v>
      </c>
      <c r="M27" s="14">
        <v>160</v>
      </c>
      <c r="ZA27" s="8"/>
    </row>
    <row r="28" spans="2:677" x14ac:dyDescent="0.3">
      <c r="B28" s="21"/>
      <c r="C28" s="15" t="s">
        <v>234</v>
      </c>
      <c r="D28" s="13">
        <v>26.5179199768506</v>
      </c>
      <c r="E28" s="13">
        <v>2.8373572154916</v>
      </c>
      <c r="F28" s="13">
        <v>21.273023878322601</v>
      </c>
      <c r="G28" s="13">
        <v>32.5217639499811</v>
      </c>
      <c r="H28" s="13">
        <v>10.699772900621699</v>
      </c>
      <c r="I28" s="14">
        <v>145</v>
      </c>
      <c r="J28" s="14">
        <v>670</v>
      </c>
      <c r="K28" s="13">
        <v>2.76396953831276</v>
      </c>
      <c r="L28" s="14">
        <v>242.404986998878</v>
      </c>
      <c r="M28" s="14">
        <v>89</v>
      </c>
      <c r="ZA28" s="8"/>
    </row>
    <row r="29" spans="2:677" x14ac:dyDescent="0.3">
      <c r="B29" s="21"/>
      <c r="C29" s="15" t="s">
        <v>235</v>
      </c>
      <c r="D29" s="13">
        <v>19.656697184514702</v>
      </c>
      <c r="E29" s="13">
        <v>2.1438912400283701</v>
      </c>
      <c r="F29" s="13">
        <v>15.7531046277286</v>
      </c>
      <c r="G29" s="13">
        <v>24.249169915353601</v>
      </c>
      <c r="H29" s="13">
        <v>10.906670738751099</v>
      </c>
      <c r="I29" s="14">
        <v>150</v>
      </c>
      <c r="J29" s="14">
        <v>912</v>
      </c>
      <c r="K29" s="13">
        <v>2.6513291584449199</v>
      </c>
      <c r="L29" s="14">
        <v>343.97841440966602</v>
      </c>
      <c r="M29" s="14">
        <v>118</v>
      </c>
      <c r="ZA29" s="8"/>
    </row>
    <row r="30" spans="2:677" x14ac:dyDescent="0.3">
      <c r="B30" s="21"/>
      <c r="C30" s="15" t="s">
        <v>236</v>
      </c>
      <c r="D30" s="13">
        <v>26.719406164844798</v>
      </c>
      <c r="E30" s="13">
        <v>2.2309220723305399</v>
      </c>
      <c r="F30" s="13">
        <v>22.547785682026898</v>
      </c>
      <c r="G30" s="13">
        <v>31.350425203349801</v>
      </c>
      <c r="H30" s="13">
        <v>8.3494448138814104</v>
      </c>
      <c r="I30" s="14">
        <v>229</v>
      </c>
      <c r="J30" s="14">
        <v>1116</v>
      </c>
      <c r="K30" s="13">
        <v>2.8341829844297801</v>
      </c>
      <c r="L30" s="14">
        <v>393.76427214862201</v>
      </c>
      <c r="M30" s="14">
        <v>151</v>
      </c>
      <c r="ZA30" s="8"/>
    </row>
    <row r="31" spans="2:677" x14ac:dyDescent="0.3">
      <c r="B31" s="21"/>
      <c r="C31" s="15" t="s">
        <v>237</v>
      </c>
      <c r="D31" s="13">
        <v>22.1734982823241</v>
      </c>
      <c r="E31" s="13">
        <v>1.49370604698814</v>
      </c>
      <c r="F31" s="13">
        <v>19.363395061842201</v>
      </c>
      <c r="G31" s="13">
        <v>25.263646957764202</v>
      </c>
      <c r="H31" s="13">
        <v>6.7364473930524102</v>
      </c>
      <c r="I31" s="14">
        <v>212</v>
      </c>
      <c r="J31" s="14">
        <v>1003</v>
      </c>
      <c r="K31" s="13">
        <v>1.2954965889772101</v>
      </c>
      <c r="L31" s="14">
        <v>774.22048698087599</v>
      </c>
      <c r="M31" s="14">
        <v>155</v>
      </c>
      <c r="ZA31" s="8"/>
    </row>
    <row r="32" spans="2:677" x14ac:dyDescent="0.3">
      <c r="B32" s="21"/>
      <c r="C32" s="15" t="s">
        <v>238</v>
      </c>
      <c r="D32" s="13">
        <v>25.124934657627001</v>
      </c>
      <c r="E32" s="13">
        <v>2.1652335110332102</v>
      </c>
      <c r="F32" s="13">
        <v>21.068471177164199</v>
      </c>
      <c r="G32" s="13">
        <v>29.668847660028501</v>
      </c>
      <c r="H32" s="13">
        <v>8.6178672324464003</v>
      </c>
      <c r="I32" s="14">
        <v>144</v>
      </c>
      <c r="J32" s="14">
        <v>608</v>
      </c>
      <c r="K32" s="13">
        <v>1.51271117668039</v>
      </c>
      <c r="L32" s="14">
        <v>401.92735359716301</v>
      </c>
      <c r="M32" s="14">
        <v>85</v>
      </c>
      <c r="ZA32" s="8"/>
    </row>
    <row r="33" spans="2:677" x14ac:dyDescent="0.3">
      <c r="B33" s="21"/>
      <c r="C33" s="15" t="s">
        <v>239</v>
      </c>
      <c r="D33" s="13">
        <v>17.4364358538411</v>
      </c>
      <c r="E33" s="13">
        <v>1.6780374037046999</v>
      </c>
      <c r="F33" s="13">
        <v>14.3584722369208</v>
      </c>
      <c r="G33" s="13">
        <v>21.012323555142899</v>
      </c>
      <c r="H33" s="13">
        <v>9.6237408709592795</v>
      </c>
      <c r="I33" s="14">
        <v>135</v>
      </c>
      <c r="J33" s="14">
        <v>863</v>
      </c>
      <c r="K33" s="13">
        <v>1.68602647947461</v>
      </c>
      <c r="L33" s="14">
        <v>511.854357274937</v>
      </c>
      <c r="M33" s="14">
        <v>118</v>
      </c>
      <c r="ZA33" s="8"/>
    </row>
    <row r="34" spans="2:677" x14ac:dyDescent="0.3">
      <c r="B34" s="21"/>
      <c r="C34" s="15" t="s">
        <v>240</v>
      </c>
      <c r="D34" s="13">
        <v>16.663612929936601</v>
      </c>
      <c r="E34" s="13">
        <v>1.2781353335061401</v>
      </c>
      <c r="F34" s="13">
        <v>14.2945785408261</v>
      </c>
      <c r="G34" s="13">
        <v>19.33668445516</v>
      </c>
      <c r="H34" s="13">
        <v>7.6702173705075403</v>
      </c>
      <c r="I34" s="14">
        <v>229</v>
      </c>
      <c r="J34" s="14">
        <v>1616</v>
      </c>
      <c r="K34" s="13">
        <v>1.89986337700413</v>
      </c>
      <c r="L34" s="14">
        <v>850.58747884716399</v>
      </c>
      <c r="M34" s="14">
        <v>223</v>
      </c>
      <c r="ZA34" s="8"/>
    </row>
    <row r="35" spans="2:677" x14ac:dyDescent="0.3">
      <c r="B35" s="21"/>
      <c r="C35" s="15" t="s">
        <v>241</v>
      </c>
      <c r="D35" s="13">
        <v>17.531647531447899</v>
      </c>
      <c r="E35" s="13">
        <v>1.8410762663003799</v>
      </c>
      <c r="F35" s="13">
        <v>14.1849005828101</v>
      </c>
      <c r="G35" s="13">
        <v>21.470457767791402</v>
      </c>
      <c r="H35" s="13">
        <v>10.5014446759662</v>
      </c>
      <c r="I35" s="14">
        <v>163</v>
      </c>
      <c r="J35" s="14">
        <v>1154</v>
      </c>
      <c r="K35" s="13">
        <v>2.7031043852072698</v>
      </c>
      <c r="L35" s="14">
        <v>426.91655058356702</v>
      </c>
      <c r="M35" s="14">
        <v>150</v>
      </c>
      <c r="ZA35" s="8"/>
    </row>
    <row r="36" spans="2:677" x14ac:dyDescent="0.3">
      <c r="B36" s="21"/>
      <c r="C36" s="15" t="s">
        <v>242</v>
      </c>
      <c r="D36" s="13">
        <v>10.235440570049899</v>
      </c>
      <c r="E36" s="13">
        <v>1.1479923248916399</v>
      </c>
      <c r="F36" s="13">
        <v>8.1805125011407505</v>
      </c>
      <c r="G36" s="13">
        <v>12.7349685270748</v>
      </c>
      <c r="H36" s="13">
        <v>11.2158564844858</v>
      </c>
      <c r="I36" s="14">
        <v>115</v>
      </c>
      <c r="J36" s="14">
        <v>1082</v>
      </c>
      <c r="K36" s="13">
        <v>1.55057300641923</v>
      </c>
      <c r="L36" s="14">
        <v>697.80654991452604</v>
      </c>
      <c r="M36" s="14">
        <v>162</v>
      </c>
      <c r="ZA36" s="8"/>
    </row>
    <row r="37" spans="2:677" x14ac:dyDescent="0.3">
      <c r="B37" s="21"/>
      <c r="C37" s="15" t="s">
        <v>243</v>
      </c>
      <c r="D37" s="13">
        <v>29.044813516308299</v>
      </c>
      <c r="E37" s="13">
        <v>1.9675257181016499</v>
      </c>
      <c r="F37" s="13">
        <v>25.2967375557011</v>
      </c>
      <c r="G37" s="13">
        <v>33.102145152535599</v>
      </c>
      <c r="H37" s="13">
        <v>6.77410346255762</v>
      </c>
      <c r="I37" s="14">
        <v>194</v>
      </c>
      <c r="J37" s="14">
        <v>684</v>
      </c>
      <c r="K37" s="13">
        <v>1.2829472529997901</v>
      </c>
      <c r="L37" s="14">
        <v>533.14740602208497</v>
      </c>
      <c r="M37" s="14">
        <v>91</v>
      </c>
      <c r="ZA37" s="8"/>
    </row>
    <row r="38" spans="2:677" x14ac:dyDescent="0.3">
      <c r="B38" s="21" t="s">
        <v>259</v>
      </c>
      <c r="C38" s="15" t="s">
        <v>244</v>
      </c>
      <c r="D38" s="13">
        <v>18.954259174399802</v>
      </c>
      <c r="E38" s="13">
        <v>0.61055052032081603</v>
      </c>
      <c r="F38" s="13">
        <v>17.7856139781723</v>
      </c>
      <c r="G38" s="13">
        <v>20.1808439391117</v>
      </c>
      <c r="H38" s="13">
        <v>3.2211784945171802</v>
      </c>
      <c r="I38" s="14">
        <v>2306</v>
      </c>
      <c r="J38" s="14">
        <v>12743</v>
      </c>
      <c r="K38" s="13">
        <v>3.0920307265728599</v>
      </c>
      <c r="L38" s="14">
        <v>4121.2397698660898</v>
      </c>
      <c r="M38" s="14">
        <v>1679</v>
      </c>
      <c r="ZA38" s="8"/>
    </row>
    <row r="39" spans="2:677" x14ac:dyDescent="0.3">
      <c r="B39" s="21"/>
      <c r="C39" s="15" t="s">
        <v>245</v>
      </c>
      <c r="D39" s="13">
        <v>15.31240988911</v>
      </c>
      <c r="E39" s="13">
        <v>0.68742663876313104</v>
      </c>
      <c r="F39" s="13">
        <v>14.011950107634</v>
      </c>
      <c r="G39" s="13">
        <v>16.7101112772413</v>
      </c>
      <c r="H39" s="13">
        <v>4.4893432434304197</v>
      </c>
      <c r="I39" s="14">
        <v>1400</v>
      </c>
      <c r="J39" s="14">
        <v>9546</v>
      </c>
      <c r="K39" s="13">
        <v>3.4782863098231198</v>
      </c>
      <c r="L39" s="14">
        <v>2744.45492685317</v>
      </c>
      <c r="M39" s="14">
        <v>1348</v>
      </c>
      <c r="ZA39" s="8"/>
    </row>
    <row r="40" spans="2:677" x14ac:dyDescent="0.3">
      <c r="B40" s="21" t="s">
        <v>284</v>
      </c>
      <c r="C40" s="15" t="s">
        <v>277</v>
      </c>
      <c r="D40" s="13">
        <v>17.800214095144501</v>
      </c>
      <c r="E40" s="13">
        <v>0.60085841595896405</v>
      </c>
      <c r="F40" s="13">
        <v>16.652473672577401</v>
      </c>
      <c r="G40" s="13">
        <v>19.009018745142399</v>
      </c>
      <c r="H40" s="13">
        <v>3.3755684777008699</v>
      </c>
      <c r="I40" s="14">
        <v>1998</v>
      </c>
      <c r="J40" s="14">
        <v>11343</v>
      </c>
      <c r="K40" s="13">
        <v>2.79858194352453</v>
      </c>
      <c r="L40" s="14">
        <v>4053.1241281842299</v>
      </c>
      <c r="M40" s="14">
        <v>3057</v>
      </c>
      <c r="ZA40" s="8"/>
    </row>
    <row r="41" spans="2:677" x14ac:dyDescent="0.3">
      <c r="B41" s="21"/>
      <c r="C41" s="15" t="s">
        <v>278</v>
      </c>
      <c r="D41" s="13">
        <v>16.033372094120299</v>
      </c>
      <c r="E41" s="13">
        <v>0.62523016795036801</v>
      </c>
      <c r="F41" s="13">
        <v>14.8450442696669</v>
      </c>
      <c r="G41" s="13">
        <v>17.297501570420302</v>
      </c>
      <c r="H41" s="13">
        <v>3.89955502984709</v>
      </c>
      <c r="I41" s="14">
        <v>1708</v>
      </c>
      <c r="J41" s="14">
        <v>10946</v>
      </c>
      <c r="K41" s="13">
        <v>3.1780741950932598</v>
      </c>
      <c r="L41" s="14">
        <v>3444.22418359519</v>
      </c>
      <c r="M41" s="14">
        <v>3032</v>
      </c>
      <c r="ZA41" s="8"/>
    </row>
    <row r="42" spans="2:677" x14ac:dyDescent="0.3">
      <c r="B42" s="21" t="s">
        <v>285</v>
      </c>
      <c r="C42" s="15" t="s">
        <v>279</v>
      </c>
      <c r="D42" s="13">
        <v>29.601157848900701</v>
      </c>
      <c r="E42" s="13">
        <v>1.34427957180256</v>
      </c>
      <c r="F42" s="13">
        <v>27.033130997442498</v>
      </c>
      <c r="G42" s="13">
        <v>32.305129629650601</v>
      </c>
      <c r="H42" s="13">
        <v>4.54130739974579</v>
      </c>
      <c r="I42" s="14">
        <v>887</v>
      </c>
      <c r="J42" s="14">
        <v>3035</v>
      </c>
      <c r="K42" s="13">
        <v>2.6309982500390499</v>
      </c>
      <c r="L42" s="14">
        <v>1153.55454909746</v>
      </c>
      <c r="M42" s="14">
        <v>780</v>
      </c>
      <c r="ZA42" s="8"/>
    </row>
    <row r="43" spans="2:677" x14ac:dyDescent="0.3">
      <c r="B43" s="21"/>
      <c r="C43" s="15" t="s">
        <v>280</v>
      </c>
      <c r="D43" s="13">
        <v>7.2405295669100003</v>
      </c>
      <c r="E43" s="13">
        <v>1.2005303049359699</v>
      </c>
      <c r="F43" s="13">
        <v>5.20906938369769</v>
      </c>
      <c r="G43" s="13">
        <v>9.9808120468503301</v>
      </c>
      <c r="H43" s="13">
        <v>16.580697500670698</v>
      </c>
      <c r="I43" s="14">
        <v>92</v>
      </c>
      <c r="J43" s="14">
        <v>995</v>
      </c>
      <c r="K43" s="13">
        <v>2.1330647916804302</v>
      </c>
      <c r="L43" s="14">
        <v>466.46496809697902</v>
      </c>
      <c r="M43" s="14">
        <v>387</v>
      </c>
      <c r="ZA43" s="8"/>
    </row>
    <row r="44" spans="2:677" x14ac:dyDescent="0.3">
      <c r="B44" s="21"/>
      <c r="C44" s="15" t="s">
        <v>281</v>
      </c>
      <c r="D44" s="13">
        <v>15.9720444383025</v>
      </c>
      <c r="E44" s="13">
        <v>1.8553244960109601</v>
      </c>
      <c r="F44" s="13">
        <v>12.653410941837301</v>
      </c>
      <c r="G44" s="13">
        <v>19.962144932223801</v>
      </c>
      <c r="H44" s="13">
        <v>11.616073967097901</v>
      </c>
      <c r="I44" s="14">
        <v>125</v>
      </c>
      <c r="J44" s="14">
        <v>814</v>
      </c>
      <c r="K44" s="13">
        <v>2.08519174021359</v>
      </c>
      <c r="L44" s="14">
        <v>390.37177459595199</v>
      </c>
      <c r="M44" s="14">
        <v>289</v>
      </c>
      <c r="ZA44" s="8"/>
    </row>
    <row r="45" spans="2:677" x14ac:dyDescent="0.3">
      <c r="B45" s="21"/>
      <c r="C45" s="15" t="s">
        <v>282</v>
      </c>
      <c r="D45" s="13">
        <v>16.213454477061799</v>
      </c>
      <c r="E45" s="13">
        <v>0.50836612059262598</v>
      </c>
      <c r="F45" s="13">
        <v>15.241216220728701</v>
      </c>
      <c r="G45" s="13">
        <v>17.235100724272101</v>
      </c>
      <c r="H45" s="13">
        <v>3.1354584016123499</v>
      </c>
      <c r="I45" s="14">
        <v>2578</v>
      </c>
      <c r="J45" s="14">
        <v>17261</v>
      </c>
      <c r="K45" s="13">
        <v>3.2835538987953701</v>
      </c>
      <c r="L45" s="14">
        <v>5256.8042225018698</v>
      </c>
      <c r="M45" s="14">
        <v>2991</v>
      </c>
      <c r="ZA45" s="8"/>
    </row>
    <row r="46" spans="2:677" x14ac:dyDescent="0.3">
      <c r="B46" s="21"/>
      <c r="C46" s="15" t="s">
        <v>283</v>
      </c>
      <c r="D46" s="13">
        <v>14.991526171442599</v>
      </c>
      <c r="E46" s="13">
        <v>4.3758581718639604</v>
      </c>
      <c r="F46" s="13">
        <v>8.2320101651550601</v>
      </c>
      <c r="G46" s="13">
        <v>25.744356580800101</v>
      </c>
      <c r="H46" s="13">
        <v>29.188877248532201</v>
      </c>
      <c r="I46" s="14">
        <v>24</v>
      </c>
      <c r="J46" s="14">
        <v>184</v>
      </c>
      <c r="K46" s="13">
        <v>2.7495998667498802</v>
      </c>
      <c r="L46" s="14">
        <v>66.918827799295201</v>
      </c>
      <c r="M46" s="14">
        <v>94</v>
      </c>
      <c r="ZA46" s="8"/>
    </row>
    <row r="47" spans="2:677" x14ac:dyDescent="0.3">
      <c r="B47" s="21" t="s">
        <v>261</v>
      </c>
      <c r="C47" s="15" t="s">
        <v>246</v>
      </c>
      <c r="D47" s="13">
        <v>20.7117193166237</v>
      </c>
      <c r="E47" s="13">
        <v>0.97487152879169703</v>
      </c>
      <c r="F47" s="13">
        <v>18.864828944198301</v>
      </c>
      <c r="G47" s="13">
        <v>22.688859564105702</v>
      </c>
      <c r="H47" s="13">
        <v>4.7068595025292899</v>
      </c>
      <c r="I47" s="14">
        <v>1085</v>
      </c>
      <c r="J47" s="14">
        <v>4983</v>
      </c>
      <c r="K47" s="13">
        <v>2.8831905420734198</v>
      </c>
      <c r="L47" s="14">
        <v>1728.2936827395799</v>
      </c>
      <c r="M47" s="14">
        <v>1840</v>
      </c>
      <c r="ZA47" s="8"/>
    </row>
    <row r="48" spans="2:677" x14ac:dyDescent="0.3">
      <c r="B48" s="21"/>
      <c r="C48" s="15" t="s">
        <v>247</v>
      </c>
      <c r="D48" s="13">
        <v>18.447965116816501</v>
      </c>
      <c r="E48" s="13">
        <v>1.1499555819820699</v>
      </c>
      <c r="F48" s="13">
        <v>16.298430498784999</v>
      </c>
      <c r="G48" s="13">
        <v>20.8105089633662</v>
      </c>
      <c r="H48" s="13">
        <v>6.2335090873183399</v>
      </c>
      <c r="I48" s="14">
        <v>776</v>
      </c>
      <c r="J48" s="14">
        <v>4102</v>
      </c>
      <c r="K48" s="13">
        <v>3.6046958780101699</v>
      </c>
      <c r="L48" s="14">
        <v>1137.96007730459</v>
      </c>
      <c r="M48" s="14">
        <v>1991</v>
      </c>
      <c r="ZA48" s="8"/>
    </row>
    <row r="49" spans="2:677" x14ac:dyDescent="0.3">
      <c r="B49" s="21"/>
      <c r="C49" s="15" t="s">
        <v>248</v>
      </c>
      <c r="D49" s="13">
        <v>16.386402255290001</v>
      </c>
      <c r="E49" s="13">
        <v>1.06674621756526</v>
      </c>
      <c r="F49" s="13">
        <v>14.4001793806124</v>
      </c>
      <c r="G49" s="13">
        <v>18.5870980498633</v>
      </c>
      <c r="H49" s="13">
        <v>6.5099477050912</v>
      </c>
      <c r="I49" s="14">
        <v>643</v>
      </c>
      <c r="J49" s="14">
        <v>3929</v>
      </c>
      <c r="K49" s="13">
        <v>3.26236973763121</v>
      </c>
      <c r="L49" s="14">
        <v>1204.3392735897701</v>
      </c>
      <c r="M49" s="14">
        <v>2011</v>
      </c>
      <c r="ZA49" s="8"/>
    </row>
    <row r="50" spans="2:677" x14ac:dyDescent="0.3">
      <c r="B50" s="21"/>
      <c r="C50" s="15" t="s">
        <v>249</v>
      </c>
      <c r="D50" s="13">
        <v>16.232606752096501</v>
      </c>
      <c r="E50" s="13">
        <v>0.93844199375088</v>
      </c>
      <c r="F50" s="13">
        <v>14.4752423212734</v>
      </c>
      <c r="G50" s="13">
        <v>18.158026185801901</v>
      </c>
      <c r="H50" s="13">
        <v>5.7812155994580401</v>
      </c>
      <c r="I50" s="14">
        <v>651</v>
      </c>
      <c r="J50" s="14">
        <v>4232</v>
      </c>
      <c r="K50" s="13">
        <v>2.7402779987659001</v>
      </c>
      <c r="L50" s="14">
        <v>1544.3688567020999</v>
      </c>
      <c r="M50" s="14">
        <v>2093</v>
      </c>
      <c r="ZA50" s="8"/>
    </row>
    <row r="51" spans="2:677" x14ac:dyDescent="0.3">
      <c r="B51" s="21"/>
      <c r="C51" s="15" t="s">
        <v>250</v>
      </c>
      <c r="D51" s="13">
        <v>13.221322229803601</v>
      </c>
      <c r="E51" s="13">
        <v>0.88522167045503097</v>
      </c>
      <c r="F51" s="13">
        <v>11.579802877487101</v>
      </c>
      <c r="G51" s="13">
        <v>15.055915690154899</v>
      </c>
      <c r="H51" s="13">
        <v>6.6954095442856696</v>
      </c>
      <c r="I51" s="14">
        <v>531</v>
      </c>
      <c r="J51" s="14">
        <v>4867</v>
      </c>
      <c r="K51" s="13">
        <v>3.32344319477285</v>
      </c>
      <c r="L51" s="14">
        <v>1464.4450693951601</v>
      </c>
      <c r="M51" s="14">
        <v>2065</v>
      </c>
      <c r="ZA51" s="8"/>
    </row>
    <row r="52" spans="2:677" x14ac:dyDescent="0.3">
      <c r="B52" s="21" t="s">
        <v>260</v>
      </c>
      <c r="C52" s="15" t="s">
        <v>251</v>
      </c>
      <c r="D52" s="13">
        <v>16.130130870969801</v>
      </c>
      <c r="E52" s="13">
        <v>0.53194196880813505</v>
      </c>
      <c r="F52" s="13">
        <v>15.114168349640201</v>
      </c>
      <c r="G52" s="13">
        <v>17.200547440072501</v>
      </c>
      <c r="H52" s="13">
        <v>3.29781557919965</v>
      </c>
      <c r="I52" s="14">
        <v>2572</v>
      </c>
      <c r="J52" s="14">
        <v>16960</v>
      </c>
      <c r="K52" s="13">
        <v>3.5471936353607401</v>
      </c>
      <c r="L52" s="14">
        <v>4781.2444832251804</v>
      </c>
      <c r="M52" s="14">
        <v>3093</v>
      </c>
      <c r="ZA52" s="8"/>
    </row>
    <row r="53" spans="2:677" x14ac:dyDescent="0.3">
      <c r="B53" s="21"/>
      <c r="C53" s="15" t="s">
        <v>252</v>
      </c>
      <c r="D53" s="13">
        <v>20.3370584808365</v>
      </c>
      <c r="E53" s="13">
        <v>0.95475468388617402</v>
      </c>
      <c r="F53" s="13">
        <v>18.528597132757699</v>
      </c>
      <c r="G53" s="13">
        <v>22.2737750439168</v>
      </c>
      <c r="H53" s="13">
        <v>4.6946547593686496</v>
      </c>
      <c r="I53" s="14">
        <v>1114</v>
      </c>
      <c r="J53" s="14">
        <v>5154</v>
      </c>
      <c r="K53" s="13">
        <v>2.89934076471557</v>
      </c>
      <c r="L53" s="14">
        <v>1777.64547814565</v>
      </c>
      <c r="M53" s="14">
        <v>1882</v>
      </c>
      <c r="ZA53" s="8"/>
    </row>
    <row r="54" spans="2:677" x14ac:dyDescent="0.3">
      <c r="B54" s="21" t="s">
        <v>254</v>
      </c>
      <c r="C54" s="15" t="s">
        <v>253</v>
      </c>
      <c r="D54" s="13">
        <v>15.398237838212401</v>
      </c>
      <c r="E54" s="13">
        <v>0.52758943811541403</v>
      </c>
      <c r="F54" s="13">
        <v>14.3919158992336</v>
      </c>
      <c r="G54" s="13">
        <v>16.461394256592101</v>
      </c>
      <c r="H54" s="13">
        <v>3.4262975001343401</v>
      </c>
      <c r="I54" s="14">
        <v>2014</v>
      </c>
      <c r="J54" s="14">
        <v>14020</v>
      </c>
      <c r="K54" s="13">
        <v>2.99542733657132</v>
      </c>
      <c r="L54" s="14">
        <v>4680.4674007041103</v>
      </c>
      <c r="M54" s="14">
        <v>2806</v>
      </c>
      <c r="ZA54" s="8"/>
    </row>
    <row r="55" spans="2:677" x14ac:dyDescent="0.3">
      <c r="B55" s="21"/>
      <c r="C55" s="15" t="s">
        <v>254</v>
      </c>
      <c r="D55" s="13">
        <v>19.2133521585483</v>
      </c>
      <c r="E55" s="13">
        <v>0.80263680801224002</v>
      </c>
      <c r="F55" s="13">
        <v>17.6882802052607</v>
      </c>
      <c r="G55" s="13">
        <v>20.836628877367499</v>
      </c>
      <c r="H55" s="13">
        <v>4.1774949076501198</v>
      </c>
      <c r="I55" s="14">
        <v>1692</v>
      </c>
      <c r="J55" s="14">
        <v>8269</v>
      </c>
      <c r="K55" s="13">
        <v>3.4315938540515298</v>
      </c>
      <c r="L55" s="14">
        <v>2409.6674465823398</v>
      </c>
      <c r="M55" s="14">
        <v>2208</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287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327" priority="1">
      <formula>ZA9 = 3</formula>
    </cfRule>
    <cfRule type="expression" dxfId="326" priority="48">
      <formula>I9 = J9</formula>
    </cfRule>
    <cfRule type="expression" dxfId="325" priority="95">
      <formula>ZA9 = 2</formula>
    </cfRule>
    <cfRule type="expression" dxfId="324" priority="142">
      <formula>ZA9 = 1</formula>
    </cfRule>
  </conditionalFormatting>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29</v>
      </c>
      <c r="M2" s="11" t="str">
        <f>HYPERLINK("#'INDICE'!A1", "Índice")</f>
        <v>Índice</v>
      </c>
    </row>
    <row r="3" spans="2:677" x14ac:dyDescent="0.3">
      <c r="B3" s="9" t="s">
        <v>7</v>
      </c>
      <c r="C3" s="10" t="s">
        <v>28</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4.1864818565555</v>
      </c>
      <c r="E9" s="13">
        <v>0.25257671841497997</v>
      </c>
      <c r="F9" s="13">
        <v>3.7183233739420598</v>
      </c>
      <c r="G9" s="13">
        <v>4.7107003060979196</v>
      </c>
      <c r="H9" s="13">
        <v>6.0331497201994697</v>
      </c>
      <c r="I9" s="14">
        <v>807</v>
      </c>
      <c r="J9" s="14">
        <v>22283</v>
      </c>
      <c r="K9" s="13">
        <v>3.5437640955680698</v>
      </c>
      <c r="L9" s="14">
        <v>6287.9467704601902</v>
      </c>
      <c r="M9" s="14">
        <v>3124</v>
      </c>
      <c r="ZA9" s="8"/>
    </row>
    <row r="10" spans="2:677" x14ac:dyDescent="0.3">
      <c r="B10" s="21" t="s">
        <v>256</v>
      </c>
      <c r="C10" s="15" t="s">
        <v>216</v>
      </c>
      <c r="D10" s="13">
        <v>3.8945822596210502</v>
      </c>
      <c r="E10" s="13">
        <v>0.30404917618411798</v>
      </c>
      <c r="F10" s="13">
        <v>3.3401845365347298</v>
      </c>
      <c r="G10" s="13">
        <v>4.5366790891526501</v>
      </c>
      <c r="H10" s="13">
        <v>7.8069778968721302</v>
      </c>
      <c r="I10" s="14">
        <v>451</v>
      </c>
      <c r="J10" s="14">
        <v>13447</v>
      </c>
      <c r="K10" s="13">
        <v>3.32102405278376</v>
      </c>
      <c r="L10" s="14">
        <v>4049.0522761280299</v>
      </c>
      <c r="M10" s="14">
        <v>1973</v>
      </c>
      <c r="ZA10" s="8"/>
    </row>
    <row r="11" spans="2:677" x14ac:dyDescent="0.3">
      <c r="B11" s="21"/>
      <c r="C11" s="15" t="s">
        <v>217</v>
      </c>
      <c r="D11" s="13">
        <v>4.8178460705985398</v>
      </c>
      <c r="E11" s="13">
        <v>0.452378948395805</v>
      </c>
      <c r="F11" s="13">
        <v>4.00397915272747</v>
      </c>
      <c r="G11" s="13">
        <v>5.7871702101225697</v>
      </c>
      <c r="H11" s="13">
        <v>9.3896513455774198</v>
      </c>
      <c r="I11" s="14">
        <v>356</v>
      </c>
      <c r="J11" s="14">
        <v>8836</v>
      </c>
      <c r="K11" s="13">
        <v>3.9427830303698999</v>
      </c>
      <c r="L11" s="14">
        <v>2241.05661709998</v>
      </c>
      <c r="M11" s="14">
        <v>1151</v>
      </c>
      <c r="ZA11" s="8"/>
    </row>
    <row r="12" spans="2:677" x14ac:dyDescent="0.3">
      <c r="B12" s="21" t="s">
        <v>257</v>
      </c>
      <c r="C12" s="15" t="s">
        <v>218</v>
      </c>
      <c r="D12" s="13">
        <v>3.88882331071953</v>
      </c>
      <c r="E12" s="13">
        <v>0.31108145219656702</v>
      </c>
      <c r="F12" s="13">
        <v>3.3224297226860999</v>
      </c>
      <c r="G12" s="13">
        <v>4.5472317213295703</v>
      </c>
      <c r="H12" s="13">
        <v>7.9993722352741496</v>
      </c>
      <c r="I12" s="14">
        <v>280</v>
      </c>
      <c r="J12" s="14">
        <v>8685</v>
      </c>
      <c r="K12" s="13">
        <v>2.2484123326714398</v>
      </c>
      <c r="L12" s="14">
        <v>3862.7256548094801</v>
      </c>
      <c r="M12" s="14">
        <v>1255</v>
      </c>
      <c r="ZA12" s="8"/>
    </row>
    <row r="13" spans="2:677" x14ac:dyDescent="0.3">
      <c r="B13" s="21"/>
      <c r="C13" s="15" t="s">
        <v>219</v>
      </c>
      <c r="D13" s="13">
        <v>4.4002586309559604</v>
      </c>
      <c r="E13" s="13">
        <v>0.40904266490736602</v>
      </c>
      <c r="F13" s="13">
        <v>3.66389928949642</v>
      </c>
      <c r="G13" s="13">
        <v>5.2765034837962199</v>
      </c>
      <c r="H13" s="13">
        <v>9.2958777929492307</v>
      </c>
      <c r="I13" s="14">
        <v>294</v>
      </c>
      <c r="J13" s="14">
        <v>7268</v>
      </c>
      <c r="K13" s="13">
        <v>2.8903967395009702</v>
      </c>
      <c r="L13" s="14">
        <v>2514.5336972857299</v>
      </c>
      <c r="M13" s="14">
        <v>1020</v>
      </c>
      <c r="ZA13" s="8"/>
    </row>
    <row r="14" spans="2:677" x14ac:dyDescent="0.3">
      <c r="B14" s="21"/>
      <c r="C14" s="15" t="s">
        <v>220</v>
      </c>
      <c r="D14" s="13">
        <v>4.2012798280605601</v>
      </c>
      <c r="E14" s="13">
        <v>0.34192448543882298</v>
      </c>
      <c r="F14" s="13">
        <v>3.5791174401820598</v>
      </c>
      <c r="G14" s="13">
        <v>4.9260681055976399</v>
      </c>
      <c r="H14" s="13">
        <v>8.1385791813983008</v>
      </c>
      <c r="I14" s="14">
        <v>233</v>
      </c>
      <c r="J14" s="14">
        <v>6330</v>
      </c>
      <c r="K14" s="13">
        <v>1.8384600328376099</v>
      </c>
      <c r="L14" s="14">
        <v>3443.0990540652701</v>
      </c>
      <c r="M14" s="14">
        <v>849</v>
      </c>
      <c r="ZA14" s="8"/>
    </row>
    <row r="15" spans="2:677" x14ac:dyDescent="0.3">
      <c r="B15" s="21" t="s">
        <v>258</v>
      </c>
      <c r="C15" s="15" t="s">
        <v>221</v>
      </c>
      <c r="D15" s="13">
        <v>4.3707744506685797</v>
      </c>
      <c r="E15" s="13">
        <v>0.78520655216257895</v>
      </c>
      <c r="F15" s="13">
        <v>3.0518216946505601</v>
      </c>
      <c r="G15" s="13">
        <v>6.2231685771748397</v>
      </c>
      <c r="H15" s="13">
        <v>17.964929579984801</v>
      </c>
      <c r="I15" s="14">
        <v>26</v>
      </c>
      <c r="J15" s="14">
        <v>658</v>
      </c>
      <c r="K15" s="13">
        <v>0.96913476877608995</v>
      </c>
      <c r="L15" s="14">
        <v>658</v>
      </c>
      <c r="M15" s="14">
        <v>96</v>
      </c>
      <c r="ZA15" s="8"/>
    </row>
    <row r="16" spans="2:677" x14ac:dyDescent="0.3">
      <c r="B16" s="21"/>
      <c r="C16" s="15" t="s">
        <v>222</v>
      </c>
      <c r="D16" s="13">
        <v>2.71587836896882</v>
      </c>
      <c r="E16" s="13">
        <v>0.62084644584527404</v>
      </c>
      <c r="F16" s="13">
        <v>1.7225056881930001</v>
      </c>
      <c r="G16" s="13">
        <v>4.2573144012291202</v>
      </c>
      <c r="H16" s="13">
        <v>22.859876677061902</v>
      </c>
      <c r="I16" s="14">
        <v>20</v>
      </c>
      <c r="J16" s="14">
        <v>801</v>
      </c>
      <c r="K16" s="13">
        <v>1.1670947282884301</v>
      </c>
      <c r="L16" s="14">
        <v>686.31961106934796</v>
      </c>
      <c r="M16" s="14">
        <v>114</v>
      </c>
      <c r="ZA16" s="8"/>
    </row>
    <row r="17" spans="2:677" x14ac:dyDescent="0.3">
      <c r="B17" s="21"/>
      <c r="C17" s="15" t="s">
        <v>223</v>
      </c>
      <c r="D17" s="13">
        <v>3.7010881233892499</v>
      </c>
      <c r="E17" s="13">
        <v>0.70076550742015997</v>
      </c>
      <c r="F17" s="13">
        <v>2.53740272728154</v>
      </c>
      <c r="G17" s="13">
        <v>5.3690549352373802</v>
      </c>
      <c r="H17" s="13">
        <v>18.934040045997001</v>
      </c>
      <c r="I17" s="14">
        <v>29</v>
      </c>
      <c r="J17" s="14">
        <v>799</v>
      </c>
      <c r="K17" s="13">
        <v>1.0995057881322301</v>
      </c>
      <c r="L17" s="14">
        <v>726.69012625871801</v>
      </c>
      <c r="M17" s="14">
        <v>114</v>
      </c>
      <c r="ZA17" s="8"/>
    </row>
    <row r="18" spans="2:677" x14ac:dyDescent="0.3">
      <c r="B18" s="21"/>
      <c r="C18" s="15" t="s">
        <v>224</v>
      </c>
      <c r="D18" s="13">
        <v>3.4358914416508299</v>
      </c>
      <c r="E18" s="13">
        <v>0.80384731367683004</v>
      </c>
      <c r="F18" s="13">
        <v>2.1519282231546502</v>
      </c>
      <c r="G18" s="13">
        <v>5.44332278917698</v>
      </c>
      <c r="H18" s="13">
        <v>23.3955969601475</v>
      </c>
      <c r="I18" s="14">
        <v>21</v>
      </c>
      <c r="J18" s="14">
        <v>665</v>
      </c>
      <c r="K18" s="13">
        <v>1.29318315723845</v>
      </c>
      <c r="L18" s="14">
        <v>514.23496840160306</v>
      </c>
      <c r="M18" s="14">
        <v>93</v>
      </c>
      <c r="ZA18" s="8"/>
    </row>
    <row r="19" spans="2:677" x14ac:dyDescent="0.3">
      <c r="B19" s="21"/>
      <c r="C19" s="15" t="s">
        <v>225</v>
      </c>
      <c r="D19" s="13">
        <v>3.2259071838543898</v>
      </c>
      <c r="E19" s="13">
        <v>0.81956245637410097</v>
      </c>
      <c r="F19" s="13">
        <v>1.9401795365230501</v>
      </c>
      <c r="G19" s="13">
        <v>5.3174641747630398</v>
      </c>
      <c r="H19" s="13">
        <v>25.4056428057198</v>
      </c>
      <c r="I19" s="14">
        <v>20</v>
      </c>
      <c r="J19" s="14">
        <v>619</v>
      </c>
      <c r="K19" s="13">
        <v>1.3296630780151699</v>
      </c>
      <c r="L19" s="14">
        <v>465.53146450001401</v>
      </c>
      <c r="M19" s="14">
        <v>89</v>
      </c>
      <c r="ZA19" s="8"/>
    </row>
    <row r="20" spans="2:677" x14ac:dyDescent="0.3">
      <c r="B20" s="21"/>
      <c r="C20" s="15" t="s">
        <v>226</v>
      </c>
      <c r="D20" s="13">
        <v>2.7834384819571101</v>
      </c>
      <c r="E20" s="13">
        <v>0.67221002976613897</v>
      </c>
      <c r="F20" s="13">
        <v>1.71770402398374</v>
      </c>
      <c r="G20" s="13">
        <v>4.4802562163050696</v>
      </c>
      <c r="H20" s="13">
        <v>24.150346203933001</v>
      </c>
      <c r="I20" s="14">
        <v>18</v>
      </c>
      <c r="J20" s="14">
        <v>617</v>
      </c>
      <c r="K20" s="13">
        <v>1.0286527817267701</v>
      </c>
      <c r="L20" s="14">
        <v>599.81366984130398</v>
      </c>
      <c r="M20" s="14">
        <v>89</v>
      </c>
      <c r="ZA20" s="8"/>
    </row>
    <row r="21" spans="2:677" x14ac:dyDescent="0.3">
      <c r="B21" s="21"/>
      <c r="C21" s="15" t="s">
        <v>227</v>
      </c>
      <c r="D21" s="13">
        <v>1.4735819296632899</v>
      </c>
      <c r="E21" s="13">
        <v>0.33552666681174098</v>
      </c>
      <c r="F21" s="13">
        <v>0.93925169624123805</v>
      </c>
      <c r="G21" s="13">
        <v>2.3048144295240101</v>
      </c>
      <c r="H21" s="13">
        <v>22.7694612737555</v>
      </c>
      <c r="I21" s="14">
        <v>21</v>
      </c>
      <c r="J21" s="14">
        <v>1293</v>
      </c>
      <c r="K21" s="13">
        <v>1.0018198146156601</v>
      </c>
      <c r="L21" s="14">
        <v>1290.6512539842799</v>
      </c>
      <c r="M21" s="14">
        <v>195</v>
      </c>
      <c r="ZA21" s="8"/>
    </row>
    <row r="22" spans="2:677" x14ac:dyDescent="0.3">
      <c r="B22" s="21"/>
      <c r="C22" s="15" t="s">
        <v>228</v>
      </c>
      <c r="D22" s="13">
        <v>4.6693125039522299</v>
      </c>
      <c r="E22" s="13">
        <v>0.56173871824608901</v>
      </c>
      <c r="F22" s="13">
        <v>3.6789632289972598</v>
      </c>
      <c r="G22" s="13">
        <v>5.9098991185744802</v>
      </c>
      <c r="H22" s="13">
        <v>12.0304374095891</v>
      </c>
      <c r="I22" s="14">
        <v>82</v>
      </c>
      <c r="J22" s="14">
        <v>1680</v>
      </c>
      <c r="K22" s="13">
        <v>1.1902378342918001</v>
      </c>
      <c r="L22" s="14">
        <v>1411.48260591095</v>
      </c>
      <c r="M22" s="14">
        <v>219</v>
      </c>
      <c r="ZA22" s="8"/>
    </row>
    <row r="23" spans="2:677" x14ac:dyDescent="0.3">
      <c r="B23" s="21"/>
      <c r="C23" s="15" t="s">
        <v>229</v>
      </c>
      <c r="D23" s="13">
        <v>4.51595858478401</v>
      </c>
      <c r="E23" s="13">
        <v>0.72003285977071496</v>
      </c>
      <c r="F23" s="13">
        <v>3.2900140959171602</v>
      </c>
      <c r="G23" s="13">
        <v>6.1695791664724098</v>
      </c>
      <c r="H23" s="13">
        <v>15.9441865166076</v>
      </c>
      <c r="I23" s="14">
        <v>55</v>
      </c>
      <c r="J23" s="14">
        <v>1280</v>
      </c>
      <c r="K23" s="13">
        <v>1.53778081592802</v>
      </c>
      <c r="L23" s="14">
        <v>832.36829770668498</v>
      </c>
      <c r="M23" s="14">
        <v>181</v>
      </c>
      <c r="ZA23" s="8"/>
    </row>
    <row r="24" spans="2:677" x14ac:dyDescent="0.3">
      <c r="B24" s="21"/>
      <c r="C24" s="15" t="s">
        <v>230</v>
      </c>
      <c r="D24" s="13">
        <v>1.66656852125841</v>
      </c>
      <c r="E24" s="13">
        <v>0.53736163817319005</v>
      </c>
      <c r="F24" s="13">
        <v>0.87646676329988604</v>
      </c>
      <c r="G24" s="13">
        <v>3.1463095965387802</v>
      </c>
      <c r="H24" s="13">
        <v>32.2435970269877</v>
      </c>
      <c r="I24" s="14">
        <v>9</v>
      </c>
      <c r="J24" s="14">
        <v>704</v>
      </c>
      <c r="K24" s="13">
        <v>1.23869468567291</v>
      </c>
      <c r="L24" s="14">
        <v>568.34021179122203</v>
      </c>
      <c r="M24" s="14">
        <v>99</v>
      </c>
      <c r="ZA24" s="8"/>
    </row>
    <row r="25" spans="2:677" x14ac:dyDescent="0.3">
      <c r="B25" s="21"/>
      <c r="C25" s="15" t="s">
        <v>231</v>
      </c>
      <c r="D25" s="13">
        <v>2.2035033079331301</v>
      </c>
      <c r="E25" s="13">
        <v>0.48440374334948799</v>
      </c>
      <c r="F25" s="13">
        <v>1.4247933343069901</v>
      </c>
      <c r="G25" s="13">
        <v>3.3931613431274399</v>
      </c>
      <c r="H25" s="13">
        <v>21.983345412077199</v>
      </c>
      <c r="I25" s="14">
        <v>25</v>
      </c>
      <c r="J25" s="14">
        <v>1131</v>
      </c>
      <c r="K25" s="13">
        <v>1.2304286095980299</v>
      </c>
      <c r="L25" s="14">
        <v>919.19189067741797</v>
      </c>
      <c r="M25" s="14">
        <v>159</v>
      </c>
      <c r="ZA25" s="8"/>
    </row>
    <row r="26" spans="2:677" x14ac:dyDescent="0.3">
      <c r="B26" s="21"/>
      <c r="C26" s="15" t="s">
        <v>232</v>
      </c>
      <c r="D26" s="13">
        <v>3.9316833913052598</v>
      </c>
      <c r="E26" s="13">
        <v>0.679623622327726</v>
      </c>
      <c r="F26" s="13">
        <v>2.78921020753002</v>
      </c>
      <c r="G26" s="13">
        <v>5.5155674419240199</v>
      </c>
      <c r="H26" s="13">
        <v>17.285817668601801</v>
      </c>
      <c r="I26" s="14">
        <v>45</v>
      </c>
      <c r="J26" s="14">
        <v>1242</v>
      </c>
      <c r="K26" s="13">
        <v>1.5175744082988201</v>
      </c>
      <c r="L26" s="14">
        <v>818.41127078062902</v>
      </c>
      <c r="M26" s="14">
        <v>174</v>
      </c>
      <c r="ZA26" s="8"/>
    </row>
    <row r="27" spans="2:677" x14ac:dyDescent="0.3">
      <c r="B27" s="21"/>
      <c r="C27" s="15" t="s">
        <v>233</v>
      </c>
      <c r="D27" s="13">
        <v>4.8026832019431396</v>
      </c>
      <c r="E27" s="13">
        <v>0.83752355562038305</v>
      </c>
      <c r="F27" s="13">
        <v>3.3942741817140498</v>
      </c>
      <c r="G27" s="13">
        <v>6.7546318048619503</v>
      </c>
      <c r="H27" s="13">
        <v>17.438659191210601</v>
      </c>
      <c r="I27" s="14">
        <v>46</v>
      </c>
      <c r="J27" s="14">
        <v>1089</v>
      </c>
      <c r="K27" s="13">
        <v>1.6692228072508299</v>
      </c>
      <c r="L27" s="14">
        <v>652.39942521128</v>
      </c>
      <c r="M27" s="14">
        <v>160</v>
      </c>
      <c r="ZA27" s="8"/>
    </row>
    <row r="28" spans="2:677" x14ac:dyDescent="0.3">
      <c r="B28" s="21"/>
      <c r="C28" s="15" t="s">
        <v>234</v>
      </c>
      <c r="D28" s="13">
        <v>2.3402429286645301</v>
      </c>
      <c r="E28" s="13">
        <v>0.80143404167759003</v>
      </c>
      <c r="F28" s="13">
        <v>1.17975376153552</v>
      </c>
      <c r="G28" s="13">
        <v>4.5892576438274499</v>
      </c>
      <c r="H28" s="13">
        <v>34.245762773650704</v>
      </c>
      <c r="I28" s="14">
        <v>15</v>
      </c>
      <c r="J28" s="14">
        <v>669</v>
      </c>
      <c r="K28" s="13">
        <v>1.87730766073626</v>
      </c>
      <c r="L28" s="14">
        <v>356.36140734525299</v>
      </c>
      <c r="M28" s="14">
        <v>89</v>
      </c>
      <c r="ZA28" s="8"/>
    </row>
    <row r="29" spans="2:677" x14ac:dyDescent="0.3">
      <c r="B29" s="21"/>
      <c r="C29" s="15" t="s">
        <v>235</v>
      </c>
      <c r="D29" s="13">
        <v>5.1806487195616704</v>
      </c>
      <c r="E29" s="13">
        <v>1.0963181725632201</v>
      </c>
      <c r="F29" s="13">
        <v>3.39279056815433</v>
      </c>
      <c r="G29" s="13">
        <v>7.8342325741654397</v>
      </c>
      <c r="H29" s="13">
        <v>21.161793279355599</v>
      </c>
      <c r="I29" s="14">
        <v>40</v>
      </c>
      <c r="J29" s="14">
        <v>914</v>
      </c>
      <c r="K29" s="13">
        <v>2.23389563170476</v>
      </c>
      <c r="L29" s="14">
        <v>409.15071726179701</v>
      </c>
      <c r="M29" s="14">
        <v>118</v>
      </c>
      <c r="ZA29" s="8"/>
    </row>
    <row r="30" spans="2:677" x14ac:dyDescent="0.3">
      <c r="B30" s="21"/>
      <c r="C30" s="15" t="s">
        <v>236</v>
      </c>
      <c r="D30" s="13">
        <v>4.3945455629271803</v>
      </c>
      <c r="E30" s="13">
        <v>0.72680600426170905</v>
      </c>
      <c r="F30" s="13">
        <v>3.1625354603695799</v>
      </c>
      <c r="G30" s="13">
        <v>6.0763866530085799</v>
      </c>
      <c r="H30" s="13">
        <v>16.538820541380101</v>
      </c>
      <c r="I30" s="14">
        <v>36</v>
      </c>
      <c r="J30" s="14">
        <v>1115</v>
      </c>
      <c r="K30" s="13">
        <v>1.4006369083647601</v>
      </c>
      <c r="L30" s="14">
        <v>796.06641331603998</v>
      </c>
      <c r="M30" s="14">
        <v>151</v>
      </c>
      <c r="ZA30" s="8"/>
    </row>
    <row r="31" spans="2:677" x14ac:dyDescent="0.3">
      <c r="B31" s="21"/>
      <c r="C31" s="15" t="s">
        <v>237</v>
      </c>
      <c r="D31" s="13">
        <v>4.6146539121062302</v>
      </c>
      <c r="E31" s="13">
        <v>0.74219396598880305</v>
      </c>
      <c r="F31" s="13">
        <v>3.35119024971931</v>
      </c>
      <c r="G31" s="13">
        <v>6.3233023747454196</v>
      </c>
      <c r="H31" s="13">
        <v>16.083415574063</v>
      </c>
      <c r="I31" s="14">
        <v>45</v>
      </c>
      <c r="J31" s="14">
        <v>1003</v>
      </c>
      <c r="K31" s="13">
        <v>1.25395447246035</v>
      </c>
      <c r="L31" s="14">
        <v>799.86955031313096</v>
      </c>
      <c r="M31" s="14">
        <v>155</v>
      </c>
      <c r="ZA31" s="8"/>
    </row>
    <row r="32" spans="2:677" x14ac:dyDescent="0.3">
      <c r="B32" s="21"/>
      <c r="C32" s="15" t="s">
        <v>238</v>
      </c>
      <c r="D32" s="13">
        <v>6.1263691623531198</v>
      </c>
      <c r="E32" s="13">
        <v>1.08022341235761</v>
      </c>
      <c r="F32" s="13">
        <v>4.2991691073474598</v>
      </c>
      <c r="G32" s="13">
        <v>8.6598796016501804</v>
      </c>
      <c r="H32" s="13">
        <v>17.6323591303581</v>
      </c>
      <c r="I32" s="14">
        <v>34</v>
      </c>
      <c r="J32" s="14">
        <v>607</v>
      </c>
      <c r="K32" s="13">
        <v>1.2295693166522901</v>
      </c>
      <c r="L32" s="14">
        <v>493.668792624606</v>
      </c>
      <c r="M32" s="14">
        <v>85</v>
      </c>
      <c r="ZA32" s="8"/>
    </row>
    <row r="33" spans="2:677" x14ac:dyDescent="0.3">
      <c r="B33" s="21"/>
      <c r="C33" s="15" t="s">
        <v>239</v>
      </c>
      <c r="D33" s="13">
        <v>4.1243842903120198</v>
      </c>
      <c r="E33" s="13">
        <v>0.810926894088837</v>
      </c>
      <c r="F33" s="13">
        <v>2.7861814873903801</v>
      </c>
      <c r="G33" s="13">
        <v>6.0652249881837603</v>
      </c>
      <c r="H33" s="13">
        <v>19.661768569763598</v>
      </c>
      <c r="I33" s="14">
        <v>30</v>
      </c>
      <c r="J33" s="14">
        <v>864</v>
      </c>
      <c r="K33" s="13">
        <v>1.4351817841141901</v>
      </c>
      <c r="L33" s="14">
        <v>602.01432986642101</v>
      </c>
      <c r="M33" s="14">
        <v>118</v>
      </c>
      <c r="ZA33" s="8"/>
    </row>
    <row r="34" spans="2:677" x14ac:dyDescent="0.3">
      <c r="B34" s="21"/>
      <c r="C34" s="15" t="s">
        <v>240</v>
      </c>
      <c r="D34" s="13">
        <v>4.5725382399100702</v>
      </c>
      <c r="E34" s="13">
        <v>0.63677811328134903</v>
      </c>
      <c r="F34" s="13">
        <v>3.4693789027880899</v>
      </c>
      <c r="G34" s="13">
        <v>6.0046498183597503</v>
      </c>
      <c r="H34" s="13">
        <v>13.926140796886401</v>
      </c>
      <c r="I34" s="14">
        <v>67</v>
      </c>
      <c r="J34" s="14">
        <v>1616</v>
      </c>
      <c r="K34" s="13">
        <v>1.5007835766622299</v>
      </c>
      <c r="L34" s="14">
        <v>1076.77084499686</v>
      </c>
      <c r="M34" s="14">
        <v>223</v>
      </c>
      <c r="ZA34" s="8"/>
    </row>
    <row r="35" spans="2:677" x14ac:dyDescent="0.3">
      <c r="B35" s="21"/>
      <c r="C35" s="15" t="s">
        <v>241</v>
      </c>
      <c r="D35" s="13">
        <v>5.2382448321906399</v>
      </c>
      <c r="E35" s="13">
        <v>0.75447734117288301</v>
      </c>
      <c r="F35" s="13">
        <v>3.93276424583392</v>
      </c>
      <c r="G35" s="13">
        <v>6.94574763899905</v>
      </c>
      <c r="H35" s="13">
        <v>14.403246990984201</v>
      </c>
      <c r="I35" s="14">
        <v>45</v>
      </c>
      <c r="J35" s="14">
        <v>1152</v>
      </c>
      <c r="K35" s="13">
        <v>1.3199237315005801</v>
      </c>
      <c r="L35" s="14">
        <v>872.77770109514199</v>
      </c>
      <c r="M35" s="14">
        <v>150</v>
      </c>
      <c r="ZA35" s="8"/>
    </row>
    <row r="36" spans="2:677" x14ac:dyDescent="0.3">
      <c r="B36" s="21"/>
      <c r="C36" s="15" t="s">
        <v>242</v>
      </c>
      <c r="D36" s="13">
        <v>3.3897293095080299</v>
      </c>
      <c r="E36" s="13">
        <v>0.67762183571908796</v>
      </c>
      <c r="F36" s="13">
        <v>2.2786431277541199</v>
      </c>
      <c r="G36" s="13">
        <v>5.0147883636993598</v>
      </c>
      <c r="H36" s="13">
        <v>19.9904409422425</v>
      </c>
      <c r="I36" s="14">
        <v>33</v>
      </c>
      <c r="J36" s="14">
        <v>1081</v>
      </c>
      <c r="K36" s="13">
        <v>1.5142940731463801</v>
      </c>
      <c r="L36" s="14">
        <v>713.86398399745201</v>
      </c>
      <c r="M36" s="14">
        <v>162</v>
      </c>
      <c r="ZA36" s="8"/>
    </row>
    <row r="37" spans="2:677" x14ac:dyDescent="0.3">
      <c r="B37" s="21"/>
      <c r="C37" s="15" t="s">
        <v>243</v>
      </c>
      <c r="D37" s="13">
        <v>7.03521482376929</v>
      </c>
      <c r="E37" s="13">
        <v>1.1855048120551199</v>
      </c>
      <c r="F37" s="13">
        <v>5.0147033818866102</v>
      </c>
      <c r="G37" s="13">
        <v>9.7859521920159906</v>
      </c>
      <c r="H37" s="13">
        <v>16.851010832672099</v>
      </c>
      <c r="I37" s="14">
        <v>45</v>
      </c>
      <c r="J37" s="14">
        <v>684</v>
      </c>
      <c r="K37" s="13">
        <v>1.46768046093222</v>
      </c>
      <c r="L37" s="14">
        <v>466.04149759243001</v>
      </c>
      <c r="M37" s="14">
        <v>91</v>
      </c>
      <c r="ZA37" s="8"/>
    </row>
    <row r="38" spans="2:677" x14ac:dyDescent="0.3">
      <c r="B38" s="21" t="s">
        <v>259</v>
      </c>
      <c r="C38" s="15" t="s">
        <v>244</v>
      </c>
      <c r="D38" s="13">
        <v>4.6795647551467603</v>
      </c>
      <c r="E38" s="13">
        <v>0.388267232439438</v>
      </c>
      <c r="F38" s="13">
        <v>3.97430677425338</v>
      </c>
      <c r="G38" s="13">
        <v>5.50280197692061</v>
      </c>
      <c r="H38" s="13">
        <v>8.2970800225043799</v>
      </c>
      <c r="I38" s="14">
        <v>506</v>
      </c>
      <c r="J38" s="14">
        <v>12743</v>
      </c>
      <c r="K38" s="13">
        <v>4.3063329333152804</v>
      </c>
      <c r="L38" s="14">
        <v>2959.1302384949699</v>
      </c>
      <c r="M38" s="14">
        <v>1679</v>
      </c>
      <c r="ZA38" s="8"/>
    </row>
    <row r="39" spans="2:677" x14ac:dyDescent="0.3">
      <c r="B39" s="21"/>
      <c r="C39" s="15" t="s">
        <v>245</v>
      </c>
      <c r="D39" s="13">
        <v>3.7916751644449</v>
      </c>
      <c r="E39" s="13">
        <v>0.33750673269956599</v>
      </c>
      <c r="F39" s="13">
        <v>3.1823540625514499</v>
      </c>
      <c r="G39" s="13">
        <v>4.5122249069684797</v>
      </c>
      <c r="H39" s="13">
        <v>8.9012565175523495</v>
      </c>
      <c r="I39" s="14">
        <v>301</v>
      </c>
      <c r="J39" s="14">
        <v>9540</v>
      </c>
      <c r="K39" s="13">
        <v>2.97868075393722</v>
      </c>
      <c r="L39" s="14">
        <v>3202.7601438623501</v>
      </c>
      <c r="M39" s="14">
        <v>1348</v>
      </c>
      <c r="ZA39" s="8"/>
    </row>
    <row r="40" spans="2:677" x14ac:dyDescent="0.3">
      <c r="B40" s="21" t="s">
        <v>284</v>
      </c>
      <c r="C40" s="15" t="s">
        <v>277</v>
      </c>
      <c r="D40" s="13">
        <v>4.6622212345060303</v>
      </c>
      <c r="E40" s="13">
        <v>0.382211170956957</v>
      </c>
      <c r="F40" s="13">
        <v>3.9675558605034298</v>
      </c>
      <c r="G40" s="13">
        <v>5.4715832796164401</v>
      </c>
      <c r="H40" s="13">
        <v>8.1980487782977001</v>
      </c>
      <c r="I40" s="14">
        <v>441</v>
      </c>
      <c r="J40" s="14">
        <v>11337</v>
      </c>
      <c r="K40" s="13">
        <v>3.7257068673200702</v>
      </c>
      <c r="L40" s="14">
        <v>3042.9125005625501</v>
      </c>
      <c r="M40" s="14">
        <v>3057</v>
      </c>
      <c r="ZA40" s="8"/>
    </row>
    <row r="41" spans="2:677" x14ac:dyDescent="0.3">
      <c r="B41" s="21"/>
      <c r="C41" s="15" t="s">
        <v>278</v>
      </c>
      <c r="D41" s="13">
        <v>3.6948639880218499</v>
      </c>
      <c r="E41" s="13">
        <v>0.30883744274414199</v>
      </c>
      <c r="F41" s="13">
        <v>3.1348030131995799</v>
      </c>
      <c r="G41" s="13">
        <v>4.3504909555828704</v>
      </c>
      <c r="H41" s="13">
        <v>8.3585605246997901</v>
      </c>
      <c r="I41" s="14">
        <v>366</v>
      </c>
      <c r="J41" s="14">
        <v>10946</v>
      </c>
      <c r="K41" s="13">
        <v>2.9337815216088301</v>
      </c>
      <c r="L41" s="14">
        <v>3731.02084097845</v>
      </c>
      <c r="M41" s="14">
        <v>3032</v>
      </c>
      <c r="ZA41" s="8"/>
    </row>
    <row r="42" spans="2:677" x14ac:dyDescent="0.3">
      <c r="B42" s="21" t="s">
        <v>285</v>
      </c>
      <c r="C42" s="15" t="s">
        <v>279</v>
      </c>
      <c r="D42" s="13">
        <v>4.0937591182480899</v>
      </c>
      <c r="E42" s="13">
        <v>0.53013464519897202</v>
      </c>
      <c r="F42" s="13">
        <v>3.1711307609408399</v>
      </c>
      <c r="G42" s="13">
        <v>5.2702122450050597</v>
      </c>
      <c r="H42" s="13">
        <v>12.949825084624001</v>
      </c>
      <c r="I42" s="14">
        <v>130</v>
      </c>
      <c r="J42" s="14">
        <v>3037</v>
      </c>
      <c r="K42" s="13">
        <v>2.17322650998427</v>
      </c>
      <c r="L42" s="14">
        <v>1397.46132584311</v>
      </c>
      <c r="M42" s="14">
        <v>780</v>
      </c>
      <c r="ZA42" s="8"/>
    </row>
    <row r="43" spans="2:677" x14ac:dyDescent="0.3">
      <c r="B43" s="21"/>
      <c r="C43" s="15" t="s">
        <v>280</v>
      </c>
      <c r="D43" s="13">
        <v>1.5325321087877399</v>
      </c>
      <c r="E43" s="13">
        <v>0.339254323449805</v>
      </c>
      <c r="F43" s="13">
        <v>0.99104558543405297</v>
      </c>
      <c r="G43" s="13">
        <v>2.3628149885549599</v>
      </c>
      <c r="H43" s="13">
        <v>22.136849303481199</v>
      </c>
      <c r="I43" s="14">
        <v>29</v>
      </c>
      <c r="J43" s="14">
        <v>994</v>
      </c>
      <c r="K43" s="13">
        <v>0.757351828033755</v>
      </c>
      <c r="L43" s="14">
        <v>994</v>
      </c>
      <c r="M43" s="14">
        <v>386</v>
      </c>
      <c r="ZA43" s="8"/>
    </row>
    <row r="44" spans="2:677" x14ac:dyDescent="0.3">
      <c r="B44" s="21"/>
      <c r="C44" s="15" t="s">
        <v>281</v>
      </c>
      <c r="D44" s="13">
        <v>5.5389094061536097</v>
      </c>
      <c r="E44" s="13">
        <v>1.1241534637186601</v>
      </c>
      <c r="F44" s="13">
        <v>3.7019412405676002</v>
      </c>
      <c r="G44" s="13">
        <v>8.2097021918908002</v>
      </c>
      <c r="H44" s="13">
        <v>20.295574115542401</v>
      </c>
      <c r="I44" s="14">
        <v>37</v>
      </c>
      <c r="J44" s="14">
        <v>813</v>
      </c>
      <c r="K44" s="13">
        <v>1.96123672892184</v>
      </c>
      <c r="L44" s="14">
        <v>414.53435376306498</v>
      </c>
      <c r="M44" s="14">
        <v>288</v>
      </c>
      <c r="ZA44" s="8"/>
    </row>
    <row r="45" spans="2:677" x14ac:dyDescent="0.3">
      <c r="B45" s="21"/>
      <c r="C45" s="15" t="s">
        <v>282</v>
      </c>
      <c r="D45" s="13">
        <v>4.1699679191272896</v>
      </c>
      <c r="E45" s="13">
        <v>0.29107995599946501</v>
      </c>
      <c r="F45" s="13">
        <v>3.6351498078210098</v>
      </c>
      <c r="G45" s="13">
        <v>4.7795680063383301</v>
      </c>
      <c r="H45" s="13">
        <v>6.9803883781528997</v>
      </c>
      <c r="I45" s="14">
        <v>604</v>
      </c>
      <c r="J45" s="14">
        <v>17255</v>
      </c>
      <c r="K45" s="13">
        <v>3.6583061663027499</v>
      </c>
      <c r="L45" s="14">
        <v>4716.6637278581502</v>
      </c>
      <c r="M45" s="14">
        <v>2991</v>
      </c>
      <c r="ZA45" s="8"/>
    </row>
    <row r="46" spans="2:677" x14ac:dyDescent="0.3">
      <c r="B46" s="21"/>
      <c r="C46" s="15" t="s">
        <v>283</v>
      </c>
      <c r="D46" s="13">
        <v>7.3542872235304397</v>
      </c>
      <c r="E46" s="13">
        <v>3.8250761720181599</v>
      </c>
      <c r="F46" s="13">
        <v>2.5612981849501599</v>
      </c>
      <c r="G46" s="13">
        <v>19.336538175929199</v>
      </c>
      <c r="H46" s="13">
        <v>52.0115145867519</v>
      </c>
      <c r="I46" s="14">
        <v>7</v>
      </c>
      <c r="J46" s="14">
        <v>184</v>
      </c>
      <c r="K46" s="13">
        <v>3.92975390492796</v>
      </c>
      <c r="L46" s="14">
        <v>46.822270414761</v>
      </c>
      <c r="M46" s="14">
        <v>94</v>
      </c>
      <c r="ZA46" s="8">
        <v>1</v>
      </c>
    </row>
    <row r="47" spans="2:677" x14ac:dyDescent="0.3">
      <c r="B47" s="21" t="s">
        <v>261</v>
      </c>
      <c r="C47" s="15" t="s">
        <v>246</v>
      </c>
      <c r="D47" s="13">
        <v>5.3032363057236998</v>
      </c>
      <c r="E47" s="13">
        <v>0.58163020121560804</v>
      </c>
      <c r="F47" s="13">
        <v>4.2716825811641197</v>
      </c>
      <c r="G47" s="13">
        <v>6.56680804982408</v>
      </c>
      <c r="H47" s="13">
        <v>10.967457750050899</v>
      </c>
      <c r="I47" s="14">
        <v>245</v>
      </c>
      <c r="J47" s="14">
        <v>4984</v>
      </c>
      <c r="K47" s="13">
        <v>3.3566701724392098</v>
      </c>
      <c r="L47" s="14">
        <v>1484.8048047503701</v>
      </c>
      <c r="M47" s="14">
        <v>1840</v>
      </c>
      <c r="ZA47" s="8"/>
    </row>
    <row r="48" spans="2:677" x14ac:dyDescent="0.3">
      <c r="B48" s="21"/>
      <c r="C48" s="15" t="s">
        <v>247</v>
      </c>
      <c r="D48" s="13">
        <v>5.3018558402732801</v>
      </c>
      <c r="E48" s="13">
        <v>0.67201545658228101</v>
      </c>
      <c r="F48" s="13">
        <v>4.1283557714551504</v>
      </c>
      <c r="G48" s="13">
        <v>6.7853190059149799</v>
      </c>
      <c r="H48" s="13">
        <v>12.675098622591801</v>
      </c>
      <c r="I48" s="14">
        <v>188</v>
      </c>
      <c r="J48" s="14">
        <v>4104</v>
      </c>
      <c r="K48" s="13">
        <v>3.69054630043903</v>
      </c>
      <c r="L48" s="14">
        <v>1112.03048706144</v>
      </c>
      <c r="M48" s="14">
        <v>1991</v>
      </c>
      <c r="ZA48" s="8"/>
    </row>
    <row r="49" spans="2:677" x14ac:dyDescent="0.3">
      <c r="B49" s="21"/>
      <c r="C49" s="15" t="s">
        <v>248</v>
      </c>
      <c r="D49" s="13">
        <v>3.92881392905413</v>
      </c>
      <c r="E49" s="13">
        <v>0.52251527494933403</v>
      </c>
      <c r="F49" s="13">
        <v>3.0229562571690001</v>
      </c>
      <c r="G49" s="13">
        <v>5.09186782063151</v>
      </c>
      <c r="H49" s="13">
        <v>13.299567869204999</v>
      </c>
      <c r="I49" s="14">
        <v>136</v>
      </c>
      <c r="J49" s="14">
        <v>3924</v>
      </c>
      <c r="K49" s="13">
        <v>2.8376686447617101</v>
      </c>
      <c r="L49" s="14">
        <v>1382.8253017643999</v>
      </c>
      <c r="M49" s="14">
        <v>2009</v>
      </c>
      <c r="ZA49" s="8"/>
    </row>
    <row r="50" spans="2:677" x14ac:dyDescent="0.3">
      <c r="B50" s="21"/>
      <c r="C50" s="15" t="s">
        <v>249</v>
      </c>
      <c r="D50" s="13">
        <v>3.55510008607517</v>
      </c>
      <c r="E50" s="13">
        <v>0.44709047338055502</v>
      </c>
      <c r="F50" s="13">
        <v>2.7751921284980599</v>
      </c>
      <c r="G50" s="13">
        <v>4.5439408522952904</v>
      </c>
      <c r="H50" s="13">
        <v>12.576030563295401</v>
      </c>
      <c r="I50" s="14">
        <v>139</v>
      </c>
      <c r="J50" s="14">
        <v>4230</v>
      </c>
      <c r="K50" s="13">
        <v>2.4654569214364099</v>
      </c>
      <c r="L50" s="14">
        <v>1715.70631115937</v>
      </c>
      <c r="M50" s="14">
        <v>2092</v>
      </c>
      <c r="ZA50" s="8"/>
    </row>
    <row r="51" spans="2:677" x14ac:dyDescent="0.3">
      <c r="B51" s="21"/>
      <c r="C51" s="15" t="s">
        <v>250</v>
      </c>
      <c r="D51" s="13">
        <v>2.95383890061375</v>
      </c>
      <c r="E51" s="13">
        <v>0.46138632223500797</v>
      </c>
      <c r="F51" s="13">
        <v>2.1716552770651498</v>
      </c>
      <c r="G51" s="13">
        <v>4.0062112042195199</v>
      </c>
      <c r="H51" s="13">
        <v>15.619887805632899</v>
      </c>
      <c r="I51" s="14">
        <v>96</v>
      </c>
      <c r="J51" s="14">
        <v>4865</v>
      </c>
      <c r="K51" s="13">
        <v>3.6120839189001099</v>
      </c>
      <c r="L51" s="14">
        <v>1346.86793253724</v>
      </c>
      <c r="M51" s="14">
        <v>2063</v>
      </c>
      <c r="ZA51" s="8"/>
    </row>
    <row r="52" spans="2:677" x14ac:dyDescent="0.3">
      <c r="B52" s="21" t="s">
        <v>260</v>
      </c>
      <c r="C52" s="15" t="s">
        <v>251</v>
      </c>
      <c r="D52" s="13">
        <v>3.9172070996596702</v>
      </c>
      <c r="E52" s="13">
        <v>0.26459602232572299</v>
      </c>
      <c r="F52" s="13">
        <v>3.4301169040341701</v>
      </c>
      <c r="G52" s="13">
        <v>4.4702641810203696</v>
      </c>
      <c r="H52" s="13">
        <v>6.7547110886404402</v>
      </c>
      <c r="I52" s="14">
        <v>548</v>
      </c>
      <c r="J52" s="14">
        <v>16953</v>
      </c>
      <c r="K52" s="13">
        <v>3.1533009306750199</v>
      </c>
      <c r="L52" s="14">
        <v>5376.2708896835002</v>
      </c>
      <c r="M52" s="14">
        <v>3093</v>
      </c>
      <c r="ZA52" s="8"/>
    </row>
    <row r="53" spans="2:677" x14ac:dyDescent="0.3">
      <c r="B53" s="21"/>
      <c r="C53" s="15" t="s">
        <v>252</v>
      </c>
      <c r="D53" s="13">
        <v>5.3435655750298201</v>
      </c>
      <c r="E53" s="13">
        <v>0.57642997220343595</v>
      </c>
      <c r="F53" s="13">
        <v>4.3195332524026702</v>
      </c>
      <c r="G53" s="13">
        <v>6.5936355222263101</v>
      </c>
      <c r="H53" s="13">
        <v>10.7873659284179</v>
      </c>
      <c r="I53" s="14">
        <v>256</v>
      </c>
      <c r="J53" s="14">
        <v>5155</v>
      </c>
      <c r="K53" s="13">
        <v>3.3857605357277301</v>
      </c>
      <c r="L53" s="14">
        <v>1522.55304106792</v>
      </c>
      <c r="M53" s="14">
        <v>1882</v>
      </c>
      <c r="ZA53" s="8"/>
    </row>
    <row r="54" spans="2:677" x14ac:dyDescent="0.3">
      <c r="B54" s="21" t="s">
        <v>254</v>
      </c>
      <c r="C54" s="15" t="s">
        <v>253</v>
      </c>
      <c r="D54" s="13">
        <v>3.2584157004604899</v>
      </c>
      <c r="E54" s="13">
        <v>0.25312064942754697</v>
      </c>
      <c r="F54" s="13">
        <v>2.7970047186590898</v>
      </c>
      <c r="G54" s="13">
        <v>3.7929736755537902</v>
      </c>
      <c r="H54" s="13">
        <v>7.7682123061147497</v>
      </c>
      <c r="I54" s="14">
        <v>423</v>
      </c>
      <c r="J54" s="14">
        <v>14016</v>
      </c>
      <c r="K54" s="13">
        <v>2.8485809734353502</v>
      </c>
      <c r="L54" s="14">
        <v>4920.3445963822796</v>
      </c>
      <c r="M54" s="14">
        <v>2805</v>
      </c>
      <c r="ZA54" s="8"/>
    </row>
    <row r="55" spans="2:677" x14ac:dyDescent="0.3">
      <c r="B55" s="21"/>
      <c r="C55" s="15" t="s">
        <v>254</v>
      </c>
      <c r="D55" s="13">
        <v>5.5674032513771001</v>
      </c>
      <c r="E55" s="13">
        <v>0.47646367107078802</v>
      </c>
      <c r="F55" s="13">
        <v>4.7035352252834297</v>
      </c>
      <c r="G55" s="13">
        <v>6.5789788753517202</v>
      </c>
      <c r="H55" s="13">
        <v>8.5580952116758304</v>
      </c>
      <c r="I55" s="14">
        <v>384</v>
      </c>
      <c r="J55" s="14">
        <v>8267</v>
      </c>
      <c r="K55" s="13">
        <v>3.5692779998712401</v>
      </c>
      <c r="L55" s="14">
        <v>2316.15469579512</v>
      </c>
      <c r="M55" s="14">
        <v>2208</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288</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323" priority="1">
      <formula>ZA9 = 3</formula>
    </cfRule>
    <cfRule type="expression" dxfId="322" priority="48">
      <formula>I9 = J9</formula>
    </cfRule>
    <cfRule type="expression" dxfId="321" priority="95">
      <formula>ZA9 = 2</formula>
    </cfRule>
    <cfRule type="expression" dxfId="320" priority="142">
      <formula>ZA9 = 1</formula>
    </cfRule>
  </conditionalFormatting>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31</v>
      </c>
      <c r="M2" s="11" t="str">
        <f>HYPERLINK("#'INDICE'!A1", "Índice")</f>
        <v>Índice</v>
      </c>
    </row>
    <row r="3" spans="2:677" x14ac:dyDescent="0.3">
      <c r="B3" s="9" t="s">
        <v>7</v>
      </c>
      <c r="C3" s="10" t="s">
        <v>30</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0.98141648356839195</v>
      </c>
      <c r="E9" s="13">
        <v>0.121632827506264</v>
      </c>
      <c r="F9" s="13">
        <v>0.76948556313481598</v>
      </c>
      <c r="G9" s="13">
        <v>1.2509813420299301</v>
      </c>
      <c r="H9" s="13">
        <v>12.3935994088882</v>
      </c>
      <c r="I9" s="14">
        <v>173</v>
      </c>
      <c r="J9" s="14">
        <v>22255</v>
      </c>
      <c r="K9" s="13">
        <v>3.38797058871701</v>
      </c>
      <c r="L9" s="14">
        <v>6568.8291610665101</v>
      </c>
      <c r="M9" s="14">
        <v>3124</v>
      </c>
      <c r="ZA9" s="8"/>
    </row>
    <row r="10" spans="2:677" x14ac:dyDescent="0.3">
      <c r="B10" s="21" t="s">
        <v>256</v>
      </c>
      <c r="C10" s="15" t="s">
        <v>216</v>
      </c>
      <c r="D10" s="13">
        <v>1.0121373442947299</v>
      </c>
      <c r="E10" s="13">
        <v>0.15500081013985501</v>
      </c>
      <c r="F10" s="13">
        <v>0.749243297318957</v>
      </c>
      <c r="G10" s="13">
        <v>1.3660059274968499</v>
      </c>
      <c r="H10" s="13">
        <v>15.314207208495199</v>
      </c>
      <c r="I10" s="14">
        <v>109</v>
      </c>
      <c r="J10" s="14">
        <v>13429</v>
      </c>
      <c r="K10" s="13">
        <v>3.2200148354335001</v>
      </c>
      <c r="L10" s="14">
        <v>4170.4776798620196</v>
      </c>
      <c r="M10" s="14">
        <v>1973</v>
      </c>
      <c r="ZA10" s="8"/>
    </row>
    <row r="11" spans="2:677" x14ac:dyDescent="0.3">
      <c r="B11" s="21"/>
      <c r="C11" s="15" t="s">
        <v>217</v>
      </c>
      <c r="D11" s="13">
        <v>0.91503317472888901</v>
      </c>
      <c r="E11" s="13">
        <v>0.18861660514631901</v>
      </c>
      <c r="F11" s="13">
        <v>0.61024610150508996</v>
      </c>
      <c r="G11" s="13">
        <v>1.36994776346466</v>
      </c>
      <c r="H11" s="13">
        <v>20.613089268834798</v>
      </c>
      <c r="I11" s="14">
        <v>64</v>
      </c>
      <c r="J11" s="14">
        <v>8826</v>
      </c>
      <c r="K11" s="13">
        <v>3.4628202910441601</v>
      </c>
      <c r="L11" s="14">
        <v>2548.7895005197201</v>
      </c>
      <c r="M11" s="14">
        <v>1151</v>
      </c>
      <c r="ZA11" s="8"/>
    </row>
    <row r="12" spans="2:677" x14ac:dyDescent="0.3">
      <c r="B12" s="21" t="s">
        <v>257</v>
      </c>
      <c r="C12" s="15" t="s">
        <v>218</v>
      </c>
      <c r="D12" s="13">
        <v>0.83045144466390097</v>
      </c>
      <c r="E12" s="13">
        <v>0.19388301069913799</v>
      </c>
      <c r="F12" s="13">
        <v>0.52488634618129304</v>
      </c>
      <c r="G12" s="13">
        <v>1.31155733769503</v>
      </c>
      <c r="H12" s="13">
        <v>23.346700393495698</v>
      </c>
      <c r="I12" s="14">
        <v>46</v>
      </c>
      <c r="J12" s="14">
        <v>8674</v>
      </c>
      <c r="K12" s="13">
        <v>3.95873358373191</v>
      </c>
      <c r="L12" s="14">
        <v>2191.10476028119</v>
      </c>
      <c r="M12" s="14">
        <v>1255</v>
      </c>
      <c r="ZA12" s="8"/>
    </row>
    <row r="13" spans="2:677" x14ac:dyDescent="0.3">
      <c r="B13" s="21"/>
      <c r="C13" s="15" t="s">
        <v>219</v>
      </c>
      <c r="D13" s="13">
        <v>1.12606723874766</v>
      </c>
      <c r="E13" s="13">
        <v>0.175998323083744</v>
      </c>
      <c r="F13" s="13">
        <v>0.82824197512243103</v>
      </c>
      <c r="G13" s="13">
        <v>1.5293351660074399</v>
      </c>
      <c r="H13" s="13">
        <v>15.6294683858734</v>
      </c>
      <c r="I13" s="14">
        <v>87</v>
      </c>
      <c r="J13" s="14">
        <v>7255</v>
      </c>
      <c r="K13" s="13">
        <v>2.0181269346274</v>
      </c>
      <c r="L13" s="14">
        <v>3594.9175820000901</v>
      </c>
      <c r="M13" s="14">
        <v>1020</v>
      </c>
      <c r="ZA13" s="8"/>
    </row>
    <row r="14" spans="2:677" x14ac:dyDescent="0.3">
      <c r="B14" s="21"/>
      <c r="C14" s="15" t="s">
        <v>220</v>
      </c>
      <c r="D14" s="13">
        <v>0.71491748221896301</v>
      </c>
      <c r="E14" s="13">
        <v>0.14833437979436501</v>
      </c>
      <c r="F14" s="13">
        <v>0.47551580599419702</v>
      </c>
      <c r="G14" s="13">
        <v>1.0735474535193199</v>
      </c>
      <c r="H14" s="13">
        <v>20.748461673361799</v>
      </c>
      <c r="I14" s="14">
        <v>40</v>
      </c>
      <c r="J14" s="14">
        <v>6326</v>
      </c>
      <c r="K14" s="13">
        <v>1.9606688755211901</v>
      </c>
      <c r="L14" s="14">
        <v>3226.44995235027</v>
      </c>
      <c r="M14" s="14">
        <v>849</v>
      </c>
      <c r="ZA14" s="8"/>
    </row>
    <row r="15" spans="2:677" x14ac:dyDescent="0.3">
      <c r="B15" s="21" t="s">
        <v>258</v>
      </c>
      <c r="C15" s="15" t="s">
        <v>221</v>
      </c>
      <c r="D15" s="13">
        <v>0.56857135771026002</v>
      </c>
      <c r="E15" s="13">
        <v>0.275418085197702</v>
      </c>
      <c r="F15" s="13">
        <v>0.216940892225882</v>
      </c>
      <c r="G15" s="13">
        <v>1.4816819085781301</v>
      </c>
      <c r="H15" s="13">
        <v>48.440372780447603</v>
      </c>
      <c r="I15" s="14">
        <v>4</v>
      </c>
      <c r="J15" s="14">
        <v>658</v>
      </c>
      <c r="K15" s="13">
        <v>0.88153918424533195</v>
      </c>
      <c r="L15" s="14">
        <v>658</v>
      </c>
      <c r="M15" s="14">
        <v>96</v>
      </c>
      <c r="ZA15" s="8"/>
    </row>
    <row r="16" spans="2:677" x14ac:dyDescent="0.3">
      <c r="B16" s="21"/>
      <c r="C16" s="15" t="s">
        <v>222</v>
      </c>
      <c r="D16" s="13">
        <v>0.40273629286177998</v>
      </c>
      <c r="E16" s="13">
        <v>0.28165049692210697</v>
      </c>
      <c r="F16" s="13">
        <v>0.10051612970184701</v>
      </c>
      <c r="G16" s="13">
        <v>1.59909150744644</v>
      </c>
      <c r="H16" s="13">
        <v>69.934222942944402</v>
      </c>
      <c r="I16" s="14">
        <v>2</v>
      </c>
      <c r="J16" s="14">
        <v>800</v>
      </c>
      <c r="K16" s="13">
        <v>1.5801548477205001</v>
      </c>
      <c r="L16" s="14">
        <v>506.27949605955502</v>
      </c>
      <c r="M16" s="14">
        <v>114</v>
      </c>
      <c r="ZA16" s="8"/>
    </row>
    <row r="17" spans="2:677" x14ac:dyDescent="0.3">
      <c r="B17" s="21"/>
      <c r="C17" s="15" t="s">
        <v>223</v>
      </c>
      <c r="D17" s="13">
        <v>0.174135591920969</v>
      </c>
      <c r="E17" s="13">
        <v>0.173469274580734</v>
      </c>
      <c r="F17" s="13">
        <v>2.4154748263572501E-2</v>
      </c>
      <c r="G17" s="13">
        <v>1.24378676612553</v>
      </c>
      <c r="H17" s="13">
        <v>99.617357179606699</v>
      </c>
      <c r="I17" s="14">
        <v>1</v>
      </c>
      <c r="J17" s="14">
        <v>798</v>
      </c>
      <c r="K17" s="13">
        <v>1.37966237288302</v>
      </c>
      <c r="L17" s="14">
        <v>578.40237994782296</v>
      </c>
      <c r="M17" s="14">
        <v>114</v>
      </c>
      <c r="ZA17" s="8"/>
    </row>
    <row r="18" spans="2:677" x14ac:dyDescent="0.3">
      <c r="B18" s="21"/>
      <c r="C18" s="15" t="s">
        <v>224</v>
      </c>
      <c r="D18" s="13">
        <v>0.17140594241087601</v>
      </c>
      <c r="E18" s="13">
        <v>0.171711901136197</v>
      </c>
      <c r="F18" s="13">
        <v>2.3400420698456499E-2</v>
      </c>
      <c r="G18" s="13">
        <v>1.2438858516465501</v>
      </c>
      <c r="H18" s="13">
        <v>100.17849948550101</v>
      </c>
      <c r="I18" s="14">
        <v>1</v>
      </c>
      <c r="J18" s="14">
        <v>665</v>
      </c>
      <c r="K18" s="13">
        <v>1.1441633798415001</v>
      </c>
      <c r="L18" s="14">
        <v>581.21070095087396</v>
      </c>
      <c r="M18" s="14">
        <v>93</v>
      </c>
      <c r="ZA18" s="8"/>
    </row>
    <row r="19" spans="2:677" x14ac:dyDescent="0.3">
      <c r="B19" s="21"/>
      <c r="C19" s="15" t="s">
        <v>225</v>
      </c>
      <c r="D19" s="13">
        <v>0.92500903712828098</v>
      </c>
      <c r="E19" s="13">
        <v>0.62379238872278797</v>
      </c>
      <c r="F19" s="13">
        <v>0.24086310253896701</v>
      </c>
      <c r="G19" s="13">
        <v>3.48452223670273</v>
      </c>
      <c r="H19" s="13">
        <v>67.436356152732401</v>
      </c>
      <c r="I19" s="14">
        <v>5</v>
      </c>
      <c r="J19" s="14">
        <v>619</v>
      </c>
      <c r="K19" s="13">
        <v>2.62396840117054</v>
      </c>
      <c r="L19" s="14">
        <v>235.90223103443901</v>
      </c>
      <c r="M19" s="14">
        <v>89</v>
      </c>
      <c r="ZA19" s="8"/>
    </row>
    <row r="20" spans="2:677" x14ac:dyDescent="0.3">
      <c r="B20" s="21"/>
      <c r="C20" s="15" t="s">
        <v>226</v>
      </c>
      <c r="D20" s="13">
        <v>9.2566604064342098E-2</v>
      </c>
      <c r="E20" s="13">
        <v>9.3272586510515398E-2</v>
      </c>
      <c r="F20" s="13">
        <v>1.2487669583469099E-2</v>
      </c>
      <c r="G20" s="13">
        <v>0.68265694893352902</v>
      </c>
      <c r="H20" s="13">
        <v>100.762675106546</v>
      </c>
      <c r="I20" s="14">
        <v>1</v>
      </c>
      <c r="J20" s="14">
        <v>615</v>
      </c>
      <c r="K20" s="13">
        <v>0.57759614885591604</v>
      </c>
      <c r="L20" s="14">
        <v>615</v>
      </c>
      <c r="M20" s="14">
        <v>89</v>
      </c>
      <c r="ZA20" s="8"/>
    </row>
    <row r="21" spans="2:677" x14ac:dyDescent="0.3">
      <c r="B21" s="21"/>
      <c r="C21" s="15" t="s">
        <v>227</v>
      </c>
      <c r="D21" s="13">
        <v>0.27546179055603498</v>
      </c>
      <c r="E21" s="13">
        <v>0.140047333974784</v>
      </c>
      <c r="F21" s="13">
        <v>0.10096164635437301</v>
      </c>
      <c r="G21" s="13">
        <v>0.74930238728228205</v>
      </c>
      <c r="H21" s="13">
        <v>50.840929223646903</v>
      </c>
      <c r="I21" s="14">
        <v>4</v>
      </c>
      <c r="J21" s="14">
        <v>1291</v>
      </c>
      <c r="K21" s="13">
        <v>0.92103472563802002</v>
      </c>
      <c r="L21" s="14">
        <v>1291</v>
      </c>
      <c r="M21" s="14">
        <v>195</v>
      </c>
      <c r="ZA21" s="8"/>
    </row>
    <row r="22" spans="2:677" x14ac:dyDescent="0.3">
      <c r="B22" s="21"/>
      <c r="C22" s="15" t="s">
        <v>228</v>
      </c>
      <c r="D22" s="13">
        <v>1.6075800537888401</v>
      </c>
      <c r="E22" s="13">
        <v>0.35922478453879603</v>
      </c>
      <c r="F22" s="13">
        <v>1.0334998967678499</v>
      </c>
      <c r="G22" s="13">
        <v>2.49251434211692</v>
      </c>
      <c r="H22" s="13">
        <v>22.3456855969415</v>
      </c>
      <c r="I22" s="14">
        <v>29</v>
      </c>
      <c r="J22" s="14">
        <v>1678</v>
      </c>
      <c r="K22" s="13">
        <v>1.3681426997003201</v>
      </c>
      <c r="L22" s="14">
        <v>1226.4802497338601</v>
      </c>
      <c r="M22" s="14">
        <v>219</v>
      </c>
      <c r="ZA22" s="8"/>
    </row>
    <row r="23" spans="2:677" x14ac:dyDescent="0.3">
      <c r="B23" s="21"/>
      <c r="C23" s="15" t="s">
        <v>229</v>
      </c>
      <c r="D23" s="13">
        <v>0.85130416499336703</v>
      </c>
      <c r="E23" s="13">
        <v>0.26898064948327799</v>
      </c>
      <c r="F23" s="13">
        <v>0.45575406800920198</v>
      </c>
      <c r="G23" s="13">
        <v>1.58468805722909</v>
      </c>
      <c r="H23" s="13">
        <v>31.596303711890499</v>
      </c>
      <c r="I23" s="14">
        <v>13</v>
      </c>
      <c r="J23" s="14">
        <v>1277</v>
      </c>
      <c r="K23" s="13">
        <v>1.0937573545316199</v>
      </c>
      <c r="L23" s="14">
        <v>1167.53500647029</v>
      </c>
      <c r="M23" s="14">
        <v>181</v>
      </c>
      <c r="ZA23" s="8"/>
    </row>
    <row r="24" spans="2:677" x14ac:dyDescent="0.3">
      <c r="B24" s="21"/>
      <c r="C24" s="15" t="s">
        <v>230</v>
      </c>
      <c r="D24" s="13">
        <v>0.528184617156779</v>
      </c>
      <c r="E24" s="13">
        <v>0.26037591177395297</v>
      </c>
      <c r="F24" s="13">
        <v>0.19822771236694001</v>
      </c>
      <c r="G24" s="13">
        <v>1.39966367045676</v>
      </c>
      <c r="H24" s="13">
        <v>49.296382991151397</v>
      </c>
      <c r="I24" s="14">
        <v>4</v>
      </c>
      <c r="J24" s="14">
        <v>702</v>
      </c>
      <c r="K24" s="13">
        <v>0.90455261361969597</v>
      </c>
      <c r="L24" s="14">
        <v>702</v>
      </c>
      <c r="M24" s="14">
        <v>99</v>
      </c>
      <c r="ZA24" s="8"/>
    </row>
    <row r="25" spans="2:677" x14ac:dyDescent="0.3">
      <c r="B25" s="21"/>
      <c r="C25" s="15" t="s">
        <v>231</v>
      </c>
      <c r="D25" s="13">
        <v>0.48939825471486598</v>
      </c>
      <c r="E25" s="13">
        <v>0.19884450382389199</v>
      </c>
      <c r="F25" s="13">
        <v>0.21909244516454299</v>
      </c>
      <c r="G25" s="13">
        <v>1.0895529472683401</v>
      </c>
      <c r="H25" s="13">
        <v>40.6304072211584</v>
      </c>
      <c r="I25" s="14">
        <v>6</v>
      </c>
      <c r="J25" s="14">
        <v>1129</v>
      </c>
      <c r="K25" s="13">
        <v>0.91580817010677795</v>
      </c>
      <c r="L25" s="14">
        <v>1129</v>
      </c>
      <c r="M25" s="14">
        <v>159</v>
      </c>
      <c r="ZA25" s="8"/>
    </row>
    <row r="26" spans="2:677" x14ac:dyDescent="0.3">
      <c r="B26" s="21"/>
      <c r="C26" s="15" t="s">
        <v>232</v>
      </c>
      <c r="D26" s="13">
        <v>1.5406067059616999</v>
      </c>
      <c r="E26" s="13">
        <v>0.41065766649831198</v>
      </c>
      <c r="F26" s="13">
        <v>0.90868483314500004</v>
      </c>
      <c r="G26" s="13">
        <v>2.60045007572521</v>
      </c>
      <c r="H26" s="13">
        <v>26.655580876623901</v>
      </c>
      <c r="I26" s="14">
        <v>14</v>
      </c>
      <c r="J26" s="14">
        <v>1238</v>
      </c>
      <c r="K26" s="13">
        <v>1.3752467598146301</v>
      </c>
      <c r="L26" s="14">
        <v>900.20208458216496</v>
      </c>
      <c r="M26" s="14">
        <v>174</v>
      </c>
      <c r="ZA26" s="8"/>
    </row>
    <row r="27" spans="2:677" x14ac:dyDescent="0.3">
      <c r="B27" s="21"/>
      <c r="C27" s="15" t="s">
        <v>233</v>
      </c>
      <c r="D27" s="13">
        <v>1.61710155192504</v>
      </c>
      <c r="E27" s="13">
        <v>0.50294916878546403</v>
      </c>
      <c r="F27" s="13">
        <v>0.872707736968241</v>
      </c>
      <c r="G27" s="13">
        <v>2.9773700893322599</v>
      </c>
      <c r="H27" s="13">
        <v>31.101891417192601</v>
      </c>
      <c r="I27" s="14">
        <v>17</v>
      </c>
      <c r="J27" s="14">
        <v>1088</v>
      </c>
      <c r="K27" s="13">
        <v>1.7283067516895001</v>
      </c>
      <c r="L27" s="14">
        <v>629.51787866154405</v>
      </c>
      <c r="M27" s="14">
        <v>160</v>
      </c>
      <c r="ZA27" s="8"/>
    </row>
    <row r="28" spans="2:677" x14ac:dyDescent="0.3">
      <c r="B28" s="21"/>
      <c r="C28" s="15" t="s">
        <v>234</v>
      </c>
      <c r="D28" s="13">
        <v>0.55011868871552405</v>
      </c>
      <c r="E28" s="13">
        <v>0.37881392229341798</v>
      </c>
      <c r="F28" s="13">
        <v>0.13955291948252199</v>
      </c>
      <c r="G28" s="13">
        <v>2.14265509405275</v>
      </c>
      <c r="H28" s="13">
        <v>68.8603986855843</v>
      </c>
      <c r="I28" s="14">
        <v>3</v>
      </c>
      <c r="J28" s="14">
        <v>670</v>
      </c>
      <c r="K28" s="13">
        <v>1.7547583327826799</v>
      </c>
      <c r="L28" s="14">
        <v>381.81895904578499</v>
      </c>
      <c r="M28" s="14">
        <v>89</v>
      </c>
      <c r="ZA28" s="8"/>
    </row>
    <row r="29" spans="2:677" x14ac:dyDescent="0.3">
      <c r="B29" s="21"/>
      <c r="C29" s="15" t="s">
        <v>235</v>
      </c>
      <c r="D29" s="13">
        <v>0.86791116603222396</v>
      </c>
      <c r="E29" s="13">
        <v>0.39772114542842701</v>
      </c>
      <c r="F29" s="13">
        <v>0.34928937396401699</v>
      </c>
      <c r="G29" s="13">
        <v>2.1400409936000702</v>
      </c>
      <c r="H29" s="13">
        <v>45.825098350406599</v>
      </c>
      <c r="I29" s="14">
        <v>6</v>
      </c>
      <c r="J29" s="14">
        <v>914</v>
      </c>
      <c r="K29" s="13">
        <v>1.6785667171757599</v>
      </c>
      <c r="L29" s="14">
        <v>544.51216662858201</v>
      </c>
      <c r="M29" s="14">
        <v>118</v>
      </c>
      <c r="ZA29" s="8"/>
    </row>
    <row r="30" spans="2:677" x14ac:dyDescent="0.3">
      <c r="B30" s="21"/>
      <c r="C30" s="15" t="s">
        <v>236</v>
      </c>
      <c r="D30" s="13">
        <v>0.68441850110332603</v>
      </c>
      <c r="E30" s="13">
        <v>0.3858132944971</v>
      </c>
      <c r="F30" s="13">
        <v>0.224021553489824</v>
      </c>
      <c r="G30" s="13">
        <v>2.0713554730933801</v>
      </c>
      <c r="H30" s="13">
        <v>56.370962192743796</v>
      </c>
      <c r="I30" s="14">
        <v>6</v>
      </c>
      <c r="J30" s="14">
        <v>1115</v>
      </c>
      <c r="K30" s="13">
        <v>2.4394978702305599</v>
      </c>
      <c r="L30" s="14">
        <v>457.06127216033099</v>
      </c>
      <c r="M30" s="14">
        <v>151</v>
      </c>
      <c r="ZA30" s="8"/>
    </row>
    <row r="31" spans="2:677" x14ac:dyDescent="0.3">
      <c r="B31" s="21"/>
      <c r="C31" s="15" t="s">
        <v>237</v>
      </c>
      <c r="D31" s="13">
        <v>1.4957778159491399</v>
      </c>
      <c r="E31" s="13">
        <v>0.51925865048794395</v>
      </c>
      <c r="F31" s="13">
        <v>0.75126871801226602</v>
      </c>
      <c r="G31" s="13">
        <v>2.9561215466462398</v>
      </c>
      <c r="H31" s="13">
        <v>34.714958662390003</v>
      </c>
      <c r="I31" s="14">
        <v>13</v>
      </c>
      <c r="J31" s="14">
        <v>1001</v>
      </c>
      <c r="K31" s="13">
        <v>1.8299766433459901</v>
      </c>
      <c r="L31" s="14">
        <v>547.00151700829304</v>
      </c>
      <c r="M31" s="14">
        <v>155</v>
      </c>
      <c r="ZA31" s="8"/>
    </row>
    <row r="32" spans="2:677" x14ac:dyDescent="0.3">
      <c r="B32" s="21"/>
      <c r="C32" s="15" t="s">
        <v>238</v>
      </c>
      <c r="D32" s="13">
        <v>0.104796373935767</v>
      </c>
      <c r="E32" s="13">
        <v>0.104457531104269</v>
      </c>
      <c r="F32" s="13">
        <v>1.44256113450172E-2</v>
      </c>
      <c r="G32" s="13">
        <v>0.757017924815091</v>
      </c>
      <c r="H32" s="13">
        <v>99.676665500176995</v>
      </c>
      <c r="I32" s="14">
        <v>1</v>
      </c>
      <c r="J32" s="14">
        <v>608</v>
      </c>
      <c r="K32" s="13">
        <v>0.632670106988096</v>
      </c>
      <c r="L32" s="14">
        <v>608</v>
      </c>
      <c r="M32" s="14">
        <v>85</v>
      </c>
      <c r="ZA32" s="8"/>
    </row>
    <row r="33" spans="2:677" x14ac:dyDescent="0.3">
      <c r="B33" s="21"/>
      <c r="C33" s="15" t="s">
        <v>239</v>
      </c>
      <c r="D33" s="13">
        <v>0.27550548983319001</v>
      </c>
      <c r="E33" s="13">
        <v>0.170401397427308</v>
      </c>
      <c r="F33" s="13">
        <v>8.08314927550009E-2</v>
      </c>
      <c r="G33" s="13">
        <v>0.93464532507937703</v>
      </c>
      <c r="H33" s="13">
        <v>61.850454424875799</v>
      </c>
      <c r="I33" s="14">
        <v>3</v>
      </c>
      <c r="J33" s="14">
        <v>863</v>
      </c>
      <c r="K33" s="13">
        <v>0.911006492766126</v>
      </c>
      <c r="L33" s="14">
        <v>863</v>
      </c>
      <c r="M33" s="14">
        <v>118</v>
      </c>
      <c r="ZA33" s="8"/>
    </row>
    <row r="34" spans="2:677" x14ac:dyDescent="0.3">
      <c r="B34" s="21"/>
      <c r="C34" s="15" t="s">
        <v>240</v>
      </c>
      <c r="D34" s="13">
        <v>0.95179287230127896</v>
      </c>
      <c r="E34" s="13">
        <v>0.26712409315668401</v>
      </c>
      <c r="F34" s="13">
        <v>0.54677695880799504</v>
      </c>
      <c r="G34" s="13">
        <v>1.65183467472793</v>
      </c>
      <c r="H34" s="13">
        <v>28.065359694365199</v>
      </c>
      <c r="I34" s="14">
        <v>15</v>
      </c>
      <c r="J34" s="14">
        <v>1612</v>
      </c>
      <c r="K34" s="13">
        <v>1.21936182747143</v>
      </c>
      <c r="L34" s="14">
        <v>1322.0030049183799</v>
      </c>
      <c r="M34" s="14">
        <v>223</v>
      </c>
      <c r="ZA34" s="8"/>
    </row>
    <row r="35" spans="2:677" x14ac:dyDescent="0.3">
      <c r="B35" s="21"/>
      <c r="C35" s="15" t="s">
        <v>241</v>
      </c>
      <c r="D35" s="13">
        <v>0.82056776915859697</v>
      </c>
      <c r="E35" s="13">
        <v>0.365801437594585</v>
      </c>
      <c r="F35" s="13">
        <v>0.33924075542753401</v>
      </c>
      <c r="G35" s="13">
        <v>1.97131052128686</v>
      </c>
      <c r="H35" s="13">
        <v>44.579064806514999</v>
      </c>
      <c r="I35" s="14">
        <v>7</v>
      </c>
      <c r="J35" s="14">
        <v>1152</v>
      </c>
      <c r="K35" s="13">
        <v>1.8924746369275101</v>
      </c>
      <c r="L35" s="14">
        <v>608.72678424388596</v>
      </c>
      <c r="M35" s="14">
        <v>150</v>
      </c>
      <c r="ZA35" s="8"/>
    </row>
    <row r="36" spans="2:677" x14ac:dyDescent="0.3">
      <c r="B36" s="21"/>
      <c r="C36" s="15" t="s">
        <v>242</v>
      </c>
      <c r="D36" s="13">
        <v>0.79666034390334095</v>
      </c>
      <c r="E36" s="13">
        <v>0.28770763186250797</v>
      </c>
      <c r="F36" s="13">
        <v>0.38980286487558902</v>
      </c>
      <c r="G36" s="13">
        <v>1.62126431260801</v>
      </c>
      <c r="H36" s="13">
        <v>36.114215306970998</v>
      </c>
      <c r="I36" s="14">
        <v>8</v>
      </c>
      <c r="J36" s="14">
        <v>1079</v>
      </c>
      <c r="K36" s="13">
        <v>1.1290730315012201</v>
      </c>
      <c r="L36" s="14">
        <v>955.65120226577096</v>
      </c>
      <c r="M36" s="14">
        <v>162</v>
      </c>
      <c r="ZA36" s="8"/>
    </row>
    <row r="37" spans="2:677" x14ac:dyDescent="0.3">
      <c r="B37" s="21"/>
      <c r="C37" s="15" t="s">
        <v>243</v>
      </c>
      <c r="D37" s="13">
        <v>1.8020475227637101</v>
      </c>
      <c r="E37" s="13">
        <v>0.60292957025375704</v>
      </c>
      <c r="F37" s="13">
        <v>0.92406384509835504</v>
      </c>
      <c r="G37" s="13">
        <v>3.4848904397525899</v>
      </c>
      <c r="H37" s="13">
        <v>33.458028305994603</v>
      </c>
      <c r="I37" s="14">
        <v>10</v>
      </c>
      <c r="J37" s="14">
        <v>683</v>
      </c>
      <c r="K37" s="13">
        <v>1.40103465157978</v>
      </c>
      <c r="L37" s="14">
        <v>487.49686471341897</v>
      </c>
      <c r="M37" s="14">
        <v>91</v>
      </c>
      <c r="ZA37" s="8"/>
    </row>
    <row r="38" spans="2:677" x14ac:dyDescent="0.3">
      <c r="B38" s="21" t="s">
        <v>259</v>
      </c>
      <c r="C38" s="15" t="s">
        <v>244</v>
      </c>
      <c r="D38" s="13">
        <v>1.12924009954616</v>
      </c>
      <c r="E38" s="13">
        <v>0.18296604198358599</v>
      </c>
      <c r="F38" s="13">
        <v>0.82137983275660398</v>
      </c>
      <c r="G38" s="13">
        <v>1.55068492369167</v>
      </c>
      <c r="H38" s="13">
        <v>16.202581015066698</v>
      </c>
      <c r="I38" s="14">
        <v>111</v>
      </c>
      <c r="J38" s="14">
        <v>12722</v>
      </c>
      <c r="K38" s="13">
        <v>3.81424052006864</v>
      </c>
      <c r="L38" s="14">
        <v>3335.39532524579</v>
      </c>
      <c r="M38" s="14">
        <v>1679</v>
      </c>
      <c r="ZA38" s="8"/>
    </row>
    <row r="39" spans="2:677" x14ac:dyDescent="0.3">
      <c r="B39" s="21"/>
      <c r="C39" s="15" t="s">
        <v>245</v>
      </c>
      <c r="D39" s="13">
        <v>0.86306535688853803</v>
      </c>
      <c r="E39" s="13">
        <v>0.16249159594968501</v>
      </c>
      <c r="F39" s="13">
        <v>0.59622838593974203</v>
      </c>
      <c r="G39" s="13">
        <v>1.24782386000446</v>
      </c>
      <c r="H39" s="13">
        <v>18.8272643146619</v>
      </c>
      <c r="I39" s="14">
        <v>62</v>
      </c>
      <c r="J39" s="14">
        <v>9533</v>
      </c>
      <c r="K39" s="13">
        <v>2.9414852258169302</v>
      </c>
      <c r="L39" s="14">
        <v>3240.8797828832999</v>
      </c>
      <c r="M39" s="14">
        <v>1348</v>
      </c>
      <c r="ZA39" s="8"/>
    </row>
    <row r="40" spans="2:677" x14ac:dyDescent="0.3">
      <c r="B40" s="21" t="s">
        <v>284</v>
      </c>
      <c r="C40" s="15" t="s">
        <v>277</v>
      </c>
      <c r="D40" s="13">
        <v>1.3514749952045799</v>
      </c>
      <c r="E40" s="13">
        <v>0.215214857931463</v>
      </c>
      <c r="F40" s="13">
        <v>0.98842563818641804</v>
      </c>
      <c r="G40" s="13">
        <v>1.8453872511840601</v>
      </c>
      <c r="H40" s="13">
        <v>15.9244424569531</v>
      </c>
      <c r="I40" s="14">
        <v>100</v>
      </c>
      <c r="J40" s="14">
        <v>11321</v>
      </c>
      <c r="K40" s="13">
        <v>3.9327135755914302</v>
      </c>
      <c r="L40" s="14">
        <v>2878.6739187578501</v>
      </c>
      <c r="M40" s="14">
        <v>3056</v>
      </c>
      <c r="ZA40" s="8"/>
    </row>
    <row r="41" spans="2:677" x14ac:dyDescent="0.3">
      <c r="B41" s="21"/>
      <c r="C41" s="15" t="s">
        <v>278</v>
      </c>
      <c r="D41" s="13">
        <v>0.59908971524096899</v>
      </c>
      <c r="E41" s="13">
        <v>9.5818963367221593E-2</v>
      </c>
      <c r="F41" s="13">
        <v>0.43770431564689499</v>
      </c>
      <c r="G41" s="13">
        <v>0.81948954504770899</v>
      </c>
      <c r="H41" s="13">
        <v>15.994092525638001</v>
      </c>
      <c r="I41" s="14">
        <v>73</v>
      </c>
      <c r="J41" s="14">
        <v>10934</v>
      </c>
      <c r="K41" s="13">
        <v>1.6856215214372301</v>
      </c>
      <c r="L41" s="14">
        <v>6486.6281433552303</v>
      </c>
      <c r="M41" s="14">
        <v>3032</v>
      </c>
      <c r="ZA41" s="8"/>
    </row>
    <row r="42" spans="2:677" x14ac:dyDescent="0.3">
      <c r="B42" s="21" t="s">
        <v>285</v>
      </c>
      <c r="C42" s="15" t="s">
        <v>279</v>
      </c>
      <c r="D42" s="13">
        <v>0.51958553867953505</v>
      </c>
      <c r="E42" s="13">
        <v>0.23485144791789</v>
      </c>
      <c r="F42" s="13">
        <v>0.213695814179239</v>
      </c>
      <c r="G42" s="13">
        <v>1.25781449754348</v>
      </c>
      <c r="H42" s="13">
        <v>45.199766050983101</v>
      </c>
      <c r="I42" s="14">
        <v>13</v>
      </c>
      <c r="J42" s="14">
        <v>3038</v>
      </c>
      <c r="K42" s="13">
        <v>3.24068362712763</v>
      </c>
      <c r="L42" s="14">
        <v>937.45652138611399</v>
      </c>
      <c r="M42" s="14">
        <v>780</v>
      </c>
      <c r="ZA42" s="8"/>
    </row>
    <row r="43" spans="2:677" x14ac:dyDescent="0.3">
      <c r="B43" s="21"/>
      <c r="C43" s="15" t="s">
        <v>280</v>
      </c>
      <c r="D43" s="13">
        <v>1.9186713514599001</v>
      </c>
      <c r="E43" s="13">
        <v>0.995482148926365</v>
      </c>
      <c r="F43" s="13">
        <v>0.68762458712968799</v>
      </c>
      <c r="G43" s="13">
        <v>5.2374194028684897</v>
      </c>
      <c r="H43" s="13">
        <v>51.883932501984397</v>
      </c>
      <c r="I43" s="14">
        <v>12</v>
      </c>
      <c r="J43" s="14">
        <v>994</v>
      </c>
      <c r="K43" s="13">
        <v>5.2291279787851002</v>
      </c>
      <c r="L43" s="14">
        <v>190.08905577234299</v>
      </c>
      <c r="M43" s="14">
        <v>387</v>
      </c>
      <c r="ZA43" s="8"/>
    </row>
    <row r="44" spans="2:677" x14ac:dyDescent="0.3">
      <c r="B44" s="21"/>
      <c r="C44" s="15" t="s">
        <v>281</v>
      </c>
      <c r="D44" s="13">
        <v>1.0700479524898101</v>
      </c>
      <c r="E44" s="13">
        <v>0.34074817639472299</v>
      </c>
      <c r="F44" s="13">
        <v>0.57133134595223301</v>
      </c>
      <c r="G44" s="13">
        <v>1.99535924110864</v>
      </c>
      <c r="H44" s="13">
        <v>31.844196851352599</v>
      </c>
      <c r="I44" s="14">
        <v>12</v>
      </c>
      <c r="J44" s="14">
        <v>810</v>
      </c>
      <c r="K44" s="13">
        <v>0.88732877062190896</v>
      </c>
      <c r="L44" s="14">
        <v>810</v>
      </c>
      <c r="M44" s="14">
        <v>287</v>
      </c>
      <c r="ZA44" s="8"/>
    </row>
    <row r="45" spans="2:677" x14ac:dyDescent="0.3">
      <c r="B45" s="21"/>
      <c r="C45" s="15" t="s">
        <v>282</v>
      </c>
      <c r="D45" s="13">
        <v>0.98463910271856403</v>
      </c>
      <c r="E45" s="13">
        <v>0.13186788147360801</v>
      </c>
      <c r="F45" s="13">
        <v>0.75700290289175998</v>
      </c>
      <c r="G45" s="13">
        <v>1.2798443802424999</v>
      </c>
      <c r="H45" s="13">
        <v>13.3925091040488</v>
      </c>
      <c r="I45" s="14">
        <v>135</v>
      </c>
      <c r="J45" s="14">
        <v>17229</v>
      </c>
      <c r="K45" s="13">
        <v>3.0727927373539301</v>
      </c>
      <c r="L45" s="14">
        <v>5606.9515495003297</v>
      </c>
      <c r="M45" s="14">
        <v>2990</v>
      </c>
      <c r="ZA45" s="8"/>
    </row>
    <row r="46" spans="2:677" x14ac:dyDescent="0.3">
      <c r="B46" s="21"/>
      <c r="C46" s="15" t="s">
        <v>283</v>
      </c>
      <c r="D46" s="13">
        <v>0.23972003129500499</v>
      </c>
      <c r="E46" s="13">
        <v>0.240813177165971</v>
      </c>
      <c r="F46" s="13">
        <v>3.30873743657812E-2</v>
      </c>
      <c r="G46" s="13">
        <v>1.7146523745334401</v>
      </c>
      <c r="H46" s="13">
        <v>100.456009397738</v>
      </c>
      <c r="I46" s="14">
        <v>1</v>
      </c>
      <c r="J46" s="14">
        <v>184</v>
      </c>
      <c r="K46" s="13">
        <v>0.44376148236180502</v>
      </c>
      <c r="L46" s="14">
        <v>184</v>
      </c>
      <c r="M46" s="14">
        <v>94</v>
      </c>
      <c r="ZA46" s="8"/>
    </row>
    <row r="47" spans="2:677" x14ac:dyDescent="0.3">
      <c r="B47" s="21" t="s">
        <v>261</v>
      </c>
      <c r="C47" s="15" t="s">
        <v>246</v>
      </c>
      <c r="D47" s="13">
        <v>0.92474637331098397</v>
      </c>
      <c r="E47" s="13">
        <v>0.20091333572367101</v>
      </c>
      <c r="F47" s="13">
        <v>0.60345739262203102</v>
      </c>
      <c r="G47" s="13">
        <v>1.41465941857907</v>
      </c>
      <c r="H47" s="13">
        <v>21.7263177799028</v>
      </c>
      <c r="I47" s="14">
        <v>45</v>
      </c>
      <c r="J47" s="14">
        <v>4980</v>
      </c>
      <c r="K47" s="13">
        <v>2.1936726729693801</v>
      </c>
      <c r="L47" s="14">
        <v>2270.1654906695899</v>
      </c>
      <c r="M47" s="14">
        <v>1838</v>
      </c>
      <c r="ZA47" s="8"/>
    </row>
    <row r="48" spans="2:677" x14ac:dyDescent="0.3">
      <c r="B48" s="21"/>
      <c r="C48" s="15" t="s">
        <v>247</v>
      </c>
      <c r="D48" s="13">
        <v>1.15073934467314</v>
      </c>
      <c r="E48" s="13">
        <v>0.319327823177606</v>
      </c>
      <c r="F48" s="13">
        <v>0.66680371283887097</v>
      </c>
      <c r="G48" s="13">
        <v>1.9788964176170001</v>
      </c>
      <c r="H48" s="13">
        <v>27.7497962206469</v>
      </c>
      <c r="I48" s="14">
        <v>39</v>
      </c>
      <c r="J48" s="14">
        <v>4097</v>
      </c>
      <c r="K48" s="13">
        <v>3.6718343583375099</v>
      </c>
      <c r="L48" s="14">
        <v>1115.7910733900801</v>
      </c>
      <c r="M48" s="14">
        <v>1989</v>
      </c>
      <c r="ZA48" s="8"/>
    </row>
    <row r="49" spans="2:677" x14ac:dyDescent="0.3">
      <c r="B49" s="21"/>
      <c r="C49" s="15" t="s">
        <v>248</v>
      </c>
      <c r="D49" s="13">
        <v>0.74433025495030603</v>
      </c>
      <c r="E49" s="13">
        <v>0.210367597851052</v>
      </c>
      <c r="F49" s="13">
        <v>0.42720006784641601</v>
      </c>
      <c r="G49" s="13">
        <v>1.2938217260523599</v>
      </c>
      <c r="H49" s="13">
        <v>28.262669218665199</v>
      </c>
      <c r="I49" s="14">
        <v>25</v>
      </c>
      <c r="J49" s="14">
        <v>3920</v>
      </c>
      <c r="K49" s="13">
        <v>2.3475343899516199</v>
      </c>
      <c r="L49" s="14">
        <v>1669.837092389</v>
      </c>
      <c r="M49" s="14">
        <v>2009</v>
      </c>
      <c r="ZA49" s="8"/>
    </row>
    <row r="50" spans="2:677" x14ac:dyDescent="0.3">
      <c r="B50" s="21"/>
      <c r="C50" s="15" t="s">
        <v>249</v>
      </c>
      <c r="D50" s="13">
        <v>1.1426085684760801</v>
      </c>
      <c r="E50" s="13">
        <v>0.36203721862113297</v>
      </c>
      <c r="F50" s="13">
        <v>0.61269152890107703</v>
      </c>
      <c r="G50" s="13">
        <v>2.1210696438313499</v>
      </c>
      <c r="H50" s="13">
        <v>31.685148230945799</v>
      </c>
      <c r="I50" s="14">
        <v>35</v>
      </c>
      <c r="J50" s="14">
        <v>4225</v>
      </c>
      <c r="K50" s="13">
        <v>4.9014403986189699</v>
      </c>
      <c r="L50" s="14">
        <v>861.99150788213899</v>
      </c>
      <c r="M50" s="14">
        <v>2091</v>
      </c>
      <c r="ZA50" s="8"/>
    </row>
    <row r="51" spans="2:677" x14ac:dyDescent="0.3">
      <c r="B51" s="21"/>
      <c r="C51" s="15" t="s">
        <v>250</v>
      </c>
      <c r="D51" s="13">
        <v>0.99407977412123005</v>
      </c>
      <c r="E51" s="13">
        <v>0.24920268751197899</v>
      </c>
      <c r="F51" s="13">
        <v>0.60738340196638796</v>
      </c>
      <c r="G51" s="13">
        <v>1.62295001844704</v>
      </c>
      <c r="H51" s="13">
        <v>25.068681005231699</v>
      </c>
      <c r="I51" s="14">
        <v>29</v>
      </c>
      <c r="J51" s="14">
        <v>4858</v>
      </c>
      <c r="K51" s="13">
        <v>3.0647224127877299</v>
      </c>
      <c r="L51" s="14">
        <v>1585.1354040188801</v>
      </c>
      <c r="M51" s="14">
        <v>2063</v>
      </c>
      <c r="ZA51" s="8"/>
    </row>
    <row r="52" spans="2:677" x14ac:dyDescent="0.3">
      <c r="B52" s="21" t="s">
        <v>260</v>
      </c>
      <c r="C52" s="15" t="s">
        <v>251</v>
      </c>
      <c r="D52" s="13">
        <v>1.0140192555352201</v>
      </c>
      <c r="E52" s="13">
        <v>0.14348647198252601</v>
      </c>
      <c r="F52" s="13">
        <v>0.76806002676913698</v>
      </c>
      <c r="G52" s="13">
        <v>1.3376813117398001</v>
      </c>
      <c r="H52" s="13">
        <v>14.1502709341343</v>
      </c>
      <c r="I52" s="14">
        <v>127</v>
      </c>
      <c r="J52" s="14">
        <v>16930</v>
      </c>
      <c r="K52" s="13">
        <v>3.4724286221445801</v>
      </c>
      <c r="L52" s="14">
        <v>4875.5501818044604</v>
      </c>
      <c r="M52" s="14">
        <v>3093</v>
      </c>
      <c r="ZA52" s="8"/>
    </row>
    <row r="53" spans="2:677" x14ac:dyDescent="0.3">
      <c r="B53" s="21"/>
      <c r="C53" s="15" t="s">
        <v>252</v>
      </c>
      <c r="D53" s="13">
        <v>0.90437544829542604</v>
      </c>
      <c r="E53" s="13">
        <v>0.193694201877189</v>
      </c>
      <c r="F53" s="13">
        <v>0.59377434477703706</v>
      </c>
      <c r="G53" s="13">
        <v>1.37520311154871</v>
      </c>
      <c r="H53" s="13">
        <v>21.417454691219799</v>
      </c>
      <c r="I53" s="14">
        <v>46</v>
      </c>
      <c r="J53" s="14">
        <v>5151</v>
      </c>
      <c r="K53" s="13">
        <v>2.1559427653582701</v>
      </c>
      <c r="L53" s="14">
        <v>2389.2099933107602</v>
      </c>
      <c r="M53" s="14">
        <v>1881</v>
      </c>
      <c r="ZA53" s="8"/>
    </row>
    <row r="54" spans="2:677" x14ac:dyDescent="0.3">
      <c r="B54" s="21" t="s">
        <v>254</v>
      </c>
      <c r="C54" s="15" t="s">
        <v>253</v>
      </c>
      <c r="D54" s="13">
        <v>0.93518051997781404</v>
      </c>
      <c r="E54" s="13">
        <v>0.16601276520750299</v>
      </c>
      <c r="F54" s="13">
        <v>0.65993835402908496</v>
      </c>
      <c r="G54" s="13">
        <v>1.3236889993476999</v>
      </c>
      <c r="H54" s="13">
        <v>17.751948598270801</v>
      </c>
      <c r="I54" s="14">
        <v>96</v>
      </c>
      <c r="J54" s="14">
        <v>13991</v>
      </c>
      <c r="K54" s="13">
        <v>4.1618438070272497</v>
      </c>
      <c r="L54" s="14">
        <v>3361.7311578046902</v>
      </c>
      <c r="M54" s="14">
        <v>2804</v>
      </c>
      <c r="ZA54" s="8"/>
    </row>
    <row r="55" spans="2:677" x14ac:dyDescent="0.3">
      <c r="B55" s="21"/>
      <c r="C55" s="15" t="s">
        <v>254</v>
      </c>
      <c r="D55" s="13">
        <v>1.05009227057115</v>
      </c>
      <c r="E55" s="13">
        <v>0.17495462682420901</v>
      </c>
      <c r="F55" s="13">
        <v>0.75702742635860598</v>
      </c>
      <c r="G55" s="13">
        <v>1.4549468039159801</v>
      </c>
      <c r="H55" s="13">
        <v>16.660881307987399</v>
      </c>
      <c r="I55" s="14">
        <v>77</v>
      </c>
      <c r="J55" s="14">
        <v>8264</v>
      </c>
      <c r="K55" s="13">
        <v>2.4341411702782398</v>
      </c>
      <c r="L55" s="14">
        <v>3395.0372726555402</v>
      </c>
      <c r="M55" s="14">
        <v>2209</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289</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319" priority="1">
      <formula>ZA9 = 3</formula>
    </cfRule>
    <cfRule type="expression" dxfId="318" priority="48">
      <formula>I9 = J9</formula>
    </cfRule>
    <cfRule type="expression" dxfId="317" priority="95">
      <formula>ZA9 = 2</formula>
    </cfRule>
    <cfRule type="expression" dxfId="316" priority="142">
      <formula>ZA9 = 1</formula>
    </cfRule>
  </conditionalFormatting>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33</v>
      </c>
      <c r="M2" s="11" t="str">
        <f>HYPERLINK("#'INDICE'!A1", "Índice")</f>
        <v>Índice</v>
      </c>
    </row>
    <row r="3" spans="2:677" x14ac:dyDescent="0.3">
      <c r="B3" s="9" t="s">
        <v>7</v>
      </c>
      <c r="C3" s="10" t="s">
        <v>32</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17.272671903546598</v>
      </c>
      <c r="E9" s="13">
        <v>0.571391072404278</v>
      </c>
      <c r="F9" s="13">
        <v>16.1809055587829</v>
      </c>
      <c r="G9" s="13">
        <v>18.421912410895899</v>
      </c>
      <c r="H9" s="13">
        <v>3.3080641813554901</v>
      </c>
      <c r="I9" s="14">
        <v>2347</v>
      </c>
      <c r="J9" s="14">
        <v>14162</v>
      </c>
      <c r="K9" s="13">
        <v>3.2355811932918201</v>
      </c>
      <c r="L9" s="14">
        <v>4376.95707632415</v>
      </c>
      <c r="M9" s="14">
        <v>3088</v>
      </c>
      <c r="ZA9" s="8"/>
    </row>
    <row r="10" spans="2:677" x14ac:dyDescent="0.3">
      <c r="B10" s="21" t="s">
        <v>256</v>
      </c>
      <c r="C10" s="15" t="s">
        <v>216</v>
      </c>
      <c r="D10" s="13">
        <v>15.845855291426</v>
      </c>
      <c r="E10" s="13">
        <v>0.72056017126040395</v>
      </c>
      <c r="F10" s="13">
        <v>14.4833074199728</v>
      </c>
      <c r="G10" s="13">
        <v>17.310640095079101</v>
      </c>
      <c r="H10" s="13">
        <v>4.5473100568467801</v>
      </c>
      <c r="I10" s="14">
        <v>1143</v>
      </c>
      <c r="J10" s="14">
        <v>8503</v>
      </c>
      <c r="K10" s="13">
        <v>3.3103232981329902</v>
      </c>
      <c r="L10" s="14">
        <v>2568.6312889123701</v>
      </c>
      <c r="M10" s="14">
        <v>1940</v>
      </c>
      <c r="ZA10" s="8"/>
    </row>
    <row r="11" spans="2:677" x14ac:dyDescent="0.3">
      <c r="B11" s="21"/>
      <c r="C11" s="15" t="s">
        <v>217</v>
      </c>
      <c r="D11" s="13">
        <v>20.310432444214399</v>
      </c>
      <c r="E11" s="13">
        <v>0.93649263744848299</v>
      </c>
      <c r="F11" s="13">
        <v>18.534763746327599</v>
      </c>
      <c r="G11" s="13">
        <v>22.209836106290101</v>
      </c>
      <c r="H11" s="13">
        <v>4.6108946228530403</v>
      </c>
      <c r="I11" s="14">
        <v>1204</v>
      </c>
      <c r="J11" s="14">
        <v>5659</v>
      </c>
      <c r="K11" s="13">
        <v>3.0658509507961602</v>
      </c>
      <c r="L11" s="14">
        <v>1845.8170637846699</v>
      </c>
      <c r="M11" s="14">
        <v>1148</v>
      </c>
      <c r="ZA11" s="8"/>
    </row>
    <row r="12" spans="2:677" x14ac:dyDescent="0.3">
      <c r="B12" s="21" t="s">
        <v>257</v>
      </c>
      <c r="C12" s="15" t="s">
        <v>218</v>
      </c>
      <c r="D12" s="13">
        <v>22.239401504522</v>
      </c>
      <c r="E12" s="13">
        <v>0.92223130827074895</v>
      </c>
      <c r="F12" s="13">
        <v>20.482738628977099</v>
      </c>
      <c r="G12" s="13">
        <v>24.101058305972199</v>
      </c>
      <c r="H12" s="13">
        <v>4.1468351029286099</v>
      </c>
      <c r="I12" s="14">
        <v>1076</v>
      </c>
      <c r="J12" s="14">
        <v>5493</v>
      </c>
      <c r="K12" s="13">
        <v>2.7010185203381698</v>
      </c>
      <c r="L12" s="14">
        <v>2033.67728086228</v>
      </c>
      <c r="M12" s="14">
        <v>1233</v>
      </c>
      <c r="ZA12" s="8"/>
    </row>
    <row r="13" spans="2:677" x14ac:dyDescent="0.3">
      <c r="B13" s="21"/>
      <c r="C13" s="15" t="s">
        <v>219</v>
      </c>
      <c r="D13" s="13">
        <v>12.979841768842499</v>
      </c>
      <c r="E13" s="13">
        <v>0.78378433442510098</v>
      </c>
      <c r="F13" s="13">
        <v>11.517786958046599</v>
      </c>
      <c r="G13" s="13">
        <v>14.5968711987933</v>
      </c>
      <c r="H13" s="13">
        <v>6.0384737224342802</v>
      </c>
      <c r="I13" s="14">
        <v>572</v>
      </c>
      <c r="J13" s="14">
        <v>4596</v>
      </c>
      <c r="K13" s="13">
        <v>2.4991332159171198</v>
      </c>
      <c r="L13" s="14">
        <v>1839.0376194145299</v>
      </c>
      <c r="M13" s="14">
        <v>1010</v>
      </c>
      <c r="ZA13" s="8"/>
    </row>
    <row r="14" spans="2:677" x14ac:dyDescent="0.3">
      <c r="B14" s="21"/>
      <c r="C14" s="15" t="s">
        <v>220</v>
      </c>
      <c r="D14" s="13">
        <v>21.941075618321101</v>
      </c>
      <c r="E14" s="13">
        <v>1.1078541069246299</v>
      </c>
      <c r="F14" s="13">
        <v>19.844138490140502</v>
      </c>
      <c r="G14" s="13">
        <v>24.1927181146336</v>
      </c>
      <c r="H14" s="13">
        <v>5.04922423219561</v>
      </c>
      <c r="I14" s="14">
        <v>699</v>
      </c>
      <c r="J14" s="14">
        <v>4073</v>
      </c>
      <c r="K14" s="13">
        <v>2.9180480347720401</v>
      </c>
      <c r="L14" s="14">
        <v>1395.79607719452</v>
      </c>
      <c r="M14" s="14">
        <v>845</v>
      </c>
      <c r="ZA14" s="8"/>
    </row>
    <row r="15" spans="2:677" x14ac:dyDescent="0.3">
      <c r="B15" s="21" t="s">
        <v>258</v>
      </c>
      <c r="C15" s="15" t="s">
        <v>221</v>
      </c>
      <c r="D15" s="13">
        <v>23.1726856265403</v>
      </c>
      <c r="E15" s="13">
        <v>2.3629674910068399</v>
      </c>
      <c r="F15" s="13">
        <v>18.815384350171701</v>
      </c>
      <c r="G15" s="13">
        <v>28.188691681150502</v>
      </c>
      <c r="H15" s="13">
        <v>10.1972103237808</v>
      </c>
      <c r="I15" s="14">
        <v>91</v>
      </c>
      <c r="J15" s="14">
        <v>409</v>
      </c>
      <c r="K15" s="13">
        <v>1.27962770660905</v>
      </c>
      <c r="L15" s="14">
        <v>319.62421404881098</v>
      </c>
      <c r="M15" s="14">
        <v>93</v>
      </c>
      <c r="ZA15" s="8"/>
    </row>
    <row r="16" spans="2:677" x14ac:dyDescent="0.3">
      <c r="B16" s="21"/>
      <c r="C16" s="15" t="s">
        <v>222</v>
      </c>
      <c r="D16" s="13">
        <v>22.0434813600836</v>
      </c>
      <c r="E16" s="13">
        <v>1.95935494620796</v>
      </c>
      <c r="F16" s="13">
        <v>18.4070855498633</v>
      </c>
      <c r="G16" s="13">
        <v>26.167867137244901</v>
      </c>
      <c r="H16" s="13">
        <v>8.8885912084466501</v>
      </c>
      <c r="I16" s="14">
        <v>105</v>
      </c>
      <c r="J16" s="14">
        <v>506</v>
      </c>
      <c r="K16" s="13">
        <v>1.12819713524714</v>
      </c>
      <c r="L16" s="14">
        <v>448.50317749579699</v>
      </c>
      <c r="M16" s="14">
        <v>113</v>
      </c>
      <c r="ZA16" s="8"/>
    </row>
    <row r="17" spans="2:677" x14ac:dyDescent="0.3">
      <c r="B17" s="21"/>
      <c r="C17" s="15" t="s">
        <v>223</v>
      </c>
      <c r="D17" s="13">
        <v>23.7956514501426</v>
      </c>
      <c r="E17" s="13">
        <v>2.1509496202449201</v>
      </c>
      <c r="F17" s="13">
        <v>19.7990999313114</v>
      </c>
      <c r="G17" s="13">
        <v>28.314121657779001</v>
      </c>
      <c r="H17" s="13">
        <v>9.0392550283889701</v>
      </c>
      <c r="I17" s="14">
        <v>126</v>
      </c>
      <c r="J17" s="14">
        <v>548</v>
      </c>
      <c r="K17" s="13">
        <v>1.39563049219619</v>
      </c>
      <c r="L17" s="14">
        <v>392.65407503217898</v>
      </c>
      <c r="M17" s="14">
        <v>114</v>
      </c>
      <c r="ZA17" s="8"/>
    </row>
    <row r="18" spans="2:677" x14ac:dyDescent="0.3">
      <c r="B18" s="21"/>
      <c r="C18" s="15" t="s">
        <v>224</v>
      </c>
      <c r="D18" s="13">
        <v>23.443603226472199</v>
      </c>
      <c r="E18" s="13">
        <v>3.2778700000581402</v>
      </c>
      <c r="F18" s="13">
        <v>17.564903493016601</v>
      </c>
      <c r="G18" s="13">
        <v>30.560415373796101</v>
      </c>
      <c r="H18" s="13">
        <v>13.981937709800601</v>
      </c>
      <c r="I18" s="14">
        <v>84</v>
      </c>
      <c r="J18" s="14">
        <v>413</v>
      </c>
      <c r="K18" s="13">
        <v>2.46646422132596</v>
      </c>
      <c r="L18" s="14">
        <v>167.446175147829</v>
      </c>
      <c r="M18" s="14">
        <v>91</v>
      </c>
      <c r="ZA18" s="8"/>
    </row>
    <row r="19" spans="2:677" x14ac:dyDescent="0.3">
      <c r="B19" s="21"/>
      <c r="C19" s="15" t="s">
        <v>225</v>
      </c>
      <c r="D19" s="13">
        <v>22.9402204860593</v>
      </c>
      <c r="E19" s="13">
        <v>3.6251063972713902</v>
      </c>
      <c r="F19" s="13">
        <v>16.532169170298499</v>
      </c>
      <c r="G19" s="13">
        <v>30.912219013877401</v>
      </c>
      <c r="H19" s="13">
        <v>15.802404338155201</v>
      </c>
      <c r="I19" s="14">
        <v>81</v>
      </c>
      <c r="J19" s="14">
        <v>376</v>
      </c>
      <c r="K19" s="13">
        <v>2.7877089751287101</v>
      </c>
      <c r="L19" s="14">
        <v>134.87778077072699</v>
      </c>
      <c r="M19" s="14">
        <v>86</v>
      </c>
      <c r="ZA19" s="8"/>
    </row>
    <row r="20" spans="2:677" x14ac:dyDescent="0.3">
      <c r="B20" s="21"/>
      <c r="C20" s="15" t="s">
        <v>226</v>
      </c>
      <c r="D20" s="13">
        <v>27.496821752425099</v>
      </c>
      <c r="E20" s="13">
        <v>2.8236048978256001</v>
      </c>
      <c r="F20" s="13">
        <v>22.2530251280862</v>
      </c>
      <c r="G20" s="13">
        <v>33.444735331911303</v>
      </c>
      <c r="H20" s="13">
        <v>10.2688409709626</v>
      </c>
      <c r="I20" s="14">
        <v>107</v>
      </c>
      <c r="J20" s="14">
        <v>415</v>
      </c>
      <c r="K20" s="13">
        <v>1.65565044867453</v>
      </c>
      <c r="L20" s="14">
        <v>250.65677379681</v>
      </c>
      <c r="M20" s="14">
        <v>88</v>
      </c>
      <c r="ZA20" s="8"/>
    </row>
    <row r="21" spans="2:677" x14ac:dyDescent="0.3">
      <c r="B21" s="21"/>
      <c r="C21" s="15" t="s">
        <v>227</v>
      </c>
      <c r="D21" s="13">
        <v>9.6486604335284607</v>
      </c>
      <c r="E21" s="13">
        <v>1.15276087031618</v>
      </c>
      <c r="F21" s="13">
        <v>7.6021271271355602</v>
      </c>
      <c r="G21" s="13">
        <v>12.1735446690506</v>
      </c>
      <c r="H21" s="13">
        <v>11.9473669765641</v>
      </c>
      <c r="I21" s="14">
        <v>78</v>
      </c>
      <c r="J21" s="14">
        <v>836</v>
      </c>
      <c r="K21" s="13">
        <v>1.2728092215222999</v>
      </c>
      <c r="L21" s="14">
        <v>656.81485163984803</v>
      </c>
      <c r="M21" s="14">
        <v>193</v>
      </c>
      <c r="ZA21" s="8"/>
    </row>
    <row r="22" spans="2:677" x14ac:dyDescent="0.3">
      <c r="B22" s="21"/>
      <c r="C22" s="15" t="s">
        <v>228</v>
      </c>
      <c r="D22" s="13">
        <v>9.1528023404735492</v>
      </c>
      <c r="E22" s="13">
        <v>1.05892554574272</v>
      </c>
      <c r="F22" s="13">
        <v>7.2688403998600801</v>
      </c>
      <c r="G22" s="13">
        <v>11.464686501379999</v>
      </c>
      <c r="H22" s="13">
        <v>11.569413457779699</v>
      </c>
      <c r="I22" s="14">
        <v>95</v>
      </c>
      <c r="J22" s="14">
        <v>1080</v>
      </c>
      <c r="K22" s="13">
        <v>1.45507934747317</v>
      </c>
      <c r="L22" s="14">
        <v>742.22756434244002</v>
      </c>
      <c r="M22" s="14">
        <v>218</v>
      </c>
      <c r="ZA22" s="8"/>
    </row>
    <row r="23" spans="2:677" x14ac:dyDescent="0.3">
      <c r="B23" s="21"/>
      <c r="C23" s="15" t="s">
        <v>229</v>
      </c>
      <c r="D23" s="13">
        <v>11.3036217030714</v>
      </c>
      <c r="E23" s="13">
        <v>1.3298108480900801</v>
      </c>
      <c r="F23" s="13">
        <v>8.93326596453368</v>
      </c>
      <c r="G23" s="13">
        <v>14.204823027380099</v>
      </c>
      <c r="H23" s="13">
        <v>11.7644670267827</v>
      </c>
      <c r="I23" s="14">
        <v>92</v>
      </c>
      <c r="J23" s="14">
        <v>792</v>
      </c>
      <c r="K23" s="13">
        <v>1.39518797679915</v>
      </c>
      <c r="L23" s="14">
        <v>567.66544234205196</v>
      </c>
      <c r="M23" s="14">
        <v>179</v>
      </c>
      <c r="ZA23" s="8"/>
    </row>
    <row r="24" spans="2:677" x14ac:dyDescent="0.3">
      <c r="B24" s="21"/>
      <c r="C24" s="15" t="s">
        <v>230</v>
      </c>
      <c r="D24" s="13">
        <v>21.043764877301001</v>
      </c>
      <c r="E24" s="13">
        <v>2.1277367883509402</v>
      </c>
      <c r="F24" s="13">
        <v>17.130805990042099</v>
      </c>
      <c r="G24" s="13">
        <v>25.574672932414099</v>
      </c>
      <c r="H24" s="13">
        <v>10.111008181079001</v>
      </c>
      <c r="I24" s="14">
        <v>85</v>
      </c>
      <c r="J24" s="14">
        <v>441</v>
      </c>
      <c r="K24" s="13">
        <v>1.19888798876737</v>
      </c>
      <c r="L24" s="14">
        <v>367.84086931541702</v>
      </c>
      <c r="M24" s="14">
        <v>98</v>
      </c>
      <c r="ZA24" s="8"/>
    </row>
    <row r="25" spans="2:677" x14ac:dyDescent="0.3">
      <c r="B25" s="21"/>
      <c r="C25" s="15" t="s">
        <v>231</v>
      </c>
      <c r="D25" s="13">
        <v>14.781651134413901</v>
      </c>
      <c r="E25" s="13">
        <v>1.5415286991842401</v>
      </c>
      <c r="F25" s="13">
        <v>11.9884761093974</v>
      </c>
      <c r="G25" s="13">
        <v>18.091828258736498</v>
      </c>
      <c r="H25" s="13">
        <v>10.4286637884136</v>
      </c>
      <c r="I25" s="14">
        <v>106</v>
      </c>
      <c r="J25" s="14">
        <v>735</v>
      </c>
      <c r="K25" s="13">
        <v>1.3846602521578399</v>
      </c>
      <c r="L25" s="14">
        <v>530.81613258890104</v>
      </c>
      <c r="M25" s="14">
        <v>157</v>
      </c>
      <c r="ZA25" s="8"/>
    </row>
    <row r="26" spans="2:677" x14ac:dyDescent="0.3">
      <c r="B26" s="21"/>
      <c r="C26" s="15" t="s">
        <v>232</v>
      </c>
      <c r="D26" s="13">
        <v>9.5127156238315997</v>
      </c>
      <c r="E26" s="13">
        <v>1.2165483311991101</v>
      </c>
      <c r="F26" s="13">
        <v>7.3677591429402298</v>
      </c>
      <c r="G26" s="13">
        <v>12.199885406113999</v>
      </c>
      <c r="H26" s="13">
        <v>12.788654463204701</v>
      </c>
      <c r="I26" s="14">
        <v>72</v>
      </c>
      <c r="J26" s="14">
        <v>765</v>
      </c>
      <c r="K26" s="13">
        <v>1.3135906002691999</v>
      </c>
      <c r="L26" s="14">
        <v>582.37322940893705</v>
      </c>
      <c r="M26" s="14">
        <v>174</v>
      </c>
      <c r="ZA26" s="8"/>
    </row>
    <row r="27" spans="2:677" x14ac:dyDescent="0.3">
      <c r="B27" s="21"/>
      <c r="C27" s="15" t="s">
        <v>233</v>
      </c>
      <c r="D27" s="13">
        <v>18.101996947513801</v>
      </c>
      <c r="E27" s="13">
        <v>1.7892771118914299</v>
      </c>
      <c r="F27" s="13">
        <v>14.8324038933401</v>
      </c>
      <c r="G27" s="13">
        <v>21.906936770787599</v>
      </c>
      <c r="H27" s="13">
        <v>9.8844183715166096</v>
      </c>
      <c r="I27" s="14">
        <v>110</v>
      </c>
      <c r="J27" s="14">
        <v>691</v>
      </c>
      <c r="K27" s="13">
        <v>1.49006256552912</v>
      </c>
      <c r="L27" s="14">
        <v>463.73891673107602</v>
      </c>
      <c r="M27" s="14">
        <v>156</v>
      </c>
      <c r="ZA27" s="8"/>
    </row>
    <row r="28" spans="2:677" x14ac:dyDescent="0.3">
      <c r="B28" s="21"/>
      <c r="C28" s="15" t="s">
        <v>234</v>
      </c>
      <c r="D28" s="13">
        <v>27.932114174765498</v>
      </c>
      <c r="E28" s="13">
        <v>3.31283535969642</v>
      </c>
      <c r="F28" s="13">
        <v>21.843134338333002</v>
      </c>
      <c r="G28" s="13">
        <v>34.9592324547705</v>
      </c>
      <c r="H28" s="13">
        <v>11.8603101038779</v>
      </c>
      <c r="I28" s="14">
        <v>102</v>
      </c>
      <c r="J28" s="14">
        <v>456</v>
      </c>
      <c r="K28" s="13">
        <v>2.48065010922691</v>
      </c>
      <c r="L28" s="14">
        <v>183.82278028807201</v>
      </c>
      <c r="M28" s="14">
        <v>89</v>
      </c>
      <c r="ZA28" s="8"/>
    </row>
    <row r="29" spans="2:677" x14ac:dyDescent="0.3">
      <c r="B29" s="21"/>
      <c r="C29" s="15" t="s">
        <v>235</v>
      </c>
      <c r="D29" s="13">
        <v>21.003349912668899</v>
      </c>
      <c r="E29" s="13">
        <v>2.2716950101453901</v>
      </c>
      <c r="F29" s="13">
        <v>16.856193361956201</v>
      </c>
      <c r="G29" s="13">
        <v>25.853565989912301</v>
      </c>
      <c r="H29" s="13">
        <v>10.815869942609201</v>
      </c>
      <c r="I29" s="14">
        <v>105</v>
      </c>
      <c r="J29" s="14">
        <v>602</v>
      </c>
      <c r="K29" s="13">
        <v>1.8692925597974901</v>
      </c>
      <c r="L29" s="14">
        <v>322.04696736460397</v>
      </c>
      <c r="M29" s="14">
        <v>118</v>
      </c>
      <c r="ZA29" s="8"/>
    </row>
    <row r="30" spans="2:677" x14ac:dyDescent="0.3">
      <c r="B30" s="21"/>
      <c r="C30" s="15" t="s">
        <v>236</v>
      </c>
      <c r="D30" s="13">
        <v>30.542735796767001</v>
      </c>
      <c r="E30" s="13">
        <v>2.8185277177252299</v>
      </c>
      <c r="F30" s="13">
        <v>25.273263063872999</v>
      </c>
      <c r="G30" s="13">
        <v>36.376066786150503</v>
      </c>
      <c r="H30" s="13">
        <v>9.2281442516474907</v>
      </c>
      <c r="I30" s="14">
        <v>164</v>
      </c>
      <c r="J30" s="14">
        <v>720</v>
      </c>
      <c r="K30" s="13">
        <v>2.6924515803778601</v>
      </c>
      <c r="L30" s="14">
        <v>267.41427970227602</v>
      </c>
      <c r="M30" s="14">
        <v>149</v>
      </c>
      <c r="ZA30" s="8"/>
    </row>
    <row r="31" spans="2:677" x14ac:dyDescent="0.3">
      <c r="B31" s="21"/>
      <c r="C31" s="15" t="s">
        <v>237</v>
      </c>
      <c r="D31" s="13">
        <v>24.922010233835501</v>
      </c>
      <c r="E31" s="13">
        <v>2.13325326725883</v>
      </c>
      <c r="F31" s="13">
        <v>20.9491719272275</v>
      </c>
      <c r="G31" s="13">
        <v>29.368361256177799</v>
      </c>
      <c r="H31" s="13">
        <v>8.5597158786276495</v>
      </c>
      <c r="I31" s="14">
        <v>145</v>
      </c>
      <c r="J31" s="14">
        <v>622</v>
      </c>
      <c r="K31" s="13">
        <v>1.5103608971903399</v>
      </c>
      <c r="L31" s="14">
        <v>411.822102357841</v>
      </c>
      <c r="M31" s="14">
        <v>150</v>
      </c>
      <c r="ZA31" s="8"/>
    </row>
    <row r="32" spans="2:677" x14ac:dyDescent="0.3">
      <c r="B32" s="21"/>
      <c r="C32" s="15" t="s">
        <v>238</v>
      </c>
      <c r="D32" s="13">
        <v>23.5306900074082</v>
      </c>
      <c r="E32" s="13">
        <v>2.5228810530237902</v>
      </c>
      <c r="F32" s="13">
        <v>18.887198970479101</v>
      </c>
      <c r="G32" s="13">
        <v>28.908923325586098</v>
      </c>
      <c r="H32" s="13">
        <v>10.721662017686301</v>
      </c>
      <c r="I32" s="14">
        <v>81</v>
      </c>
      <c r="J32" s="14">
        <v>374</v>
      </c>
      <c r="K32" s="13">
        <v>1.3194123604162</v>
      </c>
      <c r="L32" s="14">
        <v>283.459524270354</v>
      </c>
      <c r="M32" s="14">
        <v>84</v>
      </c>
      <c r="ZA32" s="8"/>
    </row>
    <row r="33" spans="2:677" x14ac:dyDescent="0.3">
      <c r="B33" s="21"/>
      <c r="C33" s="15" t="s">
        <v>239</v>
      </c>
      <c r="D33" s="13">
        <v>19.231157811669199</v>
      </c>
      <c r="E33" s="13">
        <v>2.1537716224689598</v>
      </c>
      <c r="F33" s="13">
        <v>15.3209957176246</v>
      </c>
      <c r="G33" s="13">
        <v>23.858089765134</v>
      </c>
      <c r="H33" s="13">
        <v>11.199386139726199</v>
      </c>
      <c r="I33" s="14">
        <v>91</v>
      </c>
      <c r="J33" s="14">
        <v>541</v>
      </c>
      <c r="K33" s="13">
        <v>1.61266355661373</v>
      </c>
      <c r="L33" s="14">
        <v>335.46984910850801</v>
      </c>
      <c r="M33" s="14">
        <v>118</v>
      </c>
      <c r="ZA33" s="8"/>
    </row>
    <row r="34" spans="2:677" x14ac:dyDescent="0.3">
      <c r="B34" s="21"/>
      <c r="C34" s="15" t="s">
        <v>240</v>
      </c>
      <c r="D34" s="13">
        <v>16.2374783492603</v>
      </c>
      <c r="E34" s="13">
        <v>1.6127442875020299</v>
      </c>
      <c r="F34" s="13">
        <v>13.304072846775201</v>
      </c>
      <c r="G34" s="13">
        <v>19.670915843217202</v>
      </c>
      <c r="H34" s="13">
        <v>9.9322336437510703</v>
      </c>
      <c r="I34" s="14">
        <v>141</v>
      </c>
      <c r="J34" s="14">
        <v>1026</v>
      </c>
      <c r="K34" s="13">
        <v>1.96013760979311</v>
      </c>
      <c r="L34" s="14">
        <v>523.43263803212994</v>
      </c>
      <c r="M34" s="14">
        <v>222</v>
      </c>
      <c r="ZA34" s="8"/>
    </row>
    <row r="35" spans="2:677" x14ac:dyDescent="0.3">
      <c r="B35" s="21"/>
      <c r="C35" s="15" t="s">
        <v>241</v>
      </c>
      <c r="D35" s="13">
        <v>16.448922420888099</v>
      </c>
      <c r="E35" s="13">
        <v>1.7964126379571299</v>
      </c>
      <c r="F35" s="13">
        <v>13.199042132184299</v>
      </c>
      <c r="G35" s="13">
        <v>20.311744160062901</v>
      </c>
      <c r="H35" s="13">
        <v>10.921156973030101</v>
      </c>
      <c r="I35" s="14">
        <v>96</v>
      </c>
      <c r="J35" s="14">
        <v>728</v>
      </c>
      <c r="K35" s="13">
        <v>1.70709270514477</v>
      </c>
      <c r="L35" s="14">
        <v>426.456042958875</v>
      </c>
      <c r="M35" s="14">
        <v>149</v>
      </c>
      <c r="ZA35" s="8"/>
    </row>
    <row r="36" spans="2:677" x14ac:dyDescent="0.3">
      <c r="B36" s="21"/>
      <c r="C36" s="15" t="s">
        <v>242</v>
      </c>
      <c r="D36" s="13">
        <v>9.8695651647945599</v>
      </c>
      <c r="E36" s="13">
        <v>1.3241399693957201</v>
      </c>
      <c r="F36" s="13">
        <v>7.54561293162394</v>
      </c>
      <c r="G36" s="13">
        <v>12.8100939565372</v>
      </c>
      <c r="H36" s="13">
        <v>13.416396237181999</v>
      </c>
      <c r="I36" s="14">
        <v>65</v>
      </c>
      <c r="J36" s="14">
        <v>654</v>
      </c>
      <c r="K36" s="13">
        <v>1.2870976247588299</v>
      </c>
      <c r="L36" s="14">
        <v>508.119964965782</v>
      </c>
      <c r="M36" s="14">
        <v>159</v>
      </c>
      <c r="ZA36" s="8"/>
    </row>
    <row r="37" spans="2:677" x14ac:dyDescent="0.3">
      <c r="B37" s="21"/>
      <c r="C37" s="15" t="s">
        <v>243</v>
      </c>
      <c r="D37" s="13">
        <v>29.663185477105301</v>
      </c>
      <c r="E37" s="13">
        <v>2.7687486250996098</v>
      </c>
      <c r="F37" s="13">
        <v>24.471734346305301</v>
      </c>
      <c r="G37" s="13">
        <v>35.439196814172298</v>
      </c>
      <c r="H37" s="13">
        <v>9.3339558127922295</v>
      </c>
      <c r="I37" s="14">
        <v>125</v>
      </c>
      <c r="J37" s="14">
        <v>432</v>
      </c>
      <c r="K37" s="13">
        <v>1.58359398303101</v>
      </c>
      <c r="L37" s="14">
        <v>272.79719715349501</v>
      </c>
      <c r="M37" s="14">
        <v>90</v>
      </c>
      <c r="ZA37" s="8"/>
    </row>
    <row r="38" spans="2:677" x14ac:dyDescent="0.3">
      <c r="B38" s="21" t="s">
        <v>259</v>
      </c>
      <c r="C38" s="15" t="s">
        <v>244</v>
      </c>
      <c r="D38" s="13">
        <v>19.1790304201784</v>
      </c>
      <c r="E38" s="13">
        <v>0.77636401086155105</v>
      </c>
      <c r="F38" s="13">
        <v>17.702189982256002</v>
      </c>
      <c r="G38" s="13">
        <v>20.748017278681601</v>
      </c>
      <c r="H38" s="13">
        <v>4.0479836250988699</v>
      </c>
      <c r="I38" s="14">
        <v>1459</v>
      </c>
      <c r="J38" s="14">
        <v>8068</v>
      </c>
      <c r="K38" s="13">
        <v>3.1368383784152298</v>
      </c>
      <c r="L38" s="14">
        <v>2572.0164786035498</v>
      </c>
      <c r="M38" s="14">
        <v>1671</v>
      </c>
      <c r="ZA38" s="8"/>
    </row>
    <row r="39" spans="2:677" x14ac:dyDescent="0.3">
      <c r="B39" s="21"/>
      <c r="C39" s="15" t="s">
        <v>245</v>
      </c>
      <c r="D39" s="13">
        <v>15.735641602019101</v>
      </c>
      <c r="E39" s="13">
        <v>0.82112944306729696</v>
      </c>
      <c r="F39" s="13">
        <v>14.1910072326537</v>
      </c>
      <c r="G39" s="13">
        <v>17.414283091107201</v>
      </c>
      <c r="H39" s="13">
        <v>5.21827748645428</v>
      </c>
      <c r="I39" s="14">
        <v>888</v>
      </c>
      <c r="J39" s="14">
        <v>6094</v>
      </c>
      <c r="K39" s="13">
        <v>3.0983184556079699</v>
      </c>
      <c r="L39" s="14">
        <v>1966.8733499520799</v>
      </c>
      <c r="M39" s="14">
        <v>1320</v>
      </c>
      <c r="ZA39" s="8"/>
    </row>
    <row r="40" spans="2:677" x14ac:dyDescent="0.3">
      <c r="B40" s="21" t="s">
        <v>284</v>
      </c>
      <c r="C40" s="15" t="s">
        <v>277</v>
      </c>
      <c r="D40" s="13">
        <v>16.8248481929317</v>
      </c>
      <c r="E40" s="13">
        <v>0.74148458991983601</v>
      </c>
      <c r="F40" s="13">
        <v>15.4206606492475</v>
      </c>
      <c r="G40" s="13">
        <v>18.329190088469201</v>
      </c>
      <c r="H40" s="13">
        <v>4.4070804171139004</v>
      </c>
      <c r="I40" s="14">
        <v>1200</v>
      </c>
      <c r="J40" s="14">
        <v>7227</v>
      </c>
      <c r="K40" s="13">
        <v>2.8389481448263298</v>
      </c>
      <c r="L40" s="14">
        <v>2545.6611502997798</v>
      </c>
      <c r="M40" s="14">
        <v>2828</v>
      </c>
      <c r="ZA40" s="8"/>
    </row>
    <row r="41" spans="2:677" x14ac:dyDescent="0.3">
      <c r="B41" s="21"/>
      <c r="C41" s="15" t="s">
        <v>278</v>
      </c>
      <c r="D41" s="13">
        <v>17.736805385434199</v>
      </c>
      <c r="E41" s="13">
        <v>0.819175754655461</v>
      </c>
      <c r="F41" s="13">
        <v>16.187226894240101</v>
      </c>
      <c r="G41" s="13">
        <v>19.4003862485125</v>
      </c>
      <c r="H41" s="13">
        <v>4.61850788151615</v>
      </c>
      <c r="I41" s="14">
        <v>1147</v>
      </c>
      <c r="J41" s="14">
        <v>6935</v>
      </c>
      <c r="K41" s="13">
        <v>3.1890185496638099</v>
      </c>
      <c r="L41" s="14">
        <v>2174.6502543019401</v>
      </c>
      <c r="M41" s="14">
        <v>2802</v>
      </c>
      <c r="ZA41" s="8"/>
    </row>
    <row r="42" spans="2:677" x14ac:dyDescent="0.3">
      <c r="B42" s="21" t="s">
        <v>285</v>
      </c>
      <c r="C42" s="15" t="s">
        <v>279</v>
      </c>
      <c r="D42" s="13">
        <v>31.421224456208598</v>
      </c>
      <c r="E42" s="13">
        <v>1.6955320137510901</v>
      </c>
      <c r="F42" s="13">
        <v>28.193234718975599</v>
      </c>
      <c r="G42" s="13">
        <v>34.8394847216667</v>
      </c>
      <c r="H42" s="13">
        <v>5.3961360293712799</v>
      </c>
      <c r="I42" s="14">
        <v>620</v>
      </c>
      <c r="J42" s="14">
        <v>1984</v>
      </c>
      <c r="K42" s="13">
        <v>2.6455859220671099</v>
      </c>
      <c r="L42" s="14">
        <v>749.92839334804705</v>
      </c>
      <c r="M42" s="14">
        <v>650</v>
      </c>
      <c r="ZA42" s="8"/>
    </row>
    <row r="43" spans="2:677" x14ac:dyDescent="0.3">
      <c r="B43" s="21"/>
      <c r="C43" s="15" t="s">
        <v>280</v>
      </c>
      <c r="D43" s="13">
        <v>6.7102049205018801</v>
      </c>
      <c r="E43" s="13">
        <v>1.68407582979915</v>
      </c>
      <c r="F43" s="13">
        <v>4.0687943150275698</v>
      </c>
      <c r="G43" s="13">
        <v>10.872048469372301</v>
      </c>
      <c r="H43" s="13">
        <v>25.097233985414402</v>
      </c>
      <c r="I43" s="14">
        <v>49</v>
      </c>
      <c r="J43" s="14">
        <v>650</v>
      </c>
      <c r="K43" s="13">
        <v>2.94034344043357</v>
      </c>
      <c r="L43" s="14">
        <v>221.06261161932599</v>
      </c>
      <c r="M43" s="14">
        <v>308</v>
      </c>
      <c r="ZA43" s="8"/>
    </row>
    <row r="44" spans="2:677" x14ac:dyDescent="0.3">
      <c r="B44" s="21"/>
      <c r="C44" s="15" t="s">
        <v>281</v>
      </c>
      <c r="D44" s="13">
        <v>13.5238535148317</v>
      </c>
      <c r="E44" s="13">
        <v>2.0891232259061101</v>
      </c>
      <c r="F44" s="13">
        <v>9.9173827864266197</v>
      </c>
      <c r="G44" s="13">
        <v>18.177183889907798</v>
      </c>
      <c r="H44" s="13">
        <v>15.4476919142533</v>
      </c>
      <c r="I44" s="14">
        <v>65</v>
      </c>
      <c r="J44" s="14">
        <v>532</v>
      </c>
      <c r="K44" s="13">
        <v>1.98164497154078</v>
      </c>
      <c r="L44" s="14">
        <v>268.463830625703</v>
      </c>
      <c r="M44" s="14">
        <v>226</v>
      </c>
      <c r="ZA44" s="8"/>
    </row>
    <row r="45" spans="2:677" x14ac:dyDescent="0.3">
      <c r="B45" s="21"/>
      <c r="C45" s="15" t="s">
        <v>282</v>
      </c>
      <c r="D45" s="13">
        <v>16.637095681359099</v>
      </c>
      <c r="E45" s="13">
        <v>0.62989643321487598</v>
      </c>
      <c r="F45" s="13">
        <v>15.4384329028487</v>
      </c>
      <c r="G45" s="13">
        <v>17.9091141721897</v>
      </c>
      <c r="H45" s="13">
        <v>3.7860961148443599</v>
      </c>
      <c r="I45" s="14">
        <v>1599</v>
      </c>
      <c r="J45" s="14">
        <v>10888</v>
      </c>
      <c r="K45" s="13">
        <v>3.1145561882609698</v>
      </c>
      <c r="L45" s="14">
        <v>3495.8431769630001</v>
      </c>
      <c r="M45" s="14">
        <v>2877</v>
      </c>
      <c r="ZA45" s="8"/>
    </row>
    <row r="46" spans="2:677" x14ac:dyDescent="0.3">
      <c r="B46" s="21"/>
      <c r="C46" s="15" t="s">
        <v>283</v>
      </c>
      <c r="D46" s="13">
        <v>15.8764364164987</v>
      </c>
      <c r="E46" s="13">
        <v>5.92994448674306</v>
      </c>
      <c r="F46" s="13">
        <v>7.2997608773957996</v>
      </c>
      <c r="G46" s="13">
        <v>31.1445112225034</v>
      </c>
      <c r="H46" s="13">
        <v>37.350601427034803</v>
      </c>
      <c r="I46" s="14">
        <v>14</v>
      </c>
      <c r="J46" s="14">
        <v>108</v>
      </c>
      <c r="K46" s="13">
        <v>2.8171783679957301</v>
      </c>
      <c r="L46" s="14">
        <v>38.336230757314901</v>
      </c>
      <c r="M46" s="14">
        <v>48</v>
      </c>
      <c r="ZA46" s="8">
        <v>1</v>
      </c>
    </row>
    <row r="47" spans="2:677" x14ac:dyDescent="0.3">
      <c r="B47" s="21" t="s">
        <v>261</v>
      </c>
      <c r="C47" s="15" t="s">
        <v>246</v>
      </c>
      <c r="D47" s="13">
        <v>21.709610963690601</v>
      </c>
      <c r="E47" s="13">
        <v>1.24920651220422</v>
      </c>
      <c r="F47" s="13">
        <v>19.359524520628799</v>
      </c>
      <c r="G47" s="13">
        <v>24.259157094510801</v>
      </c>
      <c r="H47" s="13">
        <v>5.7541635098552701</v>
      </c>
      <c r="I47" s="14">
        <v>700</v>
      </c>
      <c r="J47" s="14">
        <v>3056</v>
      </c>
      <c r="K47" s="13">
        <v>2.80491174925272</v>
      </c>
      <c r="L47" s="14">
        <v>1089.5173442851401</v>
      </c>
      <c r="M47" s="14">
        <v>1456</v>
      </c>
      <c r="ZA47" s="8"/>
    </row>
    <row r="48" spans="2:677" x14ac:dyDescent="0.3">
      <c r="B48" s="21"/>
      <c r="C48" s="15" t="s">
        <v>247</v>
      </c>
      <c r="D48" s="13">
        <v>18.5346177255478</v>
      </c>
      <c r="E48" s="13">
        <v>1.2797619254188699</v>
      </c>
      <c r="F48" s="13">
        <v>16.154770812690501</v>
      </c>
      <c r="G48" s="13">
        <v>21.1765059305738</v>
      </c>
      <c r="H48" s="13">
        <v>6.9047117365408299</v>
      </c>
      <c r="I48" s="14">
        <v>507</v>
      </c>
      <c r="J48" s="14">
        <v>2622</v>
      </c>
      <c r="K48" s="13">
        <v>2.8429463128413399</v>
      </c>
      <c r="L48" s="14">
        <v>922.28262917124096</v>
      </c>
      <c r="M48" s="14">
        <v>1556</v>
      </c>
      <c r="ZA48" s="8"/>
    </row>
    <row r="49" spans="2:677" x14ac:dyDescent="0.3">
      <c r="B49" s="21"/>
      <c r="C49" s="15" t="s">
        <v>248</v>
      </c>
      <c r="D49" s="13">
        <v>17.0230577675053</v>
      </c>
      <c r="E49" s="13">
        <v>1.4046306388659999</v>
      </c>
      <c r="F49" s="13">
        <v>14.4425319351048</v>
      </c>
      <c r="G49" s="13">
        <v>19.957109611756</v>
      </c>
      <c r="H49" s="13">
        <v>8.2513415512649502</v>
      </c>
      <c r="I49" s="14">
        <v>398</v>
      </c>
      <c r="J49" s="14">
        <v>2480</v>
      </c>
      <c r="K49" s="13">
        <v>3.46262772338499</v>
      </c>
      <c r="L49" s="14">
        <v>716.21906774765898</v>
      </c>
      <c r="M49" s="14">
        <v>1525</v>
      </c>
      <c r="ZA49" s="8"/>
    </row>
    <row r="50" spans="2:677" x14ac:dyDescent="0.3">
      <c r="B50" s="21"/>
      <c r="C50" s="15" t="s">
        <v>249</v>
      </c>
      <c r="D50" s="13">
        <v>15.9636217689449</v>
      </c>
      <c r="E50" s="13">
        <v>1.1061285952452899</v>
      </c>
      <c r="F50" s="13">
        <v>13.911805034595901</v>
      </c>
      <c r="G50" s="13">
        <v>18.253889659291001</v>
      </c>
      <c r="H50" s="13">
        <v>6.9290578996121903</v>
      </c>
      <c r="I50" s="14">
        <v>404</v>
      </c>
      <c r="J50" s="14">
        <v>2746</v>
      </c>
      <c r="K50" s="13">
        <v>2.50354171251846</v>
      </c>
      <c r="L50" s="14">
        <v>1096.8461145541</v>
      </c>
      <c r="M50" s="14">
        <v>1650</v>
      </c>
      <c r="ZA50" s="8"/>
    </row>
    <row r="51" spans="2:677" x14ac:dyDescent="0.3">
      <c r="B51" s="21"/>
      <c r="C51" s="15" t="s">
        <v>250</v>
      </c>
      <c r="D51" s="13">
        <v>13.5051924721955</v>
      </c>
      <c r="E51" s="13">
        <v>1.1670955785806401</v>
      </c>
      <c r="F51" s="13">
        <v>11.3755083807256</v>
      </c>
      <c r="G51" s="13">
        <v>15.961778438985201</v>
      </c>
      <c r="H51" s="13">
        <v>8.6418285484154094</v>
      </c>
      <c r="I51" s="14">
        <v>327</v>
      </c>
      <c r="J51" s="14">
        <v>3145</v>
      </c>
      <c r="K51" s="13">
        <v>3.6661022227426399</v>
      </c>
      <c r="L51" s="14">
        <v>857.85933095100802</v>
      </c>
      <c r="M51" s="14">
        <v>1691</v>
      </c>
      <c r="ZA51" s="8"/>
    </row>
    <row r="52" spans="2:677" x14ac:dyDescent="0.3">
      <c r="B52" s="21" t="s">
        <v>260</v>
      </c>
      <c r="C52" s="15" t="s">
        <v>251</v>
      </c>
      <c r="D52" s="13">
        <v>16.310950163633098</v>
      </c>
      <c r="E52" s="13">
        <v>0.65184932391473005</v>
      </c>
      <c r="F52" s="13">
        <v>15.0728082129597</v>
      </c>
      <c r="G52" s="13">
        <v>17.6296854093879</v>
      </c>
      <c r="H52" s="13">
        <v>3.9963908746904</v>
      </c>
      <c r="I52" s="14">
        <v>1614</v>
      </c>
      <c r="J52" s="14">
        <v>10889</v>
      </c>
      <c r="K52" s="13">
        <v>3.3891801422404302</v>
      </c>
      <c r="L52" s="14">
        <v>3212.8714152095199</v>
      </c>
      <c r="M52" s="14">
        <v>2996</v>
      </c>
      <c r="ZA52" s="8"/>
    </row>
    <row r="53" spans="2:677" x14ac:dyDescent="0.3">
      <c r="B53" s="21"/>
      <c r="C53" s="15" t="s">
        <v>252</v>
      </c>
      <c r="D53" s="13">
        <v>21.367976107626902</v>
      </c>
      <c r="E53" s="13">
        <v>1.2228172534014601</v>
      </c>
      <c r="F53" s="13">
        <v>19.0676849865098</v>
      </c>
      <c r="G53" s="13">
        <v>23.863944842734799</v>
      </c>
      <c r="H53" s="13">
        <v>5.7226629571389003</v>
      </c>
      <c r="I53" s="14">
        <v>722</v>
      </c>
      <c r="J53" s="14">
        <v>3161</v>
      </c>
      <c r="K53" s="13">
        <v>2.81220745237755</v>
      </c>
      <c r="L53" s="14">
        <v>1124.02802905865</v>
      </c>
      <c r="M53" s="14">
        <v>1494</v>
      </c>
      <c r="ZA53" s="8"/>
    </row>
    <row r="54" spans="2:677" x14ac:dyDescent="0.3">
      <c r="B54" s="21" t="s">
        <v>254</v>
      </c>
      <c r="C54" s="15" t="s">
        <v>253</v>
      </c>
      <c r="D54" s="13">
        <v>15.788817371217901</v>
      </c>
      <c r="E54" s="13">
        <v>0.68577456505989798</v>
      </c>
      <c r="F54" s="13">
        <v>14.490182856175799</v>
      </c>
      <c r="G54" s="13">
        <v>17.180453699033301</v>
      </c>
      <c r="H54" s="13">
        <v>4.3434194527452501</v>
      </c>
      <c r="I54" s="14">
        <v>1260</v>
      </c>
      <c r="J54" s="14">
        <v>8957</v>
      </c>
      <c r="K54" s="13">
        <v>3.1677978806102298</v>
      </c>
      <c r="L54" s="14">
        <v>2827.5162550063201</v>
      </c>
      <c r="M54" s="14">
        <v>2684</v>
      </c>
      <c r="ZA54" s="8"/>
    </row>
    <row r="55" spans="2:677" x14ac:dyDescent="0.3">
      <c r="B55" s="21"/>
      <c r="C55" s="15" t="s">
        <v>254</v>
      </c>
      <c r="D55" s="13">
        <v>19.5410524729167</v>
      </c>
      <c r="E55" s="13">
        <v>0.93824860746944505</v>
      </c>
      <c r="F55" s="13">
        <v>17.7664057299802</v>
      </c>
      <c r="G55" s="13">
        <v>21.446733427489601</v>
      </c>
      <c r="H55" s="13">
        <v>4.8014231002645804</v>
      </c>
      <c r="I55" s="14">
        <v>1087</v>
      </c>
      <c r="J55" s="14">
        <v>5205</v>
      </c>
      <c r="K55" s="13">
        <v>2.9137403397853601</v>
      </c>
      <c r="L55" s="14">
        <v>1786.3637088483399</v>
      </c>
      <c r="M55" s="14">
        <v>1909</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287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315" priority="1">
      <formula>ZA9 = 3</formula>
    </cfRule>
    <cfRule type="expression" dxfId="314" priority="48">
      <formula>I9 = J9</formula>
    </cfRule>
    <cfRule type="expression" dxfId="313" priority="95">
      <formula>ZA9 = 2</formula>
    </cfRule>
    <cfRule type="expression" dxfId="312" priority="142">
      <formula>ZA9 = 1</formula>
    </cfRule>
  </conditionalFormatting>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35</v>
      </c>
      <c r="M2" s="11" t="str">
        <f>HYPERLINK("#'INDICE'!A1", "Índice")</f>
        <v>Índice</v>
      </c>
    </row>
    <row r="3" spans="2:677" x14ac:dyDescent="0.3">
      <c r="B3" s="9" t="s">
        <v>7</v>
      </c>
      <c r="C3" s="10" t="s">
        <v>34</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3.8549063375337802</v>
      </c>
      <c r="E9" s="13">
        <v>0.27282658032573598</v>
      </c>
      <c r="F9" s="13">
        <v>3.3541867024715901</v>
      </c>
      <c r="G9" s="13">
        <v>4.4269504714043899</v>
      </c>
      <c r="H9" s="13">
        <v>7.0773854521269497</v>
      </c>
      <c r="I9" s="14">
        <v>478</v>
      </c>
      <c r="J9" s="14">
        <v>14155</v>
      </c>
      <c r="K9" s="13">
        <v>2.8425728349827901</v>
      </c>
      <c r="L9" s="14">
        <v>4979.6437318327098</v>
      </c>
      <c r="M9" s="14">
        <v>3088</v>
      </c>
      <c r="ZA9" s="8"/>
    </row>
    <row r="10" spans="2:677" x14ac:dyDescent="0.3">
      <c r="B10" s="21" t="s">
        <v>256</v>
      </c>
      <c r="C10" s="15" t="s">
        <v>216</v>
      </c>
      <c r="D10" s="13">
        <v>3.76938017876875</v>
      </c>
      <c r="E10" s="13">
        <v>0.34826800845461298</v>
      </c>
      <c r="F10" s="13">
        <v>3.14276625141376</v>
      </c>
      <c r="G10" s="13">
        <v>4.5151061895586997</v>
      </c>
      <c r="H10" s="13">
        <v>9.2393972466946295</v>
      </c>
      <c r="I10" s="14">
        <v>280</v>
      </c>
      <c r="J10" s="14">
        <v>8498</v>
      </c>
      <c r="K10" s="13">
        <v>2.8412507759261301</v>
      </c>
      <c r="L10" s="14">
        <v>2990.93627074506</v>
      </c>
      <c r="M10" s="14">
        <v>1940</v>
      </c>
      <c r="ZA10" s="8"/>
    </row>
    <row r="11" spans="2:677" x14ac:dyDescent="0.3">
      <c r="B11" s="21"/>
      <c r="C11" s="15" t="s">
        <v>217</v>
      </c>
      <c r="D11" s="13">
        <v>4.0370269146618201</v>
      </c>
      <c r="E11" s="13">
        <v>0.42178295370700503</v>
      </c>
      <c r="F11" s="13">
        <v>3.28606272300657</v>
      </c>
      <c r="G11" s="13">
        <v>4.9508238293171001</v>
      </c>
      <c r="H11" s="13">
        <v>10.4478608298389</v>
      </c>
      <c r="I11" s="14">
        <v>198</v>
      </c>
      <c r="J11" s="14">
        <v>5657</v>
      </c>
      <c r="K11" s="13">
        <v>2.5972999983515601</v>
      </c>
      <c r="L11" s="14">
        <v>2178.0310336081202</v>
      </c>
      <c r="M11" s="14">
        <v>1148</v>
      </c>
      <c r="ZA11" s="8"/>
    </row>
    <row r="12" spans="2:677" x14ac:dyDescent="0.3">
      <c r="B12" s="21" t="s">
        <v>257</v>
      </c>
      <c r="C12" s="15" t="s">
        <v>218</v>
      </c>
      <c r="D12" s="13">
        <v>3.8915076687433499</v>
      </c>
      <c r="E12" s="13">
        <v>0.41963421077975199</v>
      </c>
      <c r="F12" s="13">
        <v>3.1468302326656898</v>
      </c>
      <c r="G12" s="13">
        <v>4.8036680844853201</v>
      </c>
      <c r="H12" s="13">
        <v>10.7833324896225</v>
      </c>
      <c r="I12" s="14">
        <v>176</v>
      </c>
      <c r="J12" s="14">
        <v>5491</v>
      </c>
      <c r="K12" s="13">
        <v>2.5848447466960098</v>
      </c>
      <c r="L12" s="14">
        <v>2124.30553402431</v>
      </c>
      <c r="M12" s="14">
        <v>1233</v>
      </c>
      <c r="ZA12" s="8"/>
    </row>
    <row r="13" spans="2:677" x14ac:dyDescent="0.3">
      <c r="B13" s="21"/>
      <c r="C13" s="15" t="s">
        <v>219</v>
      </c>
      <c r="D13" s="13">
        <v>3.8858503567673099</v>
      </c>
      <c r="E13" s="13">
        <v>0.40385603845073298</v>
      </c>
      <c r="F13" s="13">
        <v>3.1664550411926302</v>
      </c>
      <c r="G13" s="13">
        <v>4.76065169454274</v>
      </c>
      <c r="H13" s="13">
        <v>10.3929899860247</v>
      </c>
      <c r="I13" s="14">
        <v>172</v>
      </c>
      <c r="J13" s="14">
        <v>4593</v>
      </c>
      <c r="K13" s="13">
        <v>2.00531061637371</v>
      </c>
      <c r="L13" s="14">
        <v>2290.4182337126999</v>
      </c>
      <c r="M13" s="14">
        <v>1010</v>
      </c>
      <c r="ZA13" s="8"/>
    </row>
    <row r="14" spans="2:677" x14ac:dyDescent="0.3">
      <c r="B14" s="21"/>
      <c r="C14" s="15" t="s">
        <v>220</v>
      </c>
      <c r="D14" s="13">
        <v>3.4301240403832698</v>
      </c>
      <c r="E14" s="13">
        <v>0.36318899895346601</v>
      </c>
      <c r="F14" s="13">
        <v>2.78446792899231</v>
      </c>
      <c r="G14" s="13">
        <v>4.2189961144058703</v>
      </c>
      <c r="H14" s="13">
        <v>10.5882176468722</v>
      </c>
      <c r="I14" s="14">
        <v>130</v>
      </c>
      <c r="J14" s="14">
        <v>4071</v>
      </c>
      <c r="K14" s="13">
        <v>1.62072107970532</v>
      </c>
      <c r="L14" s="14">
        <v>2511.8449133395602</v>
      </c>
      <c r="M14" s="14">
        <v>845</v>
      </c>
      <c r="ZA14" s="8"/>
    </row>
    <row r="15" spans="2:677" x14ac:dyDescent="0.3">
      <c r="B15" s="21" t="s">
        <v>258</v>
      </c>
      <c r="C15" s="15" t="s">
        <v>221</v>
      </c>
      <c r="D15" s="13">
        <v>3.1699680550404601</v>
      </c>
      <c r="E15" s="13">
        <v>0.90772308041544203</v>
      </c>
      <c r="F15" s="13">
        <v>1.7876225850877201</v>
      </c>
      <c r="G15" s="13">
        <v>5.5607399773822399</v>
      </c>
      <c r="H15" s="13">
        <v>28.635086053062999</v>
      </c>
      <c r="I15" s="14">
        <v>12</v>
      </c>
      <c r="J15" s="14">
        <v>409</v>
      </c>
      <c r="K15" s="13">
        <v>1.09522149514735</v>
      </c>
      <c r="L15" s="14">
        <v>373.44044269782398</v>
      </c>
      <c r="M15" s="14">
        <v>93</v>
      </c>
      <c r="ZA15" s="8"/>
    </row>
    <row r="16" spans="2:677" x14ac:dyDescent="0.3">
      <c r="B16" s="21"/>
      <c r="C16" s="15" t="s">
        <v>222</v>
      </c>
      <c r="D16" s="13">
        <v>2.8411794374319599</v>
      </c>
      <c r="E16" s="13">
        <v>0.83543535396431701</v>
      </c>
      <c r="F16" s="13">
        <v>1.58024293176884</v>
      </c>
      <c r="G16" s="13">
        <v>5.0565720265893601</v>
      </c>
      <c r="H16" s="13">
        <v>29.4045262667196</v>
      </c>
      <c r="I16" s="14">
        <v>13</v>
      </c>
      <c r="J16" s="14">
        <v>505</v>
      </c>
      <c r="K16" s="13">
        <v>1.27431072718092</v>
      </c>
      <c r="L16" s="14">
        <v>396.29266962005403</v>
      </c>
      <c r="M16" s="14">
        <v>113</v>
      </c>
      <c r="ZA16" s="8"/>
    </row>
    <row r="17" spans="2:677" x14ac:dyDescent="0.3">
      <c r="B17" s="21"/>
      <c r="C17" s="15" t="s">
        <v>223</v>
      </c>
      <c r="D17" s="13">
        <v>3.3233714827875702</v>
      </c>
      <c r="E17" s="13">
        <v>0.73023901475194697</v>
      </c>
      <c r="F17" s="13">
        <v>2.1443952575601402</v>
      </c>
      <c r="G17" s="13">
        <v>5.1166494553947102</v>
      </c>
      <c r="H17" s="13">
        <v>21.972837479469501</v>
      </c>
      <c r="I17" s="14">
        <v>21</v>
      </c>
      <c r="J17" s="14">
        <v>548</v>
      </c>
      <c r="K17" s="13">
        <v>0.90785607864228202</v>
      </c>
      <c r="L17" s="14">
        <v>548</v>
      </c>
      <c r="M17" s="14">
        <v>114</v>
      </c>
      <c r="ZA17" s="8"/>
    </row>
    <row r="18" spans="2:677" x14ac:dyDescent="0.3">
      <c r="B18" s="21"/>
      <c r="C18" s="15" t="s">
        <v>224</v>
      </c>
      <c r="D18" s="13">
        <v>2.4830574230633302</v>
      </c>
      <c r="E18" s="13">
        <v>0.88758505209350302</v>
      </c>
      <c r="F18" s="13">
        <v>1.21470468010786</v>
      </c>
      <c r="G18" s="13">
        <v>5.0086318824972196</v>
      </c>
      <c r="H18" s="13">
        <v>35.745651463770599</v>
      </c>
      <c r="I18" s="14">
        <v>10</v>
      </c>
      <c r="J18" s="14">
        <v>413</v>
      </c>
      <c r="K18" s="13">
        <v>1.34044912546852</v>
      </c>
      <c r="L18" s="14">
        <v>308.105687976517</v>
      </c>
      <c r="M18" s="14">
        <v>91</v>
      </c>
      <c r="ZA18" s="8"/>
    </row>
    <row r="19" spans="2:677" x14ac:dyDescent="0.3">
      <c r="B19" s="21"/>
      <c r="C19" s="15" t="s">
        <v>225</v>
      </c>
      <c r="D19" s="13">
        <v>3.79707521632433</v>
      </c>
      <c r="E19" s="13">
        <v>1.0537158411484799</v>
      </c>
      <c r="F19" s="13">
        <v>2.1766141968652901</v>
      </c>
      <c r="G19" s="13">
        <v>6.5432534063430898</v>
      </c>
      <c r="H19" s="13">
        <v>27.750723415179099</v>
      </c>
      <c r="I19" s="14">
        <v>13</v>
      </c>
      <c r="J19" s="14">
        <v>376</v>
      </c>
      <c r="K19" s="13">
        <v>1.1398319073325101</v>
      </c>
      <c r="L19" s="14">
        <v>329.87320111079703</v>
      </c>
      <c r="M19" s="14">
        <v>86</v>
      </c>
      <c r="ZA19" s="8"/>
    </row>
    <row r="20" spans="2:677" x14ac:dyDescent="0.3">
      <c r="B20" s="21"/>
      <c r="C20" s="15" t="s">
        <v>226</v>
      </c>
      <c r="D20" s="13">
        <v>3.0249565291271798</v>
      </c>
      <c r="E20" s="13">
        <v>0.84765352451846798</v>
      </c>
      <c r="F20" s="13">
        <v>1.7264013422784401</v>
      </c>
      <c r="G20" s="13">
        <v>5.2480911858233004</v>
      </c>
      <c r="H20" s="13">
        <v>28.0220068075838</v>
      </c>
      <c r="I20" s="14">
        <v>13</v>
      </c>
      <c r="J20" s="14">
        <v>415</v>
      </c>
      <c r="K20" s="13">
        <v>1.0140467198123799</v>
      </c>
      <c r="L20" s="14">
        <v>409.25136080198001</v>
      </c>
      <c r="M20" s="14">
        <v>88</v>
      </c>
      <c r="ZA20" s="8"/>
    </row>
    <row r="21" spans="2:677" x14ac:dyDescent="0.3">
      <c r="B21" s="21"/>
      <c r="C21" s="15" t="s">
        <v>227</v>
      </c>
      <c r="D21" s="13">
        <v>0.85056989547386397</v>
      </c>
      <c r="E21" s="13">
        <v>0.33395060379540797</v>
      </c>
      <c r="F21" s="13">
        <v>0.39133288450821802</v>
      </c>
      <c r="G21" s="13">
        <v>1.83878220734303</v>
      </c>
      <c r="H21" s="13">
        <v>39.261982533411903</v>
      </c>
      <c r="I21" s="14">
        <v>8</v>
      </c>
      <c r="J21" s="14">
        <v>834</v>
      </c>
      <c r="K21" s="13">
        <v>1.1015627410686</v>
      </c>
      <c r="L21" s="14">
        <v>757.10621729176705</v>
      </c>
      <c r="M21" s="14">
        <v>193</v>
      </c>
      <c r="ZA21" s="8"/>
    </row>
    <row r="22" spans="2:677" x14ac:dyDescent="0.3">
      <c r="B22" s="21"/>
      <c r="C22" s="15" t="s">
        <v>228</v>
      </c>
      <c r="D22" s="13">
        <v>3.84561652984529</v>
      </c>
      <c r="E22" s="13">
        <v>0.61366454200123599</v>
      </c>
      <c r="F22" s="13">
        <v>2.8028662631326302</v>
      </c>
      <c r="G22" s="13">
        <v>5.2553260327971696</v>
      </c>
      <c r="H22" s="13">
        <v>15.9575073915631</v>
      </c>
      <c r="I22" s="14">
        <v>45</v>
      </c>
      <c r="J22" s="14">
        <v>1081</v>
      </c>
      <c r="K22" s="13">
        <v>1.0998937958352899</v>
      </c>
      <c r="L22" s="14">
        <v>982.82216346084499</v>
      </c>
      <c r="M22" s="14">
        <v>218</v>
      </c>
      <c r="ZA22" s="8"/>
    </row>
    <row r="23" spans="2:677" x14ac:dyDescent="0.3">
      <c r="B23" s="21"/>
      <c r="C23" s="15" t="s">
        <v>229</v>
      </c>
      <c r="D23" s="13">
        <v>3.7161391423294301</v>
      </c>
      <c r="E23" s="13">
        <v>0.69076013932652403</v>
      </c>
      <c r="F23" s="13">
        <v>2.5692097036138302</v>
      </c>
      <c r="G23" s="13">
        <v>5.3469744938354404</v>
      </c>
      <c r="H23" s="13">
        <v>18.5881129007868</v>
      </c>
      <c r="I23" s="14">
        <v>31</v>
      </c>
      <c r="J23" s="14">
        <v>792</v>
      </c>
      <c r="K23" s="13">
        <v>1.0548374907432201</v>
      </c>
      <c r="L23" s="14">
        <v>750.82655570193197</v>
      </c>
      <c r="M23" s="14">
        <v>179</v>
      </c>
      <c r="ZA23" s="8"/>
    </row>
    <row r="24" spans="2:677" x14ac:dyDescent="0.3">
      <c r="B24" s="21"/>
      <c r="C24" s="15" t="s">
        <v>230</v>
      </c>
      <c r="D24" s="13">
        <v>0.93928367526649004</v>
      </c>
      <c r="E24" s="13">
        <v>0.57897210364231</v>
      </c>
      <c r="F24" s="13">
        <v>0.27510053717263699</v>
      </c>
      <c r="G24" s="13">
        <v>3.1562710561793499</v>
      </c>
      <c r="H24" s="13">
        <v>61.639749405635797</v>
      </c>
      <c r="I24" s="14">
        <v>3</v>
      </c>
      <c r="J24" s="14">
        <v>441</v>
      </c>
      <c r="K24" s="13">
        <v>1.58514763003813</v>
      </c>
      <c r="L24" s="14">
        <v>278.20752568604098</v>
      </c>
      <c r="M24" s="14">
        <v>98</v>
      </c>
      <c r="ZA24" s="8"/>
    </row>
    <row r="25" spans="2:677" x14ac:dyDescent="0.3">
      <c r="B25" s="21"/>
      <c r="C25" s="15" t="s">
        <v>231</v>
      </c>
      <c r="D25" s="13">
        <v>2.52525667987498</v>
      </c>
      <c r="E25" s="13">
        <v>0.63994520193468596</v>
      </c>
      <c r="F25" s="13">
        <v>1.5266408092453301</v>
      </c>
      <c r="G25" s="13">
        <v>4.1495673685322503</v>
      </c>
      <c r="H25" s="13">
        <v>25.341788303530699</v>
      </c>
      <c r="I25" s="14">
        <v>18</v>
      </c>
      <c r="J25" s="14">
        <v>735</v>
      </c>
      <c r="K25" s="13">
        <v>1.2211921547403299</v>
      </c>
      <c r="L25" s="14">
        <v>601.870882601836</v>
      </c>
      <c r="M25" s="14">
        <v>157</v>
      </c>
      <c r="ZA25" s="8"/>
    </row>
    <row r="26" spans="2:677" x14ac:dyDescent="0.3">
      <c r="B26" s="21"/>
      <c r="C26" s="15" t="s">
        <v>232</v>
      </c>
      <c r="D26" s="13">
        <v>4.0110511249137204</v>
      </c>
      <c r="E26" s="13">
        <v>0.77260428066960896</v>
      </c>
      <c r="F26" s="13">
        <v>2.7351908301427801</v>
      </c>
      <c r="G26" s="13">
        <v>5.8462787644581597</v>
      </c>
      <c r="H26" s="13">
        <v>19.2618906268922</v>
      </c>
      <c r="I26" s="14">
        <v>27</v>
      </c>
      <c r="J26" s="14">
        <v>764</v>
      </c>
      <c r="K26" s="13">
        <v>1.1829307588157001</v>
      </c>
      <c r="L26" s="14">
        <v>645.85352465167705</v>
      </c>
      <c r="M26" s="14">
        <v>174</v>
      </c>
      <c r="ZA26" s="8"/>
    </row>
    <row r="27" spans="2:677" x14ac:dyDescent="0.3">
      <c r="B27" s="21"/>
      <c r="C27" s="15" t="s">
        <v>233</v>
      </c>
      <c r="D27" s="13">
        <v>4.4773419593360098</v>
      </c>
      <c r="E27" s="13">
        <v>0.90000045006332297</v>
      </c>
      <c r="F27" s="13">
        <v>3.0005185791857798</v>
      </c>
      <c r="G27" s="13">
        <v>6.6313493438518298</v>
      </c>
      <c r="H27" s="13">
        <v>20.1012220696405</v>
      </c>
      <c r="I27" s="14">
        <v>27</v>
      </c>
      <c r="J27" s="14">
        <v>690</v>
      </c>
      <c r="K27" s="13">
        <v>1.3049023624992599</v>
      </c>
      <c r="L27" s="14">
        <v>528.77519409073295</v>
      </c>
      <c r="M27" s="14">
        <v>156</v>
      </c>
      <c r="ZA27" s="8"/>
    </row>
    <row r="28" spans="2:677" x14ac:dyDescent="0.3">
      <c r="B28" s="21"/>
      <c r="C28" s="15" t="s">
        <v>234</v>
      </c>
      <c r="D28" s="13">
        <v>1.85387767884667</v>
      </c>
      <c r="E28" s="13">
        <v>0.671341417083964</v>
      </c>
      <c r="F28" s="13">
        <v>0.89926858175971702</v>
      </c>
      <c r="G28" s="13">
        <v>3.7831573123587101</v>
      </c>
      <c r="H28" s="13">
        <v>36.212821630260798</v>
      </c>
      <c r="I28" s="14">
        <v>9</v>
      </c>
      <c r="J28" s="14">
        <v>456</v>
      </c>
      <c r="K28" s="13">
        <v>1.1270522780960801</v>
      </c>
      <c r="L28" s="14">
        <v>404.59525157991601</v>
      </c>
      <c r="M28" s="14">
        <v>89</v>
      </c>
      <c r="ZA28" s="8"/>
    </row>
    <row r="29" spans="2:677" x14ac:dyDescent="0.3">
      <c r="B29" s="21"/>
      <c r="C29" s="15" t="s">
        <v>235</v>
      </c>
      <c r="D29" s="13">
        <v>3.4115732845462698</v>
      </c>
      <c r="E29" s="13">
        <v>0.88860575023236199</v>
      </c>
      <c r="F29" s="13">
        <v>2.0286564171624901</v>
      </c>
      <c r="G29" s="13">
        <v>5.6825324170987699</v>
      </c>
      <c r="H29" s="13">
        <v>26.0468023435863</v>
      </c>
      <c r="I29" s="14">
        <v>22</v>
      </c>
      <c r="J29" s="14">
        <v>602</v>
      </c>
      <c r="K29" s="13">
        <v>1.4401671933145399</v>
      </c>
      <c r="L29" s="14">
        <v>418.00702223642401</v>
      </c>
      <c r="M29" s="14">
        <v>118</v>
      </c>
      <c r="ZA29" s="8"/>
    </row>
    <row r="30" spans="2:677" x14ac:dyDescent="0.3">
      <c r="B30" s="21"/>
      <c r="C30" s="15" t="s">
        <v>236</v>
      </c>
      <c r="D30" s="13">
        <v>4.2375318520529701</v>
      </c>
      <c r="E30" s="13">
        <v>0.94631535259094102</v>
      </c>
      <c r="F30" s="13">
        <v>2.7155487372899199</v>
      </c>
      <c r="G30" s="13">
        <v>6.5550633806438299</v>
      </c>
      <c r="H30" s="13">
        <v>22.331757863542101</v>
      </c>
      <c r="I30" s="14">
        <v>22</v>
      </c>
      <c r="J30" s="14">
        <v>719</v>
      </c>
      <c r="K30" s="13">
        <v>1.5844842222638</v>
      </c>
      <c r="L30" s="14">
        <v>453.77542413943502</v>
      </c>
      <c r="M30" s="14">
        <v>149</v>
      </c>
      <c r="ZA30" s="8"/>
    </row>
    <row r="31" spans="2:677" x14ac:dyDescent="0.3">
      <c r="B31" s="21"/>
      <c r="C31" s="15" t="s">
        <v>237</v>
      </c>
      <c r="D31" s="13">
        <v>5.1303379161635201</v>
      </c>
      <c r="E31" s="13">
        <v>1.0560002882933599</v>
      </c>
      <c r="F31" s="13">
        <v>3.40289138970356</v>
      </c>
      <c r="G31" s="13">
        <v>7.6651217193854899</v>
      </c>
      <c r="H31" s="13">
        <v>20.5834450975705</v>
      </c>
      <c r="I31" s="14">
        <v>31</v>
      </c>
      <c r="J31" s="14">
        <v>622</v>
      </c>
      <c r="K31" s="13">
        <v>1.42280816708401</v>
      </c>
      <c r="L31" s="14">
        <v>437.163641866609</v>
      </c>
      <c r="M31" s="14">
        <v>150</v>
      </c>
      <c r="ZA31" s="8"/>
    </row>
    <row r="32" spans="2:677" x14ac:dyDescent="0.3">
      <c r="B32" s="21"/>
      <c r="C32" s="15" t="s">
        <v>238</v>
      </c>
      <c r="D32" s="13">
        <v>5.3604323322538399</v>
      </c>
      <c r="E32" s="13">
        <v>1.1241382906638899</v>
      </c>
      <c r="F32" s="13">
        <v>3.51750968492785</v>
      </c>
      <c r="G32" s="13">
        <v>8.0879729077237101</v>
      </c>
      <c r="H32" s="13">
        <v>20.971037800438801</v>
      </c>
      <c r="I32" s="14">
        <v>19</v>
      </c>
      <c r="J32" s="14">
        <v>374</v>
      </c>
      <c r="K32" s="13">
        <v>0.92912842931075401</v>
      </c>
      <c r="L32" s="14">
        <v>374</v>
      </c>
      <c r="M32" s="14">
        <v>84</v>
      </c>
      <c r="ZA32" s="8"/>
    </row>
    <row r="33" spans="2:677" x14ac:dyDescent="0.3">
      <c r="B33" s="21"/>
      <c r="C33" s="15" t="s">
        <v>239</v>
      </c>
      <c r="D33" s="13">
        <v>3.7657878951941202</v>
      </c>
      <c r="E33" s="13">
        <v>0.87080374960161799</v>
      </c>
      <c r="F33" s="13">
        <v>2.3737704344911901</v>
      </c>
      <c r="G33" s="13">
        <v>5.9245686848771797</v>
      </c>
      <c r="H33" s="13">
        <v>23.124078515227399</v>
      </c>
      <c r="I33" s="14">
        <v>19</v>
      </c>
      <c r="J33" s="14">
        <v>541</v>
      </c>
      <c r="K33" s="13">
        <v>1.12992336839781</v>
      </c>
      <c r="L33" s="14">
        <v>478.793531606589</v>
      </c>
      <c r="M33" s="14">
        <v>118</v>
      </c>
      <c r="ZA33" s="8"/>
    </row>
    <row r="34" spans="2:677" x14ac:dyDescent="0.3">
      <c r="B34" s="21"/>
      <c r="C34" s="15" t="s">
        <v>240</v>
      </c>
      <c r="D34" s="13">
        <v>3.8937425076468699</v>
      </c>
      <c r="E34" s="13">
        <v>0.91721649045208797</v>
      </c>
      <c r="F34" s="13">
        <v>2.43849276896609</v>
      </c>
      <c r="G34" s="13">
        <v>6.1626018778549003</v>
      </c>
      <c r="H34" s="13">
        <v>23.556167071930901</v>
      </c>
      <c r="I34" s="14">
        <v>33</v>
      </c>
      <c r="J34" s="14">
        <v>1026</v>
      </c>
      <c r="K34" s="13">
        <v>2.3043512556128101</v>
      </c>
      <c r="L34" s="14">
        <v>445.244620368065</v>
      </c>
      <c r="M34" s="14">
        <v>222</v>
      </c>
      <c r="ZA34" s="8"/>
    </row>
    <row r="35" spans="2:677" x14ac:dyDescent="0.3">
      <c r="B35" s="21"/>
      <c r="C35" s="15" t="s">
        <v>241</v>
      </c>
      <c r="D35" s="13">
        <v>4.32934246688425</v>
      </c>
      <c r="E35" s="13">
        <v>0.96066870490032497</v>
      </c>
      <c r="F35" s="13">
        <v>2.7820032349210999</v>
      </c>
      <c r="G35" s="13">
        <v>6.6781869156867799</v>
      </c>
      <c r="H35" s="13">
        <v>22.1897138479715</v>
      </c>
      <c r="I35" s="14">
        <v>25</v>
      </c>
      <c r="J35" s="14">
        <v>727</v>
      </c>
      <c r="K35" s="13">
        <v>1.6176449891765301</v>
      </c>
      <c r="L35" s="14">
        <v>449.418756812693</v>
      </c>
      <c r="M35" s="14">
        <v>149</v>
      </c>
      <c r="ZA35" s="8"/>
    </row>
    <row r="36" spans="2:677" x14ac:dyDescent="0.3">
      <c r="B36" s="21"/>
      <c r="C36" s="15" t="s">
        <v>242</v>
      </c>
      <c r="D36" s="13">
        <v>3.9484451910583802</v>
      </c>
      <c r="E36" s="13">
        <v>1.0152775372424601</v>
      </c>
      <c r="F36" s="13">
        <v>2.3655917170791798</v>
      </c>
      <c r="G36" s="13">
        <v>6.5196862747685902</v>
      </c>
      <c r="H36" s="13">
        <v>25.713350144549299</v>
      </c>
      <c r="I36" s="14">
        <v>23</v>
      </c>
      <c r="J36" s="14">
        <v>653</v>
      </c>
      <c r="K36" s="13">
        <v>1.7720935213732401</v>
      </c>
      <c r="L36" s="14">
        <v>368.49071006928199</v>
      </c>
      <c r="M36" s="14">
        <v>159</v>
      </c>
      <c r="ZA36" s="8"/>
    </row>
    <row r="37" spans="2:677" x14ac:dyDescent="0.3">
      <c r="B37" s="21"/>
      <c r="C37" s="15" t="s">
        <v>243</v>
      </c>
      <c r="D37" s="13">
        <v>8.1894422069171693</v>
      </c>
      <c r="E37" s="13">
        <v>1.6458119893658401</v>
      </c>
      <c r="F37" s="13">
        <v>5.4594181242408597</v>
      </c>
      <c r="G37" s="13">
        <v>12.1097703190158</v>
      </c>
      <c r="H37" s="13">
        <v>20.096753207144101</v>
      </c>
      <c r="I37" s="14">
        <v>34</v>
      </c>
      <c r="J37" s="14">
        <v>432</v>
      </c>
      <c r="K37" s="13">
        <v>1.5527114845583601</v>
      </c>
      <c r="L37" s="14">
        <v>278.22296949318502</v>
      </c>
      <c r="M37" s="14">
        <v>90</v>
      </c>
      <c r="ZA37" s="8"/>
    </row>
    <row r="38" spans="2:677" x14ac:dyDescent="0.3">
      <c r="B38" s="21" t="s">
        <v>259</v>
      </c>
      <c r="C38" s="15" t="s">
        <v>244</v>
      </c>
      <c r="D38" s="13">
        <v>4.0640722660241799</v>
      </c>
      <c r="E38" s="13">
        <v>0.37361990863709599</v>
      </c>
      <c r="F38" s="13">
        <v>3.39132524970581</v>
      </c>
      <c r="G38" s="13">
        <v>4.8635555642027697</v>
      </c>
      <c r="H38" s="13">
        <v>9.1932397895720097</v>
      </c>
      <c r="I38" s="14">
        <v>290</v>
      </c>
      <c r="J38" s="14">
        <v>8066</v>
      </c>
      <c r="K38" s="13">
        <v>2.8874980240472201</v>
      </c>
      <c r="L38" s="14">
        <v>2793.4218249938099</v>
      </c>
      <c r="M38" s="14">
        <v>1671</v>
      </c>
      <c r="ZA38" s="8"/>
    </row>
    <row r="39" spans="2:677" x14ac:dyDescent="0.3">
      <c r="B39" s="21"/>
      <c r="C39" s="15" t="s">
        <v>245</v>
      </c>
      <c r="D39" s="13">
        <v>3.6862508333061199</v>
      </c>
      <c r="E39" s="13">
        <v>0.390062895990689</v>
      </c>
      <c r="F39" s="13">
        <v>2.9929411501426499</v>
      </c>
      <c r="G39" s="13">
        <v>4.53266028434932</v>
      </c>
      <c r="H39" s="13">
        <v>10.581561419162799</v>
      </c>
      <c r="I39" s="14">
        <v>188</v>
      </c>
      <c r="J39" s="14">
        <v>6089</v>
      </c>
      <c r="K39" s="13">
        <v>2.60898009674426</v>
      </c>
      <c r="L39" s="14">
        <v>2333.8621891360699</v>
      </c>
      <c r="M39" s="14">
        <v>1320</v>
      </c>
      <c r="ZA39" s="8"/>
    </row>
    <row r="40" spans="2:677" x14ac:dyDescent="0.3">
      <c r="B40" s="21" t="s">
        <v>284</v>
      </c>
      <c r="C40" s="15" t="s">
        <v>277</v>
      </c>
      <c r="D40" s="13">
        <v>4.0101838466281601</v>
      </c>
      <c r="E40" s="13">
        <v>0.39661450917378599</v>
      </c>
      <c r="F40" s="13">
        <v>3.3008468511278402</v>
      </c>
      <c r="G40" s="13">
        <v>4.8642862430553304</v>
      </c>
      <c r="H40" s="13">
        <v>9.8901827034006793</v>
      </c>
      <c r="I40" s="14">
        <v>254</v>
      </c>
      <c r="J40" s="14">
        <v>7222</v>
      </c>
      <c r="K40" s="13">
        <v>2.95083619497598</v>
      </c>
      <c r="L40" s="14">
        <v>2447.4418513287901</v>
      </c>
      <c r="M40" s="14">
        <v>2828</v>
      </c>
      <c r="ZA40" s="8"/>
    </row>
    <row r="41" spans="2:677" x14ac:dyDescent="0.3">
      <c r="B41" s="21"/>
      <c r="C41" s="15" t="s">
        <v>278</v>
      </c>
      <c r="D41" s="13">
        <v>3.69404319618469</v>
      </c>
      <c r="E41" s="13">
        <v>0.37904207943371099</v>
      </c>
      <c r="F41" s="13">
        <v>3.01863668209629</v>
      </c>
      <c r="G41" s="13">
        <v>4.5135357862675702</v>
      </c>
      <c r="H41" s="13">
        <v>10.260900030221499</v>
      </c>
      <c r="I41" s="14">
        <v>224</v>
      </c>
      <c r="J41" s="14">
        <v>6933</v>
      </c>
      <c r="K41" s="13">
        <v>2.7994860149700398</v>
      </c>
      <c r="L41" s="14">
        <v>2476.5260347529102</v>
      </c>
      <c r="M41" s="14">
        <v>2801</v>
      </c>
      <c r="ZA41" s="8"/>
    </row>
    <row r="42" spans="2:677" x14ac:dyDescent="0.3">
      <c r="B42" s="21" t="s">
        <v>285</v>
      </c>
      <c r="C42" s="15" t="s">
        <v>279</v>
      </c>
      <c r="D42" s="13">
        <v>2.7377322009743801</v>
      </c>
      <c r="E42" s="13">
        <v>0.38304567265250999</v>
      </c>
      <c r="F42" s="13">
        <v>2.07844024840879</v>
      </c>
      <c r="G42" s="13">
        <v>3.5984697150401299</v>
      </c>
      <c r="H42" s="13">
        <v>13.991349209253601</v>
      </c>
      <c r="I42" s="14">
        <v>77</v>
      </c>
      <c r="J42" s="14">
        <v>1984</v>
      </c>
      <c r="K42" s="13">
        <v>1.0926686412759801</v>
      </c>
      <c r="L42" s="14">
        <v>1815.73802436862</v>
      </c>
      <c r="M42" s="14">
        <v>650</v>
      </c>
      <c r="ZA42" s="8"/>
    </row>
    <row r="43" spans="2:677" x14ac:dyDescent="0.3">
      <c r="B43" s="21"/>
      <c r="C43" s="15" t="s">
        <v>280</v>
      </c>
      <c r="D43" s="13">
        <v>1.0697388185415899</v>
      </c>
      <c r="E43" s="13">
        <v>0.30057777452150197</v>
      </c>
      <c r="F43" s="13">
        <v>0.61529744051525403</v>
      </c>
      <c r="G43" s="13">
        <v>1.8535580583776099</v>
      </c>
      <c r="H43" s="13">
        <v>28.0982394311247</v>
      </c>
      <c r="I43" s="14">
        <v>16</v>
      </c>
      <c r="J43" s="14">
        <v>649</v>
      </c>
      <c r="K43" s="13">
        <v>0.55319955710596402</v>
      </c>
      <c r="L43" s="14">
        <v>649</v>
      </c>
      <c r="M43" s="14">
        <v>307</v>
      </c>
      <c r="ZA43" s="8"/>
    </row>
    <row r="44" spans="2:677" x14ac:dyDescent="0.3">
      <c r="B44" s="21"/>
      <c r="C44" s="15" t="s">
        <v>281</v>
      </c>
      <c r="D44" s="13">
        <v>4.6995337030779503</v>
      </c>
      <c r="E44" s="13">
        <v>1.1487844535449001</v>
      </c>
      <c r="F44" s="13">
        <v>2.8927610564535802</v>
      </c>
      <c r="G44" s="13">
        <v>7.5470833473684102</v>
      </c>
      <c r="H44" s="13">
        <v>24.444647620943901</v>
      </c>
      <c r="I44" s="14">
        <v>23</v>
      </c>
      <c r="J44" s="14">
        <v>531</v>
      </c>
      <c r="K44" s="13">
        <v>1.5617200140180401</v>
      </c>
      <c r="L44" s="14">
        <v>340.00972980670599</v>
      </c>
      <c r="M44" s="14">
        <v>226</v>
      </c>
      <c r="ZA44" s="8"/>
    </row>
    <row r="45" spans="2:677" x14ac:dyDescent="0.3">
      <c r="B45" s="21"/>
      <c r="C45" s="15" t="s">
        <v>282</v>
      </c>
      <c r="D45" s="13">
        <v>3.9867620707259901</v>
      </c>
      <c r="E45" s="13">
        <v>0.32238741758385198</v>
      </c>
      <c r="F45" s="13">
        <v>3.4005196888054701</v>
      </c>
      <c r="G45" s="13">
        <v>4.6691862724586697</v>
      </c>
      <c r="H45" s="13">
        <v>8.08644739426712</v>
      </c>
      <c r="I45" s="14">
        <v>357</v>
      </c>
      <c r="J45" s="14">
        <v>10883</v>
      </c>
      <c r="K45" s="13">
        <v>2.9547004575577498</v>
      </c>
      <c r="L45" s="14">
        <v>3683.28368859275</v>
      </c>
      <c r="M45" s="14">
        <v>2877</v>
      </c>
      <c r="ZA45" s="8"/>
    </row>
    <row r="46" spans="2:677" x14ac:dyDescent="0.3">
      <c r="B46" s="21"/>
      <c r="C46" s="15" t="s">
        <v>283</v>
      </c>
      <c r="D46" s="13">
        <v>7.9489013847551799</v>
      </c>
      <c r="E46" s="13">
        <v>5.1211370304613597</v>
      </c>
      <c r="F46" s="13">
        <v>2.1307529454505199</v>
      </c>
      <c r="G46" s="13">
        <v>25.512491089338798</v>
      </c>
      <c r="H46" s="13">
        <v>64.425721022064096</v>
      </c>
      <c r="I46" s="14">
        <v>5</v>
      </c>
      <c r="J46" s="14">
        <v>108</v>
      </c>
      <c r="K46" s="13">
        <v>3.8351334981601402</v>
      </c>
      <c r="L46" s="14">
        <v>28.160688552774399</v>
      </c>
      <c r="M46" s="14">
        <v>48</v>
      </c>
      <c r="ZA46" s="8">
        <v>1</v>
      </c>
    </row>
    <row r="47" spans="2:677" x14ac:dyDescent="0.3">
      <c r="B47" s="21" t="s">
        <v>261</v>
      </c>
      <c r="C47" s="15" t="s">
        <v>246</v>
      </c>
      <c r="D47" s="13">
        <v>4.6686646263271303</v>
      </c>
      <c r="E47" s="13">
        <v>0.63758416862936695</v>
      </c>
      <c r="F47" s="13">
        <v>3.5659046065475701</v>
      </c>
      <c r="G47" s="13">
        <v>6.0909145000006299</v>
      </c>
      <c r="H47" s="13">
        <v>13.6566710111058</v>
      </c>
      <c r="I47" s="14">
        <v>143</v>
      </c>
      <c r="J47" s="14">
        <v>3056</v>
      </c>
      <c r="K47" s="13">
        <v>2.7903450491106998</v>
      </c>
      <c r="L47" s="14">
        <v>1095.20505393194</v>
      </c>
      <c r="M47" s="14">
        <v>1456</v>
      </c>
      <c r="ZA47" s="8"/>
    </row>
    <row r="48" spans="2:677" x14ac:dyDescent="0.3">
      <c r="B48" s="21"/>
      <c r="C48" s="15" t="s">
        <v>247</v>
      </c>
      <c r="D48" s="13">
        <v>4.7523905985174801</v>
      </c>
      <c r="E48" s="13">
        <v>0.67850700350594795</v>
      </c>
      <c r="F48" s="13">
        <v>3.58536403151823</v>
      </c>
      <c r="G48" s="13">
        <v>6.2745601022249602</v>
      </c>
      <c r="H48" s="13">
        <v>14.2771724975133</v>
      </c>
      <c r="I48" s="14">
        <v>114</v>
      </c>
      <c r="J48" s="14">
        <v>2622</v>
      </c>
      <c r="K48" s="13">
        <v>2.6656889910207999</v>
      </c>
      <c r="L48" s="14">
        <v>983.61061955540697</v>
      </c>
      <c r="M48" s="14">
        <v>1555</v>
      </c>
      <c r="ZA48" s="8"/>
    </row>
    <row r="49" spans="2:677" x14ac:dyDescent="0.3">
      <c r="B49" s="21"/>
      <c r="C49" s="15" t="s">
        <v>248</v>
      </c>
      <c r="D49" s="13">
        <v>3.0329289542306599</v>
      </c>
      <c r="E49" s="13">
        <v>0.51776177916704302</v>
      </c>
      <c r="F49" s="13">
        <v>2.1666054055245398</v>
      </c>
      <c r="G49" s="13">
        <v>4.2306748299027097</v>
      </c>
      <c r="H49" s="13">
        <v>17.071345454525499</v>
      </c>
      <c r="I49" s="14">
        <v>76</v>
      </c>
      <c r="J49" s="14">
        <v>2477</v>
      </c>
      <c r="K49" s="13">
        <v>2.2569612433959798</v>
      </c>
      <c r="L49" s="14">
        <v>1097.4933695684299</v>
      </c>
      <c r="M49" s="14">
        <v>1524</v>
      </c>
      <c r="ZA49" s="8"/>
    </row>
    <row r="50" spans="2:677" x14ac:dyDescent="0.3">
      <c r="B50" s="21"/>
      <c r="C50" s="15" t="s">
        <v>249</v>
      </c>
      <c r="D50" s="13">
        <v>4.1365844135202998</v>
      </c>
      <c r="E50" s="13">
        <v>0.643949365899665</v>
      </c>
      <c r="F50" s="13">
        <v>3.0427383902165599</v>
      </c>
      <c r="G50" s="13">
        <v>5.6009456182757598</v>
      </c>
      <c r="H50" s="13">
        <v>15.5671757548314</v>
      </c>
      <c r="I50" s="14">
        <v>89</v>
      </c>
      <c r="J50" s="14">
        <v>2744</v>
      </c>
      <c r="K50" s="13">
        <v>2.8683653035339001</v>
      </c>
      <c r="L50" s="14">
        <v>956.64244600202198</v>
      </c>
      <c r="M50" s="14">
        <v>1649</v>
      </c>
      <c r="ZA50" s="8"/>
    </row>
    <row r="51" spans="2:677" x14ac:dyDescent="0.3">
      <c r="B51" s="21"/>
      <c r="C51" s="15" t="s">
        <v>250</v>
      </c>
      <c r="D51" s="13">
        <v>2.78686326563703</v>
      </c>
      <c r="E51" s="13">
        <v>0.52945965908633796</v>
      </c>
      <c r="F51" s="13">
        <v>1.91663678769879</v>
      </c>
      <c r="G51" s="13">
        <v>4.0359475876167696</v>
      </c>
      <c r="H51" s="13">
        <v>18.998408196582702</v>
      </c>
      <c r="I51" s="14">
        <v>55</v>
      </c>
      <c r="J51" s="14">
        <v>3143</v>
      </c>
      <c r="K51" s="13">
        <v>3.2511073838144902</v>
      </c>
      <c r="L51" s="14">
        <v>966.74751982887403</v>
      </c>
      <c r="M51" s="14">
        <v>1689</v>
      </c>
      <c r="ZA51" s="8"/>
    </row>
    <row r="52" spans="2:677" x14ac:dyDescent="0.3">
      <c r="B52" s="21" t="s">
        <v>260</v>
      </c>
      <c r="C52" s="15" t="s">
        <v>251</v>
      </c>
      <c r="D52" s="13">
        <v>3.6497804937790699</v>
      </c>
      <c r="E52" s="13">
        <v>0.29796343518076901</v>
      </c>
      <c r="F52" s="13">
        <v>3.1084809674021101</v>
      </c>
      <c r="G52" s="13">
        <v>4.2811750460040896</v>
      </c>
      <c r="H52" s="13">
        <v>8.1638727503924802</v>
      </c>
      <c r="I52" s="14">
        <v>326</v>
      </c>
      <c r="J52" s="14">
        <v>10882</v>
      </c>
      <c r="K52" s="13">
        <v>2.74710526482114</v>
      </c>
      <c r="L52" s="14">
        <v>3961.2606547526998</v>
      </c>
      <c r="M52" s="14">
        <v>2996</v>
      </c>
      <c r="ZA52" s="8"/>
    </row>
    <row r="53" spans="2:677" x14ac:dyDescent="0.3">
      <c r="B53" s="21"/>
      <c r="C53" s="15" t="s">
        <v>252</v>
      </c>
      <c r="D53" s="13">
        <v>4.7867922136813297</v>
      </c>
      <c r="E53" s="13">
        <v>0.65324427896493098</v>
      </c>
      <c r="F53" s="13">
        <v>3.6567016190981398</v>
      </c>
      <c r="G53" s="13">
        <v>6.2435001985204703</v>
      </c>
      <c r="H53" s="13">
        <v>13.646806667268001</v>
      </c>
      <c r="I53" s="14">
        <v>151</v>
      </c>
      <c r="J53" s="14">
        <v>3161</v>
      </c>
      <c r="K53" s="13">
        <v>2.9586700790634599</v>
      </c>
      <c r="L53" s="14">
        <v>1068.38542842891</v>
      </c>
      <c r="M53" s="14">
        <v>1494</v>
      </c>
      <c r="ZA53" s="8"/>
    </row>
    <row r="54" spans="2:677" x14ac:dyDescent="0.3">
      <c r="B54" s="21" t="s">
        <v>254</v>
      </c>
      <c r="C54" s="15" t="s">
        <v>253</v>
      </c>
      <c r="D54" s="13">
        <v>3.1499556082514202</v>
      </c>
      <c r="E54" s="13">
        <v>0.30067954313138301</v>
      </c>
      <c r="F54" s="13">
        <v>2.6108668725008202</v>
      </c>
      <c r="G54" s="13">
        <v>3.7960161179543199</v>
      </c>
      <c r="H54" s="13">
        <v>9.5455168429593904</v>
      </c>
      <c r="I54" s="14">
        <v>257</v>
      </c>
      <c r="J54" s="14">
        <v>8952</v>
      </c>
      <c r="K54" s="13">
        <v>2.6526201418359001</v>
      </c>
      <c r="L54" s="14">
        <v>3374.7764554800701</v>
      </c>
      <c r="M54" s="14">
        <v>2683</v>
      </c>
      <c r="ZA54" s="8"/>
    </row>
    <row r="55" spans="2:677" x14ac:dyDescent="0.3">
      <c r="B55" s="21"/>
      <c r="C55" s="15" t="s">
        <v>254</v>
      </c>
      <c r="D55" s="13">
        <v>4.9324131768211901</v>
      </c>
      <c r="E55" s="13">
        <v>0.51381694281939905</v>
      </c>
      <c r="F55" s="13">
        <v>4.0169780896052698</v>
      </c>
      <c r="G55" s="13">
        <v>6.0433328902178598</v>
      </c>
      <c r="H55" s="13">
        <v>10.4171512888249</v>
      </c>
      <c r="I55" s="14">
        <v>221</v>
      </c>
      <c r="J55" s="14">
        <v>5203</v>
      </c>
      <c r="K55" s="13">
        <v>2.9288374577532599</v>
      </c>
      <c r="L55" s="14">
        <v>1776.47277291765</v>
      </c>
      <c r="M55" s="14">
        <v>1909</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288</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311" priority="1">
      <formula>ZA9 = 3</formula>
    </cfRule>
    <cfRule type="expression" dxfId="310" priority="48">
      <formula>I9 = J9</formula>
    </cfRule>
    <cfRule type="expression" dxfId="309" priority="95">
      <formula>ZA9 = 2</formula>
    </cfRule>
    <cfRule type="expression" dxfId="308" priority="142">
      <formula>ZA9 = 1</formula>
    </cfRule>
  </conditionalFormatting>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37</v>
      </c>
      <c r="M2" s="11" t="str">
        <f>HYPERLINK("#'INDICE'!A1", "Índice")</f>
        <v>Índice</v>
      </c>
    </row>
    <row r="3" spans="2:677" x14ac:dyDescent="0.3">
      <c r="B3" s="9" t="s">
        <v>7</v>
      </c>
      <c r="C3" s="10" t="s">
        <v>36</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0.85481553547618006</v>
      </c>
      <c r="E9" s="13">
        <v>0.121409914109124</v>
      </c>
      <c r="F9" s="13">
        <v>0.64683906093704402</v>
      </c>
      <c r="G9" s="13">
        <v>1.12890232964594</v>
      </c>
      <c r="H9" s="13">
        <v>14.2030542345597</v>
      </c>
      <c r="I9" s="14">
        <v>96</v>
      </c>
      <c r="J9" s="14">
        <v>14128</v>
      </c>
      <c r="K9" s="13">
        <v>2.4570512620462202</v>
      </c>
      <c r="L9" s="14">
        <v>5749.9817843581704</v>
      </c>
      <c r="M9" s="14">
        <v>3088</v>
      </c>
      <c r="ZA9" s="8"/>
    </row>
    <row r="10" spans="2:677" x14ac:dyDescent="0.3">
      <c r="B10" s="21" t="s">
        <v>256</v>
      </c>
      <c r="C10" s="15" t="s">
        <v>216</v>
      </c>
      <c r="D10" s="13">
        <v>0.88992771671609705</v>
      </c>
      <c r="E10" s="13">
        <v>0.15647399761519701</v>
      </c>
      <c r="F10" s="13">
        <v>0.63007244823990904</v>
      </c>
      <c r="G10" s="13">
        <v>1.2555986653900399</v>
      </c>
      <c r="H10" s="13">
        <v>17.5827760700159</v>
      </c>
      <c r="I10" s="14">
        <v>66</v>
      </c>
      <c r="J10" s="14">
        <v>8482</v>
      </c>
      <c r="K10" s="13">
        <v>2.3542842299334499</v>
      </c>
      <c r="L10" s="14">
        <v>3602.79353365918</v>
      </c>
      <c r="M10" s="14">
        <v>1940</v>
      </c>
      <c r="ZA10" s="8"/>
    </row>
    <row r="11" spans="2:677" x14ac:dyDescent="0.3">
      <c r="B11" s="21"/>
      <c r="C11" s="15" t="s">
        <v>217</v>
      </c>
      <c r="D11" s="13">
        <v>0.78008798896624998</v>
      </c>
      <c r="E11" s="13">
        <v>0.182943122682698</v>
      </c>
      <c r="F11" s="13">
        <v>0.49204060168945501</v>
      </c>
      <c r="G11" s="13">
        <v>1.2346700276537701</v>
      </c>
      <c r="H11" s="13">
        <v>23.4516010078721</v>
      </c>
      <c r="I11" s="14">
        <v>30</v>
      </c>
      <c r="J11" s="14">
        <v>5646</v>
      </c>
      <c r="K11" s="13">
        <v>2.4409208307327801</v>
      </c>
      <c r="L11" s="14">
        <v>2313.0615007718402</v>
      </c>
      <c r="M11" s="14">
        <v>1148</v>
      </c>
      <c r="ZA11" s="8"/>
    </row>
    <row r="12" spans="2:677" x14ac:dyDescent="0.3">
      <c r="B12" s="21" t="s">
        <v>257</v>
      </c>
      <c r="C12" s="15" t="s">
        <v>218</v>
      </c>
      <c r="D12" s="13">
        <v>0.72746807546195003</v>
      </c>
      <c r="E12" s="13">
        <v>0.193974507018741</v>
      </c>
      <c r="F12" s="13">
        <v>0.43078324132932899</v>
      </c>
      <c r="G12" s="13">
        <v>1.22596694134817</v>
      </c>
      <c r="H12" s="13">
        <v>26.664332575084401</v>
      </c>
      <c r="I12" s="14">
        <v>24</v>
      </c>
      <c r="J12" s="14">
        <v>5480</v>
      </c>
      <c r="K12" s="13">
        <v>2.8546152240343901</v>
      </c>
      <c r="L12" s="14">
        <v>1919.69830254573</v>
      </c>
      <c r="M12" s="14">
        <v>1233</v>
      </c>
      <c r="ZA12" s="8"/>
    </row>
    <row r="13" spans="2:677" x14ac:dyDescent="0.3">
      <c r="B13" s="21"/>
      <c r="C13" s="15" t="s">
        <v>219</v>
      </c>
      <c r="D13" s="13">
        <v>1.0118572562952399</v>
      </c>
      <c r="E13" s="13">
        <v>0.176801695453152</v>
      </c>
      <c r="F13" s="13">
        <v>0.71775872817137698</v>
      </c>
      <c r="G13" s="13">
        <v>1.4247320876328</v>
      </c>
      <c r="H13" s="13">
        <v>17.472987850132501</v>
      </c>
      <c r="I13" s="14">
        <v>53</v>
      </c>
      <c r="J13" s="14">
        <v>4580</v>
      </c>
      <c r="K13" s="13">
        <v>1.42902908456662</v>
      </c>
      <c r="L13" s="14">
        <v>3204.9732573420401</v>
      </c>
      <c r="M13" s="14">
        <v>1010</v>
      </c>
      <c r="ZA13" s="8"/>
    </row>
    <row r="14" spans="2:677" x14ac:dyDescent="0.3">
      <c r="B14" s="21"/>
      <c r="C14" s="15" t="s">
        <v>220</v>
      </c>
      <c r="D14" s="13">
        <v>0.39214155596501599</v>
      </c>
      <c r="E14" s="13">
        <v>0.107813684534025</v>
      </c>
      <c r="F14" s="13">
        <v>0.228493274990863</v>
      </c>
      <c r="G14" s="13">
        <v>0.67220606710731601</v>
      </c>
      <c r="H14" s="13">
        <v>27.4935626928667</v>
      </c>
      <c r="I14" s="14">
        <v>19</v>
      </c>
      <c r="J14" s="14">
        <v>4068</v>
      </c>
      <c r="K14" s="13">
        <v>1.2102789460471499</v>
      </c>
      <c r="L14" s="14">
        <v>3361.2085984692499</v>
      </c>
      <c r="M14" s="14">
        <v>845</v>
      </c>
      <c r="ZA14" s="8"/>
    </row>
    <row r="15" spans="2:677" x14ac:dyDescent="0.3">
      <c r="B15" s="21" t="s">
        <v>258</v>
      </c>
      <c r="C15" s="15" t="s">
        <v>221</v>
      </c>
      <c r="D15" s="13">
        <v>0.46107387769040298</v>
      </c>
      <c r="E15" s="13">
        <v>0.32758021393509201</v>
      </c>
      <c r="F15" s="13">
        <v>0.11219609737213999</v>
      </c>
      <c r="G15" s="13">
        <v>1.8744419172367199</v>
      </c>
      <c r="H15" s="13">
        <v>71.047229041904501</v>
      </c>
      <c r="I15" s="14">
        <v>2</v>
      </c>
      <c r="J15" s="14">
        <v>409</v>
      </c>
      <c r="K15" s="13">
        <v>0.95396407189298804</v>
      </c>
      <c r="L15" s="14">
        <v>409</v>
      </c>
      <c r="M15" s="14">
        <v>93</v>
      </c>
      <c r="ZA15" s="8"/>
    </row>
    <row r="16" spans="2:677" x14ac:dyDescent="0.3">
      <c r="B16" s="21"/>
      <c r="C16" s="15" t="s">
        <v>222</v>
      </c>
      <c r="D16" s="13">
        <v>0.67494426706094801</v>
      </c>
      <c r="E16" s="13">
        <v>0.47004643208742097</v>
      </c>
      <c r="F16" s="13">
        <v>0.16914003359083399</v>
      </c>
      <c r="G16" s="13">
        <v>2.6531303112989502</v>
      </c>
      <c r="H16" s="13">
        <v>69.642258631848705</v>
      </c>
      <c r="I16" s="14">
        <v>2</v>
      </c>
      <c r="J16" s="14">
        <v>504</v>
      </c>
      <c r="K16" s="13">
        <v>1.65776432369378</v>
      </c>
      <c r="L16" s="14">
        <v>304.02391509850003</v>
      </c>
      <c r="M16" s="14">
        <v>113</v>
      </c>
      <c r="ZA16" s="8"/>
    </row>
    <row r="17" spans="2:677" x14ac:dyDescent="0.3">
      <c r="B17" s="21"/>
      <c r="C17" s="15" t="s">
        <v>223</v>
      </c>
      <c r="D17" s="13">
        <v>0.26573579287502302</v>
      </c>
      <c r="E17" s="13">
        <v>0.26478276885429403</v>
      </c>
      <c r="F17" s="13">
        <v>3.6805536315452199E-2</v>
      </c>
      <c r="G17" s="13">
        <v>1.8916649422774401</v>
      </c>
      <c r="H17" s="13">
        <v>99.641364074286699</v>
      </c>
      <c r="I17" s="14">
        <v>1</v>
      </c>
      <c r="J17" s="14">
        <v>548</v>
      </c>
      <c r="K17" s="13">
        <v>1.4470126514905299</v>
      </c>
      <c r="L17" s="14">
        <v>378.71127072421899</v>
      </c>
      <c r="M17" s="14">
        <v>114</v>
      </c>
      <c r="ZA17" s="8"/>
    </row>
    <row r="18" spans="2:677" x14ac:dyDescent="0.3">
      <c r="B18" s="21"/>
      <c r="C18" s="15" t="s">
        <v>224</v>
      </c>
      <c r="D18" s="13">
        <v>2.8341630300626898E-10</v>
      </c>
      <c r="E18" s="13">
        <v>0</v>
      </c>
      <c r="F18" s="13">
        <v>2.4897840807130898E-10</v>
      </c>
      <c r="G18" s="13">
        <v>3.2261753712688101E-10</v>
      </c>
      <c r="H18" s="13">
        <v>0</v>
      </c>
      <c r="I18" s="14">
        <v>0</v>
      </c>
      <c r="J18" s="14">
        <v>413</v>
      </c>
      <c r="K18" s="13"/>
      <c r="L18" s="14"/>
      <c r="M18" s="14"/>
      <c r="ZA18" s="8">
        <v>2</v>
      </c>
    </row>
    <row r="19" spans="2:677" x14ac:dyDescent="0.3">
      <c r="B19" s="21"/>
      <c r="C19" s="15" t="s">
        <v>225</v>
      </c>
      <c r="D19" s="13">
        <v>0.52887509398663202</v>
      </c>
      <c r="E19" s="13">
        <v>0.52554602811859796</v>
      </c>
      <c r="F19" s="13">
        <v>7.2992408482373206E-2</v>
      </c>
      <c r="G19" s="13">
        <v>3.7258639335562602</v>
      </c>
      <c r="H19" s="13">
        <v>99.370538354729703</v>
      </c>
      <c r="I19" s="14">
        <v>1</v>
      </c>
      <c r="J19" s="14">
        <v>376</v>
      </c>
      <c r="K19" s="13">
        <v>1.96880470816353</v>
      </c>
      <c r="L19" s="14">
        <v>190.97882001243701</v>
      </c>
      <c r="M19" s="14">
        <v>86</v>
      </c>
      <c r="ZA19" s="8"/>
    </row>
    <row r="20" spans="2:677" x14ac:dyDescent="0.3">
      <c r="B20" s="21"/>
      <c r="C20" s="15" t="s">
        <v>226</v>
      </c>
      <c r="D20" s="13">
        <v>0.14433715393145899</v>
      </c>
      <c r="E20" s="13">
        <v>0.14583526901240601</v>
      </c>
      <c r="F20" s="13">
        <v>1.93539931426105E-2</v>
      </c>
      <c r="G20" s="13">
        <v>1.0678096891789901</v>
      </c>
      <c r="H20" s="13">
        <v>101.037927546818</v>
      </c>
      <c r="I20" s="14">
        <v>1</v>
      </c>
      <c r="J20" s="14">
        <v>412</v>
      </c>
      <c r="K20" s="13">
        <v>0.60647949171479998</v>
      </c>
      <c r="L20" s="14">
        <v>412</v>
      </c>
      <c r="M20" s="14">
        <v>88</v>
      </c>
      <c r="ZA20" s="8"/>
    </row>
    <row r="21" spans="2:677" x14ac:dyDescent="0.3">
      <c r="B21" s="21"/>
      <c r="C21" s="15" t="s">
        <v>227</v>
      </c>
      <c r="D21" s="13">
        <v>9.2821770607801696E-2</v>
      </c>
      <c r="E21" s="13">
        <v>9.3329838231950096E-2</v>
      </c>
      <c r="F21" s="13">
        <v>1.2764153957308099E-2</v>
      </c>
      <c r="G21" s="13">
        <v>0.67163316673008</v>
      </c>
      <c r="H21" s="13">
        <v>100.54735825531201</v>
      </c>
      <c r="I21" s="14">
        <v>1</v>
      </c>
      <c r="J21" s="14">
        <v>832</v>
      </c>
      <c r="K21" s="13">
        <v>0.78054063907452798</v>
      </c>
      <c r="L21" s="14">
        <v>832</v>
      </c>
      <c r="M21" s="14">
        <v>193</v>
      </c>
      <c r="ZA21" s="8"/>
    </row>
    <row r="22" spans="2:677" x14ac:dyDescent="0.3">
      <c r="B22" s="21"/>
      <c r="C22" s="15" t="s">
        <v>228</v>
      </c>
      <c r="D22" s="13">
        <v>1.32203611404822</v>
      </c>
      <c r="E22" s="13">
        <v>0.382025378368472</v>
      </c>
      <c r="F22" s="13">
        <v>0.74665205084317499</v>
      </c>
      <c r="G22" s="13">
        <v>2.3304111034870498</v>
      </c>
      <c r="H22" s="13">
        <v>28.896743009437898</v>
      </c>
      <c r="I22" s="14">
        <v>17</v>
      </c>
      <c r="J22" s="14">
        <v>1079</v>
      </c>
      <c r="K22" s="13">
        <v>1.2059788497193</v>
      </c>
      <c r="L22" s="14">
        <v>894.70889166185998</v>
      </c>
      <c r="M22" s="14">
        <v>218</v>
      </c>
      <c r="ZA22" s="8"/>
    </row>
    <row r="23" spans="2:677" x14ac:dyDescent="0.3">
      <c r="B23" s="21"/>
      <c r="C23" s="15" t="s">
        <v>229</v>
      </c>
      <c r="D23" s="13">
        <v>0.546303631215867</v>
      </c>
      <c r="E23" s="13">
        <v>0.23824173512841201</v>
      </c>
      <c r="F23" s="13">
        <v>0.23070212465894599</v>
      </c>
      <c r="G23" s="13">
        <v>1.2880753164824801</v>
      </c>
      <c r="H23" s="13">
        <v>43.609765982732903</v>
      </c>
      <c r="I23" s="14">
        <v>6</v>
      </c>
      <c r="J23" s="14">
        <v>789</v>
      </c>
      <c r="K23" s="13">
        <v>0.82320289301896998</v>
      </c>
      <c r="L23" s="14">
        <v>789</v>
      </c>
      <c r="M23" s="14">
        <v>179</v>
      </c>
      <c r="ZA23" s="8"/>
    </row>
    <row r="24" spans="2:677" x14ac:dyDescent="0.3">
      <c r="B24" s="21"/>
      <c r="C24" s="15" t="s">
        <v>230</v>
      </c>
      <c r="D24" s="13">
        <v>2.8194303078947401E-10</v>
      </c>
      <c r="E24" s="13">
        <v>0</v>
      </c>
      <c r="F24" s="13">
        <v>2.5498077487679798E-10</v>
      </c>
      <c r="G24" s="13">
        <v>3.1175633790100702E-10</v>
      </c>
      <c r="H24" s="13">
        <v>0</v>
      </c>
      <c r="I24" s="14">
        <v>0</v>
      </c>
      <c r="J24" s="14">
        <v>439</v>
      </c>
      <c r="K24" s="13"/>
      <c r="L24" s="14"/>
      <c r="M24" s="14"/>
      <c r="ZA24" s="8">
        <v>2</v>
      </c>
    </row>
    <row r="25" spans="2:677" x14ac:dyDescent="0.3">
      <c r="B25" s="21"/>
      <c r="C25" s="15" t="s">
        <v>231</v>
      </c>
      <c r="D25" s="13">
        <v>0.537605252756159</v>
      </c>
      <c r="E25" s="13">
        <v>0.27073947065237303</v>
      </c>
      <c r="F25" s="13">
        <v>0.19845039462327199</v>
      </c>
      <c r="G25" s="13">
        <v>1.44797168239496</v>
      </c>
      <c r="H25" s="13">
        <v>50.360272572554699</v>
      </c>
      <c r="I25" s="14">
        <v>4</v>
      </c>
      <c r="J25" s="14">
        <v>733</v>
      </c>
      <c r="K25" s="13">
        <v>1.00344094221014</v>
      </c>
      <c r="L25" s="14">
        <v>730.48643838024202</v>
      </c>
      <c r="M25" s="14">
        <v>157</v>
      </c>
      <c r="ZA25" s="8"/>
    </row>
    <row r="26" spans="2:677" x14ac:dyDescent="0.3">
      <c r="B26" s="21"/>
      <c r="C26" s="15" t="s">
        <v>232</v>
      </c>
      <c r="D26" s="13">
        <v>1.69816284027556</v>
      </c>
      <c r="E26" s="13">
        <v>0.59660101400315901</v>
      </c>
      <c r="F26" s="13">
        <v>0.84603002254592896</v>
      </c>
      <c r="G26" s="13">
        <v>3.3793237687356101</v>
      </c>
      <c r="H26" s="13">
        <v>35.132143976625301</v>
      </c>
      <c r="I26" s="14">
        <v>9</v>
      </c>
      <c r="J26" s="14">
        <v>760</v>
      </c>
      <c r="K26" s="13">
        <v>1.61833639806368</v>
      </c>
      <c r="L26" s="14">
        <v>469.61806019399398</v>
      </c>
      <c r="M26" s="14">
        <v>174</v>
      </c>
      <c r="ZA26" s="8"/>
    </row>
    <row r="27" spans="2:677" x14ac:dyDescent="0.3">
      <c r="B27" s="21"/>
      <c r="C27" s="15" t="s">
        <v>233</v>
      </c>
      <c r="D27" s="13">
        <v>1.9624027558214601</v>
      </c>
      <c r="E27" s="13">
        <v>0.53169061854101396</v>
      </c>
      <c r="F27" s="13">
        <v>1.1464502733986199</v>
      </c>
      <c r="G27" s="13">
        <v>3.33946736207626</v>
      </c>
      <c r="H27" s="13">
        <v>27.093858126918899</v>
      </c>
      <c r="I27" s="14">
        <v>14</v>
      </c>
      <c r="J27" s="14">
        <v>689</v>
      </c>
      <c r="K27" s="13">
        <v>1.0109405842283601</v>
      </c>
      <c r="L27" s="14">
        <v>681.54351576053205</v>
      </c>
      <c r="M27" s="14">
        <v>156</v>
      </c>
      <c r="ZA27" s="8"/>
    </row>
    <row r="28" spans="2:677" x14ac:dyDescent="0.3">
      <c r="B28" s="21"/>
      <c r="C28" s="15" t="s">
        <v>234</v>
      </c>
      <c r="D28" s="13">
        <v>0.142181804884706</v>
      </c>
      <c r="E28" s="13">
        <v>0.14196424282694201</v>
      </c>
      <c r="F28" s="13">
        <v>1.9522566171892599E-2</v>
      </c>
      <c r="G28" s="13">
        <v>1.02758175499162</v>
      </c>
      <c r="H28" s="13">
        <v>99.846983193144794</v>
      </c>
      <c r="I28" s="14">
        <v>1</v>
      </c>
      <c r="J28" s="14">
        <v>456</v>
      </c>
      <c r="K28" s="13">
        <v>0.64586721791172796</v>
      </c>
      <c r="L28" s="14">
        <v>456</v>
      </c>
      <c r="M28" s="14">
        <v>89</v>
      </c>
      <c r="ZA28" s="8"/>
    </row>
    <row r="29" spans="2:677" x14ac:dyDescent="0.3">
      <c r="B29" s="21"/>
      <c r="C29" s="15" t="s">
        <v>235</v>
      </c>
      <c r="D29" s="13">
        <v>0.32742480685270903</v>
      </c>
      <c r="E29" s="13">
        <v>0.26945110590507598</v>
      </c>
      <c r="F29" s="13">
        <v>6.4000978962173993E-2</v>
      </c>
      <c r="G29" s="13">
        <v>1.6571053911400699</v>
      </c>
      <c r="H29" s="13">
        <v>82.2940413388677</v>
      </c>
      <c r="I29" s="14">
        <v>2</v>
      </c>
      <c r="J29" s="14">
        <v>602</v>
      </c>
      <c r="K29" s="13">
        <v>1.3370484781580401</v>
      </c>
      <c r="L29" s="14">
        <v>450.24545469685</v>
      </c>
      <c r="M29" s="14">
        <v>118</v>
      </c>
      <c r="ZA29" s="8"/>
    </row>
    <row r="30" spans="2:677" x14ac:dyDescent="0.3">
      <c r="B30" s="21"/>
      <c r="C30" s="15" t="s">
        <v>236</v>
      </c>
      <c r="D30" s="13">
        <v>0.484080847304171</v>
      </c>
      <c r="E30" s="13">
        <v>0.429893780975657</v>
      </c>
      <c r="F30" s="13">
        <v>8.3354583984128802E-2</v>
      </c>
      <c r="G30" s="13">
        <v>2.7581152348989399</v>
      </c>
      <c r="H30" s="13">
        <v>88.806194950640901</v>
      </c>
      <c r="I30" s="14">
        <v>3</v>
      </c>
      <c r="J30" s="14">
        <v>720</v>
      </c>
      <c r="K30" s="13">
        <v>2.7582952824235498</v>
      </c>
      <c r="L30" s="14">
        <v>261.03079122383798</v>
      </c>
      <c r="M30" s="14">
        <v>149</v>
      </c>
      <c r="ZA30" s="8"/>
    </row>
    <row r="31" spans="2:677" x14ac:dyDescent="0.3">
      <c r="B31" s="21"/>
      <c r="C31" s="15" t="s">
        <v>237</v>
      </c>
      <c r="D31" s="13">
        <v>1.4285049110661301</v>
      </c>
      <c r="E31" s="13">
        <v>0.51868608083015</v>
      </c>
      <c r="F31" s="13">
        <v>0.69516124549020997</v>
      </c>
      <c r="G31" s="13">
        <v>2.9127801797778599</v>
      </c>
      <c r="H31" s="13">
        <v>36.309716320333798</v>
      </c>
      <c r="I31" s="14">
        <v>8</v>
      </c>
      <c r="J31" s="14">
        <v>621</v>
      </c>
      <c r="K31" s="13">
        <v>1.1845892720912701</v>
      </c>
      <c r="L31" s="14">
        <v>524.23233489502297</v>
      </c>
      <c r="M31" s="14">
        <v>150</v>
      </c>
      <c r="ZA31" s="8"/>
    </row>
    <row r="32" spans="2:677" x14ac:dyDescent="0.3">
      <c r="B32" s="21"/>
      <c r="C32" s="15" t="s">
        <v>238</v>
      </c>
      <c r="D32" s="13">
        <v>2.8355307776588302E-10</v>
      </c>
      <c r="E32" s="13">
        <v>0</v>
      </c>
      <c r="F32" s="13">
        <v>2.5097211644862199E-10</v>
      </c>
      <c r="G32" s="13">
        <v>3.2036366847534398E-10</v>
      </c>
      <c r="H32" s="13">
        <v>0</v>
      </c>
      <c r="I32" s="14">
        <v>0</v>
      </c>
      <c r="J32" s="14">
        <v>374</v>
      </c>
      <c r="K32" s="13"/>
      <c r="L32" s="14"/>
      <c r="M32" s="14"/>
      <c r="ZA32" s="8">
        <v>2</v>
      </c>
    </row>
    <row r="33" spans="2:677" x14ac:dyDescent="0.3">
      <c r="B33" s="21"/>
      <c r="C33" s="15" t="s">
        <v>239</v>
      </c>
      <c r="D33" s="13">
        <v>0.36384036707968997</v>
      </c>
      <c r="E33" s="13">
        <v>0.26720122639739402</v>
      </c>
      <c r="F33" s="13">
        <v>8.4767035947598296E-2</v>
      </c>
      <c r="G33" s="13">
        <v>1.5474600137216401</v>
      </c>
      <c r="H33" s="13">
        <v>73.439137207903798</v>
      </c>
      <c r="I33" s="14">
        <v>2</v>
      </c>
      <c r="J33" s="14">
        <v>541</v>
      </c>
      <c r="K33" s="13">
        <v>1.06351297617045</v>
      </c>
      <c r="L33" s="14">
        <v>508.69148954633198</v>
      </c>
      <c r="M33" s="14">
        <v>118</v>
      </c>
      <c r="ZA33" s="8"/>
    </row>
    <row r="34" spans="2:677" x14ac:dyDescent="0.3">
      <c r="B34" s="21"/>
      <c r="C34" s="15" t="s">
        <v>240</v>
      </c>
      <c r="D34" s="13">
        <v>1.02232987786453</v>
      </c>
      <c r="E34" s="13">
        <v>0.38185451074453802</v>
      </c>
      <c r="F34" s="13">
        <v>0.48860088089655601</v>
      </c>
      <c r="G34" s="13">
        <v>2.1266244722119301</v>
      </c>
      <c r="H34" s="13">
        <v>37.351398898970501</v>
      </c>
      <c r="I34" s="14">
        <v>9</v>
      </c>
      <c r="J34" s="14">
        <v>1022</v>
      </c>
      <c r="K34" s="13">
        <v>1.4712731607451801</v>
      </c>
      <c r="L34" s="14">
        <v>694.63647354402099</v>
      </c>
      <c r="M34" s="14">
        <v>222</v>
      </c>
      <c r="ZA34" s="8"/>
    </row>
    <row r="35" spans="2:677" x14ac:dyDescent="0.3">
      <c r="B35" s="21"/>
      <c r="C35" s="15" t="s">
        <v>241</v>
      </c>
      <c r="D35" s="13">
        <v>0.138937286545742</v>
      </c>
      <c r="E35" s="13">
        <v>9.8327250965593999E-2</v>
      </c>
      <c r="F35" s="13">
        <v>3.4286693974643401E-2</v>
      </c>
      <c r="G35" s="13">
        <v>0.56121147370403202</v>
      </c>
      <c r="H35" s="13">
        <v>70.770959625170207</v>
      </c>
      <c r="I35" s="14">
        <v>2</v>
      </c>
      <c r="J35" s="14">
        <v>727</v>
      </c>
      <c r="K35" s="13">
        <v>0.50590552117544996</v>
      </c>
      <c r="L35" s="14">
        <v>727</v>
      </c>
      <c r="M35" s="14">
        <v>149</v>
      </c>
      <c r="ZA35" s="8"/>
    </row>
    <row r="36" spans="2:677" x14ac:dyDescent="0.3">
      <c r="B36" s="21"/>
      <c r="C36" s="15" t="s">
        <v>242</v>
      </c>
      <c r="D36" s="13">
        <v>0.702478258791155</v>
      </c>
      <c r="E36" s="13">
        <v>0.31574639863448101</v>
      </c>
      <c r="F36" s="13">
        <v>0.28856192256233698</v>
      </c>
      <c r="G36" s="13">
        <v>1.6999981135634601</v>
      </c>
      <c r="H36" s="13">
        <v>44.947497617624101</v>
      </c>
      <c r="I36" s="14">
        <v>5</v>
      </c>
      <c r="J36" s="14">
        <v>651</v>
      </c>
      <c r="K36" s="13">
        <v>0.92900676689290695</v>
      </c>
      <c r="L36" s="14">
        <v>651</v>
      </c>
      <c r="M36" s="14">
        <v>159</v>
      </c>
      <c r="ZA36" s="8"/>
    </row>
    <row r="37" spans="2:677" x14ac:dyDescent="0.3">
      <c r="B37" s="21"/>
      <c r="C37" s="15" t="s">
        <v>243</v>
      </c>
      <c r="D37" s="13">
        <v>1.6064092942158099</v>
      </c>
      <c r="E37" s="13">
        <v>0.72118919037531903</v>
      </c>
      <c r="F37" s="13">
        <v>0.65526764256978998</v>
      </c>
      <c r="G37" s="13">
        <v>3.88418383346235</v>
      </c>
      <c r="H37" s="13">
        <v>44.894485668882801</v>
      </c>
      <c r="I37" s="14">
        <v>6</v>
      </c>
      <c r="J37" s="14">
        <v>431</v>
      </c>
      <c r="K37" s="13">
        <v>1.4149589970274801</v>
      </c>
      <c r="L37" s="14">
        <v>304.60246615303799</v>
      </c>
      <c r="M37" s="14">
        <v>90</v>
      </c>
      <c r="ZA37" s="8"/>
    </row>
    <row r="38" spans="2:677" x14ac:dyDescent="0.3">
      <c r="B38" s="21" t="s">
        <v>259</v>
      </c>
      <c r="C38" s="15" t="s">
        <v>244</v>
      </c>
      <c r="D38" s="13">
        <v>0.87838981217150902</v>
      </c>
      <c r="E38" s="13">
        <v>0.15513336094720601</v>
      </c>
      <c r="F38" s="13">
        <v>0.62092716680098503</v>
      </c>
      <c r="G38" s="13">
        <v>1.2412739512287601</v>
      </c>
      <c r="H38" s="13">
        <v>17.6611065836127</v>
      </c>
      <c r="I38" s="14">
        <v>56</v>
      </c>
      <c r="J38" s="14">
        <v>8046</v>
      </c>
      <c r="K38" s="13">
        <v>2.2237236407721799</v>
      </c>
      <c r="L38" s="14">
        <v>3618.2553679224502</v>
      </c>
      <c r="M38" s="14">
        <v>1671</v>
      </c>
      <c r="ZA38" s="8"/>
    </row>
    <row r="39" spans="2:677" x14ac:dyDescent="0.3">
      <c r="B39" s="21"/>
      <c r="C39" s="15" t="s">
        <v>245</v>
      </c>
      <c r="D39" s="13">
        <v>0.83581258156612703</v>
      </c>
      <c r="E39" s="13">
        <v>0.18067367114656599</v>
      </c>
      <c r="F39" s="13">
        <v>0.54658274116317995</v>
      </c>
      <c r="G39" s="13">
        <v>1.2761275128698699</v>
      </c>
      <c r="H39" s="13">
        <v>21.616529247265401</v>
      </c>
      <c r="I39" s="14">
        <v>40</v>
      </c>
      <c r="J39" s="14">
        <v>6082</v>
      </c>
      <c r="K39" s="13">
        <v>2.3949749757809999</v>
      </c>
      <c r="L39" s="14">
        <v>2539.48373636624</v>
      </c>
      <c r="M39" s="14">
        <v>1320</v>
      </c>
      <c r="ZA39" s="8"/>
    </row>
    <row r="40" spans="2:677" x14ac:dyDescent="0.3">
      <c r="B40" s="21" t="s">
        <v>284</v>
      </c>
      <c r="C40" s="15" t="s">
        <v>277</v>
      </c>
      <c r="D40" s="13">
        <v>1.2151965758282699</v>
      </c>
      <c r="E40" s="13">
        <v>0.21854410172449101</v>
      </c>
      <c r="F40" s="13">
        <v>0.85350925749116902</v>
      </c>
      <c r="G40" s="13">
        <v>1.72748379236103</v>
      </c>
      <c r="H40" s="13">
        <v>17.984259178440599</v>
      </c>
      <c r="I40" s="14">
        <v>59</v>
      </c>
      <c r="J40" s="14">
        <v>7205</v>
      </c>
      <c r="K40" s="13">
        <v>2.86625751719003</v>
      </c>
      <c r="L40" s="14">
        <v>2513.7308691870498</v>
      </c>
      <c r="M40" s="14">
        <v>2828</v>
      </c>
      <c r="ZA40" s="8"/>
    </row>
    <row r="41" spans="2:677" x14ac:dyDescent="0.3">
      <c r="B41" s="21"/>
      <c r="C41" s="15" t="s">
        <v>278</v>
      </c>
      <c r="D41" s="13">
        <v>0.48164345825247201</v>
      </c>
      <c r="E41" s="13">
        <v>9.9346615327889395E-2</v>
      </c>
      <c r="F41" s="13">
        <v>0.321316339500966</v>
      </c>
      <c r="G41" s="13">
        <v>0.72138999139571203</v>
      </c>
      <c r="H41" s="13">
        <v>20.626588740215599</v>
      </c>
      <c r="I41" s="14">
        <v>37</v>
      </c>
      <c r="J41" s="14">
        <v>6923</v>
      </c>
      <c r="K41" s="13">
        <v>1.4253085314107099</v>
      </c>
      <c r="L41" s="14">
        <v>4857.1939670829597</v>
      </c>
      <c r="M41" s="14">
        <v>2801</v>
      </c>
      <c r="ZA41" s="8"/>
    </row>
    <row r="42" spans="2:677" x14ac:dyDescent="0.3">
      <c r="B42" s="21" t="s">
        <v>285</v>
      </c>
      <c r="C42" s="15" t="s">
        <v>279</v>
      </c>
      <c r="D42" s="13">
        <v>0.12565055772543601</v>
      </c>
      <c r="E42" s="13">
        <v>7.0700632495556304E-2</v>
      </c>
      <c r="F42" s="13">
        <v>4.1631835807013601E-2</v>
      </c>
      <c r="G42" s="13">
        <v>0.37858831156832101</v>
      </c>
      <c r="H42" s="13">
        <v>56.267663093105597</v>
      </c>
      <c r="I42" s="14">
        <v>5</v>
      </c>
      <c r="J42" s="14">
        <v>1984</v>
      </c>
      <c r="K42" s="13">
        <v>0.78986146844987204</v>
      </c>
      <c r="L42" s="14">
        <v>1984</v>
      </c>
      <c r="M42" s="14">
        <v>650</v>
      </c>
      <c r="ZA42" s="8"/>
    </row>
    <row r="43" spans="2:677" x14ac:dyDescent="0.3">
      <c r="B43" s="21"/>
      <c r="C43" s="15" t="s">
        <v>280</v>
      </c>
      <c r="D43" s="13">
        <v>0.364055987892411</v>
      </c>
      <c r="E43" s="13">
        <v>0.149105651902706</v>
      </c>
      <c r="F43" s="13">
        <v>0.162754167636638</v>
      </c>
      <c r="G43" s="13">
        <v>0.81231134902478697</v>
      </c>
      <c r="H43" s="13">
        <v>40.956791499545702</v>
      </c>
      <c r="I43" s="14">
        <v>7</v>
      </c>
      <c r="J43" s="14">
        <v>649</v>
      </c>
      <c r="K43" s="13">
        <v>0.39717234315578398</v>
      </c>
      <c r="L43" s="14">
        <v>649</v>
      </c>
      <c r="M43" s="14">
        <v>308</v>
      </c>
      <c r="ZA43" s="8"/>
    </row>
    <row r="44" spans="2:677" x14ac:dyDescent="0.3">
      <c r="B44" s="21"/>
      <c r="C44" s="15" t="s">
        <v>281</v>
      </c>
      <c r="D44" s="13">
        <v>1.3612555652910301</v>
      </c>
      <c r="E44" s="13">
        <v>0.49875878491736497</v>
      </c>
      <c r="F44" s="13">
        <v>0.66071492652141905</v>
      </c>
      <c r="G44" s="13">
        <v>2.7837488290347299</v>
      </c>
      <c r="H44" s="13">
        <v>36.6396140177199</v>
      </c>
      <c r="I44" s="14">
        <v>9</v>
      </c>
      <c r="J44" s="14">
        <v>528</v>
      </c>
      <c r="K44" s="13">
        <v>0.97634774568247795</v>
      </c>
      <c r="L44" s="14">
        <v>528</v>
      </c>
      <c r="M44" s="14">
        <v>225</v>
      </c>
      <c r="ZA44" s="8"/>
    </row>
    <row r="45" spans="2:677" x14ac:dyDescent="0.3">
      <c r="B45" s="21"/>
      <c r="C45" s="15" t="s">
        <v>282</v>
      </c>
      <c r="D45" s="13">
        <v>0.91998359982805999</v>
      </c>
      <c r="E45" s="13">
        <v>0.14657549473897299</v>
      </c>
      <c r="F45" s="13">
        <v>0.67286999242730605</v>
      </c>
      <c r="G45" s="13">
        <v>1.2567022276620501</v>
      </c>
      <c r="H45" s="13">
        <v>15.9324030087457</v>
      </c>
      <c r="I45" s="14">
        <v>74</v>
      </c>
      <c r="J45" s="14">
        <v>10859</v>
      </c>
      <c r="K45" s="13">
        <v>2.5592129200407001</v>
      </c>
      <c r="L45" s="14">
        <v>4243.1014297268002</v>
      </c>
      <c r="M45" s="14">
        <v>2876</v>
      </c>
      <c r="ZA45" s="8"/>
    </row>
    <row r="46" spans="2:677" x14ac:dyDescent="0.3">
      <c r="B46" s="21"/>
      <c r="C46" s="15" t="s">
        <v>283</v>
      </c>
      <c r="D46" s="13">
        <v>0.37701453387377298</v>
      </c>
      <c r="E46" s="13">
        <v>0.37982258325028001</v>
      </c>
      <c r="F46" s="13">
        <v>5.1661669573020499E-2</v>
      </c>
      <c r="G46" s="13">
        <v>2.69609077126906</v>
      </c>
      <c r="H46" s="13">
        <v>100.744811969887</v>
      </c>
      <c r="I46" s="14">
        <v>1</v>
      </c>
      <c r="J46" s="14">
        <v>108</v>
      </c>
      <c r="K46" s="13">
        <v>0.41098663497379001</v>
      </c>
      <c r="L46" s="14">
        <v>108</v>
      </c>
      <c r="M46" s="14">
        <v>48</v>
      </c>
      <c r="ZA46" s="8"/>
    </row>
    <row r="47" spans="2:677" x14ac:dyDescent="0.3">
      <c r="B47" s="21" t="s">
        <v>261</v>
      </c>
      <c r="C47" s="15" t="s">
        <v>246</v>
      </c>
      <c r="D47" s="13">
        <v>0.86830440170618495</v>
      </c>
      <c r="E47" s="13">
        <v>0.28280279528603097</v>
      </c>
      <c r="F47" s="13">
        <v>0.457745988497887</v>
      </c>
      <c r="G47" s="13">
        <v>1.6410274399640401</v>
      </c>
      <c r="H47" s="13">
        <v>32.569545280472397</v>
      </c>
      <c r="I47" s="14">
        <v>22</v>
      </c>
      <c r="J47" s="14">
        <v>3052</v>
      </c>
      <c r="K47" s="13">
        <v>2.8348172452016702</v>
      </c>
      <c r="L47" s="14">
        <v>1076.61261238831</v>
      </c>
      <c r="M47" s="14">
        <v>1455</v>
      </c>
      <c r="ZA47" s="8"/>
    </row>
    <row r="48" spans="2:677" x14ac:dyDescent="0.3">
      <c r="B48" s="21"/>
      <c r="C48" s="15" t="s">
        <v>247</v>
      </c>
      <c r="D48" s="13">
        <v>0.91588666208965097</v>
      </c>
      <c r="E48" s="13">
        <v>0.27542385638577599</v>
      </c>
      <c r="F48" s="13">
        <v>0.50715010645400305</v>
      </c>
      <c r="G48" s="13">
        <v>1.6485851225702</v>
      </c>
      <c r="H48" s="13">
        <v>30.071827419932099</v>
      </c>
      <c r="I48" s="14">
        <v>20</v>
      </c>
      <c r="J48" s="14">
        <v>2616</v>
      </c>
      <c r="K48" s="13">
        <v>2.18589371295448</v>
      </c>
      <c r="L48" s="14">
        <v>1196.76450162995</v>
      </c>
      <c r="M48" s="14">
        <v>1553</v>
      </c>
      <c r="ZA48" s="8"/>
    </row>
    <row r="49" spans="2:677" x14ac:dyDescent="0.3">
      <c r="B49" s="21"/>
      <c r="C49" s="15" t="s">
        <v>248</v>
      </c>
      <c r="D49" s="13">
        <v>0.60582696476254605</v>
      </c>
      <c r="E49" s="13">
        <v>0.219522016097215</v>
      </c>
      <c r="F49" s="13">
        <v>0.297301628308276</v>
      </c>
      <c r="G49" s="13">
        <v>1.2305733532026699</v>
      </c>
      <c r="H49" s="13">
        <v>36.235101582719601</v>
      </c>
      <c r="I49" s="14">
        <v>16</v>
      </c>
      <c r="J49" s="14">
        <v>2473</v>
      </c>
      <c r="K49" s="13">
        <v>1.9783135139604899</v>
      </c>
      <c r="L49" s="14">
        <v>1250.0546463180001</v>
      </c>
      <c r="M49" s="14">
        <v>1523</v>
      </c>
      <c r="ZA49" s="8"/>
    </row>
    <row r="50" spans="2:677" x14ac:dyDescent="0.3">
      <c r="B50" s="21"/>
      <c r="C50" s="15" t="s">
        <v>249</v>
      </c>
      <c r="D50" s="13">
        <v>1.1288557136194699</v>
      </c>
      <c r="E50" s="13">
        <v>0.34175944949674902</v>
      </c>
      <c r="F50" s="13">
        <v>0.62239543029480804</v>
      </c>
      <c r="G50" s="13">
        <v>2.0389809721117702</v>
      </c>
      <c r="H50" s="13">
        <v>30.274856686596401</v>
      </c>
      <c r="I50" s="14">
        <v>23</v>
      </c>
      <c r="J50" s="14">
        <v>2739</v>
      </c>
      <c r="K50" s="13">
        <v>2.8652763210085102</v>
      </c>
      <c r="L50" s="14">
        <v>955.92874583067805</v>
      </c>
      <c r="M50" s="14">
        <v>1647</v>
      </c>
      <c r="ZA50" s="8"/>
    </row>
    <row r="51" spans="2:677" x14ac:dyDescent="0.3">
      <c r="B51" s="21"/>
      <c r="C51" s="15" t="s">
        <v>250</v>
      </c>
      <c r="D51" s="13">
        <v>0.78936786005686899</v>
      </c>
      <c r="E51" s="13">
        <v>0.258797050717676</v>
      </c>
      <c r="F51" s="13">
        <v>0.41444432252491298</v>
      </c>
      <c r="G51" s="13">
        <v>1.4983596355066899</v>
      </c>
      <c r="H51" s="13">
        <v>32.785354435260601</v>
      </c>
      <c r="I51" s="14">
        <v>15</v>
      </c>
      <c r="J51" s="14">
        <v>3136</v>
      </c>
      <c r="K51" s="13">
        <v>2.68113408826148</v>
      </c>
      <c r="L51" s="14">
        <v>1169.6542943264201</v>
      </c>
      <c r="M51" s="14">
        <v>1688</v>
      </c>
      <c r="ZA51" s="8"/>
    </row>
    <row r="52" spans="2:677" x14ac:dyDescent="0.3">
      <c r="B52" s="21" t="s">
        <v>260</v>
      </c>
      <c r="C52" s="15" t="s">
        <v>251</v>
      </c>
      <c r="D52" s="13">
        <v>0.862861908454157</v>
      </c>
      <c r="E52" s="13">
        <v>0.137215461202882</v>
      </c>
      <c r="F52" s="13">
        <v>0.63148195946882202</v>
      </c>
      <c r="G52" s="13">
        <v>1.17801622554546</v>
      </c>
      <c r="H52" s="13">
        <v>15.9023662834656</v>
      </c>
      <c r="I52" s="14">
        <v>73</v>
      </c>
      <c r="J52" s="14">
        <v>10860</v>
      </c>
      <c r="K52" s="13">
        <v>2.3901120303337802</v>
      </c>
      <c r="L52" s="14">
        <v>4543.7200692569104</v>
      </c>
      <c r="M52" s="14">
        <v>2996</v>
      </c>
      <c r="ZA52" s="8"/>
    </row>
    <row r="53" spans="2:677" x14ac:dyDescent="0.3">
      <c r="B53" s="21"/>
      <c r="C53" s="15" t="s">
        <v>252</v>
      </c>
      <c r="D53" s="13">
        <v>0.86343513420227602</v>
      </c>
      <c r="E53" s="13">
        <v>0.27387154884357001</v>
      </c>
      <c r="F53" s="13">
        <v>0.462876458085971</v>
      </c>
      <c r="G53" s="13">
        <v>1.6050352258759999</v>
      </c>
      <c r="H53" s="13">
        <v>31.7188330651611</v>
      </c>
      <c r="I53" s="14">
        <v>23</v>
      </c>
      <c r="J53" s="14">
        <v>3157</v>
      </c>
      <c r="K53" s="13">
        <v>2.7654591485597702</v>
      </c>
      <c r="L53" s="14">
        <v>1141.5825837254299</v>
      </c>
      <c r="M53" s="14">
        <v>1493</v>
      </c>
      <c r="ZA53" s="8"/>
    </row>
    <row r="54" spans="2:677" x14ac:dyDescent="0.3">
      <c r="B54" s="21" t="s">
        <v>254</v>
      </c>
      <c r="C54" s="15" t="s">
        <v>253</v>
      </c>
      <c r="D54" s="13">
        <v>0.78340938241339397</v>
      </c>
      <c r="E54" s="13">
        <v>0.15459904530971499</v>
      </c>
      <c r="F54" s="13">
        <v>0.53175595041978896</v>
      </c>
      <c r="G54" s="13">
        <v>1.1527775278824399</v>
      </c>
      <c r="H54" s="13">
        <v>19.734132470235799</v>
      </c>
      <c r="I54" s="14">
        <v>56</v>
      </c>
      <c r="J54" s="14">
        <v>8928</v>
      </c>
      <c r="K54" s="13">
        <v>2.7450236000345498</v>
      </c>
      <c r="L54" s="14">
        <v>3252.4310537394399</v>
      </c>
      <c r="M54" s="14">
        <v>2682</v>
      </c>
      <c r="ZA54" s="8"/>
    </row>
    <row r="55" spans="2:677" x14ac:dyDescent="0.3">
      <c r="B55" s="21"/>
      <c r="C55" s="15" t="s">
        <v>254</v>
      </c>
      <c r="D55" s="13">
        <v>0.96373326476061705</v>
      </c>
      <c r="E55" s="13">
        <v>0.195434888918912</v>
      </c>
      <c r="F55" s="13">
        <v>0.64707495981907903</v>
      </c>
      <c r="G55" s="13">
        <v>1.4331190047667599</v>
      </c>
      <c r="H55" s="13">
        <v>20.2789398337782</v>
      </c>
      <c r="I55" s="14">
        <v>40</v>
      </c>
      <c r="J55" s="14">
        <v>5200</v>
      </c>
      <c r="K55" s="13">
        <v>2.08052481247642</v>
      </c>
      <c r="L55" s="14">
        <v>2499.36937488889</v>
      </c>
      <c r="M55" s="14">
        <v>1908</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289</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307" priority="1">
      <formula>ZA9 = 3</formula>
    </cfRule>
    <cfRule type="expression" dxfId="306" priority="48">
      <formula>I9 = J9</formula>
    </cfRule>
    <cfRule type="expression" dxfId="305" priority="95">
      <formula>ZA9 = 2</formula>
    </cfRule>
    <cfRule type="expression" dxfId="304" priority="142">
      <formula>ZA9 = 1</formula>
    </cfRule>
  </conditionalFormatting>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39</v>
      </c>
      <c r="M2" s="11" t="str">
        <f>HYPERLINK("#'INDICE'!A1", "Índice")</f>
        <v>Índice</v>
      </c>
    </row>
    <row r="3" spans="2:677" x14ac:dyDescent="0.3">
      <c r="B3" s="9" t="s">
        <v>7</v>
      </c>
      <c r="C3" s="10" t="s">
        <v>38</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4.9835145081904599</v>
      </c>
      <c r="E9" s="13">
        <v>0.246699216176166</v>
      </c>
      <c r="F9" s="13">
        <v>4.5214552883524801</v>
      </c>
      <c r="G9" s="13">
        <v>5.4900776313421202</v>
      </c>
      <c r="H9" s="13">
        <v>4.9503059692253899</v>
      </c>
      <c r="I9" s="14">
        <v>1090</v>
      </c>
      <c r="J9" s="14">
        <v>22252</v>
      </c>
      <c r="K9" s="13">
        <v>2.8598969435905102</v>
      </c>
      <c r="L9" s="14">
        <v>7780.6999479020897</v>
      </c>
      <c r="M9" s="14">
        <v>3124</v>
      </c>
      <c r="ZA9" s="8"/>
    </row>
    <row r="10" spans="2:677" x14ac:dyDescent="0.3">
      <c r="B10" s="21" t="s">
        <v>256</v>
      </c>
      <c r="C10" s="15" t="s">
        <v>216</v>
      </c>
      <c r="D10" s="13">
        <v>5.1446571040809097</v>
      </c>
      <c r="E10" s="13">
        <v>0.309658128307636</v>
      </c>
      <c r="F10" s="13">
        <v>4.5701748239169602</v>
      </c>
      <c r="G10" s="13">
        <v>5.7869740975628696</v>
      </c>
      <c r="H10" s="13">
        <v>6.0190236597499398</v>
      </c>
      <c r="I10" s="14">
        <v>688</v>
      </c>
      <c r="J10" s="14">
        <v>13425</v>
      </c>
      <c r="K10" s="13">
        <v>2.6377199256771302</v>
      </c>
      <c r="L10" s="14">
        <v>5089.6229995129797</v>
      </c>
      <c r="M10" s="14">
        <v>1973</v>
      </c>
      <c r="ZA10" s="8"/>
    </row>
    <row r="11" spans="2:677" x14ac:dyDescent="0.3">
      <c r="B11" s="21"/>
      <c r="C11" s="15" t="s">
        <v>217</v>
      </c>
      <c r="D11" s="13">
        <v>4.6353441669762399</v>
      </c>
      <c r="E11" s="13">
        <v>0.39801914249895798</v>
      </c>
      <c r="F11" s="13">
        <v>3.9140964372006199</v>
      </c>
      <c r="G11" s="13">
        <v>5.4819132405471001</v>
      </c>
      <c r="H11" s="13">
        <v>8.5866146754448405</v>
      </c>
      <c r="I11" s="14">
        <v>402</v>
      </c>
      <c r="J11" s="14">
        <v>8827</v>
      </c>
      <c r="K11" s="13">
        <v>3.1630234518482601</v>
      </c>
      <c r="L11" s="14">
        <v>2790.6843355341198</v>
      </c>
      <c r="M11" s="14">
        <v>1151</v>
      </c>
      <c r="ZA11" s="8"/>
    </row>
    <row r="12" spans="2:677" x14ac:dyDescent="0.3">
      <c r="B12" s="21" t="s">
        <v>257</v>
      </c>
      <c r="C12" s="15" t="s">
        <v>218</v>
      </c>
      <c r="D12" s="13">
        <v>5.7943522760241803</v>
      </c>
      <c r="E12" s="13">
        <v>0.37526122001247098</v>
      </c>
      <c r="F12" s="13">
        <v>5.1005595333610501</v>
      </c>
      <c r="G12" s="13">
        <v>6.5759772916900001</v>
      </c>
      <c r="H12" s="13">
        <v>6.4763273293759402</v>
      </c>
      <c r="I12" s="14">
        <v>490</v>
      </c>
      <c r="J12" s="14">
        <v>8672</v>
      </c>
      <c r="K12" s="13">
        <v>2.2369419980847098</v>
      </c>
      <c r="L12" s="14">
        <v>3876.7209911678701</v>
      </c>
      <c r="M12" s="14">
        <v>1255</v>
      </c>
      <c r="ZA12" s="8"/>
    </row>
    <row r="13" spans="2:677" x14ac:dyDescent="0.3">
      <c r="B13" s="21"/>
      <c r="C13" s="15" t="s">
        <v>219</v>
      </c>
      <c r="D13" s="13">
        <v>4.5887083424892001</v>
      </c>
      <c r="E13" s="13">
        <v>0.36557195484170901</v>
      </c>
      <c r="F13" s="13">
        <v>3.9224156716096301</v>
      </c>
      <c r="G13" s="13">
        <v>5.3618663661623298</v>
      </c>
      <c r="H13" s="13">
        <v>7.9667725110504701</v>
      </c>
      <c r="I13" s="14">
        <v>336</v>
      </c>
      <c r="J13" s="14">
        <v>7254</v>
      </c>
      <c r="K13" s="13">
        <v>2.2139774337982399</v>
      </c>
      <c r="L13" s="14">
        <v>3276.4561595170599</v>
      </c>
      <c r="M13" s="14">
        <v>1020</v>
      </c>
      <c r="ZA13" s="8"/>
    </row>
    <row r="14" spans="2:677" x14ac:dyDescent="0.3">
      <c r="B14" s="21"/>
      <c r="C14" s="15" t="s">
        <v>220</v>
      </c>
      <c r="D14" s="13">
        <v>3.5215457984584599</v>
      </c>
      <c r="E14" s="13">
        <v>0.31447154443909098</v>
      </c>
      <c r="F14" s="13">
        <v>2.9538118050614499</v>
      </c>
      <c r="G14" s="13">
        <v>4.1936849871460504</v>
      </c>
      <c r="H14" s="13">
        <v>8.9299291401165206</v>
      </c>
      <c r="I14" s="14">
        <v>264</v>
      </c>
      <c r="J14" s="14">
        <v>6326</v>
      </c>
      <c r="K14" s="13">
        <v>1.8410244645067</v>
      </c>
      <c r="L14" s="14">
        <v>3436.1303295852999</v>
      </c>
      <c r="M14" s="14">
        <v>849</v>
      </c>
      <c r="ZA14" s="8"/>
    </row>
    <row r="15" spans="2:677" x14ac:dyDescent="0.3">
      <c r="B15" s="21" t="s">
        <v>258</v>
      </c>
      <c r="C15" s="15" t="s">
        <v>221</v>
      </c>
      <c r="D15" s="13">
        <v>3.9325275395565602</v>
      </c>
      <c r="E15" s="13">
        <v>0.79672397902824599</v>
      </c>
      <c r="F15" s="13">
        <v>2.6227087059595</v>
      </c>
      <c r="G15" s="13">
        <v>5.8571429339142496</v>
      </c>
      <c r="H15" s="13">
        <v>20.2598448711204</v>
      </c>
      <c r="I15" s="14">
        <v>25</v>
      </c>
      <c r="J15" s="14">
        <v>657</v>
      </c>
      <c r="K15" s="13">
        <v>1.1022281004447601</v>
      </c>
      <c r="L15" s="14">
        <v>596.065369531854</v>
      </c>
      <c r="M15" s="14">
        <v>96</v>
      </c>
      <c r="ZA15" s="8"/>
    </row>
    <row r="16" spans="2:677" x14ac:dyDescent="0.3">
      <c r="B16" s="21"/>
      <c r="C16" s="15" t="s">
        <v>222</v>
      </c>
      <c r="D16" s="13">
        <v>5.9835611890609499</v>
      </c>
      <c r="E16" s="13">
        <v>0.93259749482614795</v>
      </c>
      <c r="F16" s="13">
        <v>4.38197602829079</v>
      </c>
      <c r="G16" s="13">
        <v>8.1208006330167901</v>
      </c>
      <c r="H16" s="13">
        <v>15.5859941155295</v>
      </c>
      <c r="I16" s="14">
        <v>49</v>
      </c>
      <c r="J16" s="14">
        <v>800</v>
      </c>
      <c r="K16" s="13">
        <v>1.23529799064848</v>
      </c>
      <c r="L16" s="14">
        <v>647.61701715392201</v>
      </c>
      <c r="M16" s="14">
        <v>114</v>
      </c>
      <c r="ZA16" s="8"/>
    </row>
    <row r="17" spans="2:677" x14ac:dyDescent="0.3">
      <c r="B17" s="21"/>
      <c r="C17" s="15" t="s">
        <v>223</v>
      </c>
      <c r="D17" s="13">
        <v>4.2929010267641896</v>
      </c>
      <c r="E17" s="13">
        <v>0.82696445991821099</v>
      </c>
      <c r="F17" s="13">
        <v>2.92254093610841</v>
      </c>
      <c r="G17" s="13">
        <v>6.2643503429915697</v>
      </c>
      <c r="H17" s="13">
        <v>19.2635342571953</v>
      </c>
      <c r="I17" s="14">
        <v>35</v>
      </c>
      <c r="J17" s="14">
        <v>798</v>
      </c>
      <c r="K17" s="13">
        <v>1.3265908446288901</v>
      </c>
      <c r="L17" s="14">
        <v>601.54191718641096</v>
      </c>
      <c r="M17" s="14">
        <v>114</v>
      </c>
      <c r="ZA17" s="8"/>
    </row>
    <row r="18" spans="2:677" x14ac:dyDescent="0.3">
      <c r="B18" s="21"/>
      <c r="C18" s="15" t="s">
        <v>224</v>
      </c>
      <c r="D18" s="13">
        <v>5.5032540800684702</v>
      </c>
      <c r="E18" s="13">
        <v>0.78604863302083705</v>
      </c>
      <c r="F18" s="13">
        <v>4.1352794633419396</v>
      </c>
      <c r="G18" s="13">
        <v>7.2893529563606299</v>
      </c>
      <c r="H18" s="13">
        <v>14.283342574854499</v>
      </c>
      <c r="I18" s="14">
        <v>36</v>
      </c>
      <c r="J18" s="14">
        <v>665</v>
      </c>
      <c r="K18" s="13">
        <v>0.78891551208659605</v>
      </c>
      <c r="L18" s="14">
        <v>665</v>
      </c>
      <c r="M18" s="14">
        <v>93</v>
      </c>
      <c r="ZA18" s="8"/>
    </row>
    <row r="19" spans="2:677" x14ac:dyDescent="0.3">
      <c r="B19" s="21"/>
      <c r="C19" s="15" t="s">
        <v>225</v>
      </c>
      <c r="D19" s="13">
        <v>4.0463020444061897</v>
      </c>
      <c r="E19" s="13">
        <v>0.88604440404867901</v>
      </c>
      <c r="F19" s="13">
        <v>2.6096484702209799</v>
      </c>
      <c r="G19" s="13">
        <v>6.2233174109723697</v>
      </c>
      <c r="H19" s="13">
        <v>21.897633798089601</v>
      </c>
      <c r="I19" s="14">
        <v>26</v>
      </c>
      <c r="J19" s="14">
        <v>619</v>
      </c>
      <c r="K19" s="13">
        <v>1.24962422029515</v>
      </c>
      <c r="L19" s="14">
        <v>495.34891365485902</v>
      </c>
      <c r="M19" s="14">
        <v>89</v>
      </c>
      <c r="ZA19" s="8"/>
    </row>
    <row r="20" spans="2:677" x14ac:dyDescent="0.3">
      <c r="B20" s="21"/>
      <c r="C20" s="15" t="s">
        <v>226</v>
      </c>
      <c r="D20" s="13">
        <v>4.0989005953154303</v>
      </c>
      <c r="E20" s="13">
        <v>0.76717426216297502</v>
      </c>
      <c r="F20" s="13">
        <v>2.8184648999241899</v>
      </c>
      <c r="G20" s="13">
        <v>5.9255724058922299</v>
      </c>
      <c r="H20" s="13">
        <v>18.7165861753214</v>
      </c>
      <c r="I20" s="14">
        <v>27</v>
      </c>
      <c r="J20" s="14">
        <v>615</v>
      </c>
      <c r="K20" s="13">
        <v>0.91931733138986205</v>
      </c>
      <c r="L20" s="14">
        <v>615</v>
      </c>
      <c r="M20" s="14">
        <v>89</v>
      </c>
      <c r="ZA20" s="8"/>
    </row>
    <row r="21" spans="2:677" x14ac:dyDescent="0.3">
      <c r="B21" s="21"/>
      <c r="C21" s="15" t="s">
        <v>227</v>
      </c>
      <c r="D21" s="13">
        <v>6.3827198033401498</v>
      </c>
      <c r="E21" s="13">
        <v>0.70962123113625397</v>
      </c>
      <c r="F21" s="13">
        <v>5.1181629380171501</v>
      </c>
      <c r="G21" s="13">
        <v>7.9335892086480397</v>
      </c>
      <c r="H21" s="13">
        <v>11.1178502738739</v>
      </c>
      <c r="I21" s="14">
        <v>83</v>
      </c>
      <c r="J21" s="14">
        <v>1290</v>
      </c>
      <c r="K21" s="13">
        <v>1.0862863425237299</v>
      </c>
      <c r="L21" s="14">
        <v>1187.5321906404399</v>
      </c>
      <c r="M21" s="14">
        <v>195</v>
      </c>
      <c r="ZA21" s="8"/>
    </row>
    <row r="22" spans="2:677" x14ac:dyDescent="0.3">
      <c r="B22" s="21"/>
      <c r="C22" s="15" t="s">
        <v>228</v>
      </c>
      <c r="D22" s="13">
        <v>3.0563312344736802</v>
      </c>
      <c r="E22" s="13">
        <v>0.44082355526732803</v>
      </c>
      <c r="F22" s="13">
        <v>2.29742511892983</v>
      </c>
      <c r="G22" s="13">
        <v>4.0555202435642403</v>
      </c>
      <c r="H22" s="13">
        <v>14.423291241966499</v>
      </c>
      <c r="I22" s="14">
        <v>53</v>
      </c>
      <c r="J22" s="14">
        <v>1678</v>
      </c>
      <c r="K22" s="13">
        <v>1.09987359839407</v>
      </c>
      <c r="L22" s="14">
        <v>1525.62985642173</v>
      </c>
      <c r="M22" s="14">
        <v>219</v>
      </c>
      <c r="ZA22" s="8"/>
    </row>
    <row r="23" spans="2:677" x14ac:dyDescent="0.3">
      <c r="B23" s="21"/>
      <c r="C23" s="15" t="s">
        <v>229</v>
      </c>
      <c r="D23" s="13">
        <v>4.7767207456814296</v>
      </c>
      <c r="E23" s="13">
        <v>0.65154290825010996</v>
      </c>
      <c r="F23" s="13">
        <v>3.64350417713174</v>
      </c>
      <c r="G23" s="13">
        <v>6.2395712560581904</v>
      </c>
      <c r="H23" s="13">
        <v>13.639962286662101</v>
      </c>
      <c r="I23" s="14">
        <v>61</v>
      </c>
      <c r="J23" s="14">
        <v>1277</v>
      </c>
      <c r="K23" s="13">
        <v>1.1908682984850201</v>
      </c>
      <c r="L23" s="14">
        <v>1072.3268069395699</v>
      </c>
      <c r="M23" s="14">
        <v>181</v>
      </c>
      <c r="ZA23" s="8"/>
    </row>
    <row r="24" spans="2:677" x14ac:dyDescent="0.3">
      <c r="B24" s="21"/>
      <c r="C24" s="15" t="s">
        <v>230</v>
      </c>
      <c r="D24" s="13">
        <v>10.373423235220001</v>
      </c>
      <c r="E24" s="13">
        <v>1.4275952769035101</v>
      </c>
      <c r="F24" s="13">
        <v>7.8632144645697899</v>
      </c>
      <c r="G24" s="13">
        <v>13.5669804089086</v>
      </c>
      <c r="H24" s="13">
        <v>13.7620459951592</v>
      </c>
      <c r="I24" s="14">
        <v>70</v>
      </c>
      <c r="J24" s="14">
        <v>702</v>
      </c>
      <c r="K24" s="13">
        <v>1.53663003264135</v>
      </c>
      <c r="L24" s="14">
        <v>456.84386292601403</v>
      </c>
      <c r="M24" s="14">
        <v>99</v>
      </c>
      <c r="ZA24" s="8"/>
    </row>
    <row r="25" spans="2:677" x14ac:dyDescent="0.3">
      <c r="B25" s="21"/>
      <c r="C25" s="15" t="s">
        <v>231</v>
      </c>
      <c r="D25" s="13">
        <v>7.4836998165586799</v>
      </c>
      <c r="E25" s="13">
        <v>0.92284121096230798</v>
      </c>
      <c r="F25" s="13">
        <v>5.8530077104101803</v>
      </c>
      <c r="G25" s="13">
        <v>9.5227612612527501</v>
      </c>
      <c r="H25" s="13">
        <v>12.3313499149231</v>
      </c>
      <c r="I25" s="14">
        <v>84</v>
      </c>
      <c r="J25" s="14">
        <v>1128</v>
      </c>
      <c r="K25" s="13">
        <v>1.3862554333317401</v>
      </c>
      <c r="L25" s="14">
        <v>813.70285221458403</v>
      </c>
      <c r="M25" s="14">
        <v>159</v>
      </c>
      <c r="ZA25" s="8"/>
    </row>
    <row r="26" spans="2:677" x14ac:dyDescent="0.3">
      <c r="B26" s="21"/>
      <c r="C26" s="15" t="s">
        <v>232</v>
      </c>
      <c r="D26" s="13">
        <v>4.5447116946093598</v>
      </c>
      <c r="E26" s="13">
        <v>0.64999603753898105</v>
      </c>
      <c r="F26" s="13">
        <v>3.42104215689224</v>
      </c>
      <c r="G26" s="13">
        <v>6.0144753230646604</v>
      </c>
      <c r="H26" s="13">
        <v>14.302250202360799</v>
      </c>
      <c r="I26" s="14">
        <v>64</v>
      </c>
      <c r="J26" s="14">
        <v>1238</v>
      </c>
      <c r="K26" s="13">
        <v>1.20471631520466</v>
      </c>
      <c r="L26" s="14">
        <v>1027.62781940883</v>
      </c>
      <c r="M26" s="14">
        <v>174</v>
      </c>
      <c r="ZA26" s="8"/>
    </row>
    <row r="27" spans="2:677" x14ac:dyDescent="0.3">
      <c r="B27" s="21"/>
      <c r="C27" s="15" t="s">
        <v>233</v>
      </c>
      <c r="D27" s="13">
        <v>3.9410540500361901</v>
      </c>
      <c r="E27" s="13">
        <v>0.65596374956599202</v>
      </c>
      <c r="F27" s="13">
        <v>2.8313075373205798</v>
      </c>
      <c r="G27" s="13">
        <v>5.4613244226556201</v>
      </c>
      <c r="H27" s="13">
        <v>16.644373338649601</v>
      </c>
      <c r="I27" s="14">
        <v>41</v>
      </c>
      <c r="J27" s="14">
        <v>1088</v>
      </c>
      <c r="K27" s="13">
        <v>1.235489376798</v>
      </c>
      <c r="L27" s="14">
        <v>880.62270743254305</v>
      </c>
      <c r="M27" s="14">
        <v>160</v>
      </c>
      <c r="ZA27" s="8"/>
    </row>
    <row r="28" spans="2:677" x14ac:dyDescent="0.3">
      <c r="B28" s="21"/>
      <c r="C28" s="15" t="s">
        <v>234</v>
      </c>
      <c r="D28" s="13">
        <v>3.65914829259003</v>
      </c>
      <c r="E28" s="13">
        <v>1.0279660556121299</v>
      </c>
      <c r="F28" s="13">
        <v>2.0834997306799701</v>
      </c>
      <c r="G28" s="13">
        <v>6.3491175197878</v>
      </c>
      <c r="H28" s="13">
        <v>28.093041697539601</v>
      </c>
      <c r="I28" s="14">
        <v>27</v>
      </c>
      <c r="J28" s="14">
        <v>669</v>
      </c>
      <c r="K28" s="13">
        <v>2.0023662608793602</v>
      </c>
      <c r="L28" s="14">
        <v>334.10471054691197</v>
      </c>
      <c r="M28" s="14">
        <v>89</v>
      </c>
      <c r="ZA28" s="8"/>
    </row>
    <row r="29" spans="2:677" x14ac:dyDescent="0.3">
      <c r="B29" s="21"/>
      <c r="C29" s="15" t="s">
        <v>235</v>
      </c>
      <c r="D29" s="13">
        <v>1.88374873383451</v>
      </c>
      <c r="E29" s="13">
        <v>0.43672261266596402</v>
      </c>
      <c r="F29" s="13">
        <v>1.18816899291322</v>
      </c>
      <c r="G29" s="13">
        <v>2.9742787315813102</v>
      </c>
      <c r="H29" s="13">
        <v>23.1836977417356</v>
      </c>
      <c r="I29" s="14">
        <v>24</v>
      </c>
      <c r="J29" s="14">
        <v>914</v>
      </c>
      <c r="K29" s="13">
        <v>0.942146025289196</v>
      </c>
      <c r="L29" s="14">
        <v>914</v>
      </c>
      <c r="M29" s="14">
        <v>118</v>
      </c>
      <c r="ZA29" s="8"/>
    </row>
    <row r="30" spans="2:677" x14ac:dyDescent="0.3">
      <c r="B30" s="21"/>
      <c r="C30" s="15" t="s">
        <v>236</v>
      </c>
      <c r="D30" s="13">
        <v>3.3961726784327602</v>
      </c>
      <c r="E30" s="13">
        <v>0.65648648446982205</v>
      </c>
      <c r="F30" s="13">
        <v>2.3127772420980199</v>
      </c>
      <c r="G30" s="13">
        <v>4.9612980213185702</v>
      </c>
      <c r="H30" s="13">
        <v>19.330185671618199</v>
      </c>
      <c r="I30" s="14">
        <v>46</v>
      </c>
      <c r="J30" s="14">
        <v>1116</v>
      </c>
      <c r="K30" s="13">
        <v>1.4646786443272399</v>
      </c>
      <c r="L30" s="14">
        <v>761.94188009930394</v>
      </c>
      <c r="M30" s="14">
        <v>151</v>
      </c>
      <c r="ZA30" s="8"/>
    </row>
    <row r="31" spans="2:677" x14ac:dyDescent="0.3">
      <c r="B31" s="21"/>
      <c r="C31" s="15" t="s">
        <v>237</v>
      </c>
      <c r="D31" s="13">
        <v>6.7060882125677201</v>
      </c>
      <c r="E31" s="13">
        <v>0.89149277188640597</v>
      </c>
      <c r="F31" s="13">
        <v>5.1455126046548401</v>
      </c>
      <c r="G31" s="13">
        <v>8.6965745370093295</v>
      </c>
      <c r="H31" s="13">
        <v>13.293782360567199</v>
      </c>
      <c r="I31" s="14">
        <v>64</v>
      </c>
      <c r="J31" s="14">
        <v>1001</v>
      </c>
      <c r="K31" s="13">
        <v>1.2703198588722</v>
      </c>
      <c r="L31" s="14">
        <v>787.99051515159101</v>
      </c>
      <c r="M31" s="14">
        <v>155</v>
      </c>
      <c r="ZA31" s="8"/>
    </row>
    <row r="32" spans="2:677" x14ac:dyDescent="0.3">
      <c r="B32" s="21"/>
      <c r="C32" s="15" t="s">
        <v>238</v>
      </c>
      <c r="D32" s="13">
        <v>5.0404480281851898</v>
      </c>
      <c r="E32" s="13">
        <v>1.2180375207640299</v>
      </c>
      <c r="F32" s="13">
        <v>3.1010450716072002</v>
      </c>
      <c r="G32" s="13">
        <v>8.0914764178228609</v>
      </c>
      <c r="H32" s="13">
        <v>24.165262967756199</v>
      </c>
      <c r="I32" s="14">
        <v>28</v>
      </c>
      <c r="J32" s="14">
        <v>608</v>
      </c>
      <c r="K32" s="13">
        <v>1.8814913555296799</v>
      </c>
      <c r="L32" s="14">
        <v>323.147910413246</v>
      </c>
      <c r="M32" s="14">
        <v>85</v>
      </c>
      <c r="ZA32" s="8"/>
    </row>
    <row r="33" spans="2:677" x14ac:dyDescent="0.3">
      <c r="B33" s="21"/>
      <c r="C33" s="15" t="s">
        <v>239</v>
      </c>
      <c r="D33" s="13">
        <v>5.1583537720406802</v>
      </c>
      <c r="E33" s="13">
        <v>0.860667386132551</v>
      </c>
      <c r="F33" s="13">
        <v>3.6970327931258602</v>
      </c>
      <c r="G33" s="13">
        <v>7.1543779005050201</v>
      </c>
      <c r="H33" s="13">
        <v>16.684923604843501</v>
      </c>
      <c r="I33" s="14">
        <v>47</v>
      </c>
      <c r="J33" s="14">
        <v>864</v>
      </c>
      <c r="K33" s="13">
        <v>1.30668613050635</v>
      </c>
      <c r="L33" s="14">
        <v>661.21464047773804</v>
      </c>
      <c r="M33" s="14">
        <v>118</v>
      </c>
      <c r="ZA33" s="8"/>
    </row>
    <row r="34" spans="2:677" x14ac:dyDescent="0.3">
      <c r="B34" s="21"/>
      <c r="C34" s="15" t="s">
        <v>240</v>
      </c>
      <c r="D34" s="13">
        <v>4.57013440127003</v>
      </c>
      <c r="E34" s="13">
        <v>0.52112472496921902</v>
      </c>
      <c r="F34" s="13">
        <v>3.6462702996814298</v>
      </c>
      <c r="G34" s="13">
        <v>5.7141980628795697</v>
      </c>
      <c r="H34" s="13">
        <v>11.402831497130601</v>
      </c>
      <c r="I34" s="14">
        <v>81</v>
      </c>
      <c r="J34" s="14">
        <v>1613</v>
      </c>
      <c r="K34" s="13">
        <v>1.0037720903379801</v>
      </c>
      <c r="L34" s="14">
        <v>1606.9384828750201</v>
      </c>
      <c r="M34" s="14">
        <v>223</v>
      </c>
      <c r="ZA34" s="8"/>
    </row>
    <row r="35" spans="2:677" x14ac:dyDescent="0.3">
      <c r="B35" s="21"/>
      <c r="C35" s="15" t="s">
        <v>241</v>
      </c>
      <c r="D35" s="13">
        <v>2.7795603696425002</v>
      </c>
      <c r="E35" s="13">
        <v>0.51515671271949603</v>
      </c>
      <c r="F35" s="13">
        <v>1.9239411156204</v>
      </c>
      <c r="G35" s="13">
        <v>4.0001727067774899</v>
      </c>
      <c r="H35" s="13">
        <v>18.533747938914299</v>
      </c>
      <c r="I35" s="14">
        <v>39</v>
      </c>
      <c r="J35" s="14">
        <v>1150</v>
      </c>
      <c r="K35" s="13">
        <v>1.1284051603910801</v>
      </c>
      <c r="L35" s="14">
        <v>1019.1374874619</v>
      </c>
      <c r="M35" s="14">
        <v>150</v>
      </c>
      <c r="ZA35" s="8"/>
    </row>
    <row r="36" spans="2:677" x14ac:dyDescent="0.3">
      <c r="B36" s="21"/>
      <c r="C36" s="15" t="s">
        <v>242</v>
      </c>
      <c r="D36" s="13">
        <v>3.6688823054833701</v>
      </c>
      <c r="E36" s="13">
        <v>0.57524423578113204</v>
      </c>
      <c r="F36" s="13">
        <v>2.6875101023958599</v>
      </c>
      <c r="G36" s="13">
        <v>4.9902359522644604</v>
      </c>
      <c r="H36" s="13">
        <v>15.6790048817155</v>
      </c>
      <c r="I36" s="14">
        <v>46</v>
      </c>
      <c r="J36" s="14">
        <v>1079</v>
      </c>
      <c r="K36" s="13">
        <v>1.00930617995539</v>
      </c>
      <c r="L36" s="14">
        <v>1069.0512169931301</v>
      </c>
      <c r="M36" s="14">
        <v>162</v>
      </c>
      <c r="ZA36" s="8"/>
    </row>
    <row r="37" spans="2:677" x14ac:dyDescent="0.3">
      <c r="B37" s="21"/>
      <c r="C37" s="15" t="s">
        <v>243</v>
      </c>
      <c r="D37" s="13">
        <v>4.6897976019429102</v>
      </c>
      <c r="E37" s="13">
        <v>0.88702102434548302</v>
      </c>
      <c r="F37" s="13">
        <v>3.2110517498208502</v>
      </c>
      <c r="G37" s="13">
        <v>6.80167665437666</v>
      </c>
      <c r="H37" s="13">
        <v>18.913844469066301</v>
      </c>
      <c r="I37" s="14">
        <v>34</v>
      </c>
      <c r="J37" s="14">
        <v>683</v>
      </c>
      <c r="K37" s="13">
        <v>1.20049045900979</v>
      </c>
      <c r="L37" s="14">
        <v>568.934134273224</v>
      </c>
      <c r="M37" s="14">
        <v>91</v>
      </c>
      <c r="ZA37" s="8"/>
    </row>
    <row r="38" spans="2:677" x14ac:dyDescent="0.3">
      <c r="B38" s="21" t="s">
        <v>259</v>
      </c>
      <c r="C38" s="15" t="s">
        <v>244</v>
      </c>
      <c r="D38" s="13">
        <v>4.8177417315883702</v>
      </c>
      <c r="E38" s="13">
        <v>0.32603325955261298</v>
      </c>
      <c r="F38" s="13">
        <v>4.2170861394232304</v>
      </c>
      <c r="G38" s="13">
        <v>5.49903921819178</v>
      </c>
      <c r="H38" s="13">
        <v>6.7673461492325098</v>
      </c>
      <c r="I38" s="14">
        <v>599</v>
      </c>
      <c r="J38" s="14">
        <v>12723</v>
      </c>
      <c r="K38" s="13">
        <v>2.9490333506792901</v>
      </c>
      <c r="L38" s="14">
        <v>4314.2950543673396</v>
      </c>
      <c r="M38" s="14">
        <v>1679</v>
      </c>
      <c r="ZA38" s="8"/>
    </row>
    <row r="39" spans="2:677" x14ac:dyDescent="0.3">
      <c r="B39" s="21"/>
      <c r="C39" s="15" t="s">
        <v>245</v>
      </c>
      <c r="D39" s="13">
        <v>5.1162613352138901</v>
      </c>
      <c r="E39" s="13">
        <v>0.35411972220101101</v>
      </c>
      <c r="F39" s="13">
        <v>4.4645466067154098</v>
      </c>
      <c r="G39" s="13">
        <v>5.85727780069774</v>
      </c>
      <c r="H39" s="13">
        <v>6.9214549257618696</v>
      </c>
      <c r="I39" s="14">
        <v>491</v>
      </c>
      <c r="J39" s="14">
        <v>9529</v>
      </c>
      <c r="K39" s="13">
        <v>2.4612598640189201</v>
      </c>
      <c r="L39" s="14">
        <v>3871.5944379966299</v>
      </c>
      <c r="M39" s="14">
        <v>1348</v>
      </c>
      <c r="ZA39" s="8"/>
    </row>
    <row r="40" spans="2:677" x14ac:dyDescent="0.3">
      <c r="B40" s="21" t="s">
        <v>284</v>
      </c>
      <c r="C40" s="15" t="s">
        <v>277</v>
      </c>
      <c r="D40" s="13">
        <v>5.2407204156014497</v>
      </c>
      <c r="E40" s="13">
        <v>0.35518214563184503</v>
      </c>
      <c r="F40" s="13">
        <v>4.5864456607046797</v>
      </c>
      <c r="G40" s="13">
        <v>5.98247792683929</v>
      </c>
      <c r="H40" s="13">
        <v>6.7773534450431701</v>
      </c>
      <c r="I40" s="14">
        <v>573</v>
      </c>
      <c r="J40" s="14">
        <v>11317</v>
      </c>
      <c r="K40" s="13">
        <v>2.8746332858230601</v>
      </c>
      <c r="L40" s="14">
        <v>3936.8499821568498</v>
      </c>
      <c r="M40" s="14">
        <v>3056</v>
      </c>
      <c r="ZA40" s="8"/>
    </row>
    <row r="41" spans="2:677" x14ac:dyDescent="0.3">
      <c r="B41" s="21"/>
      <c r="C41" s="15" t="s">
        <v>278</v>
      </c>
      <c r="D41" s="13">
        <v>4.7178034335011301</v>
      </c>
      <c r="E41" s="13">
        <v>0.35145381786811097</v>
      </c>
      <c r="F41" s="13">
        <v>4.0746069433282699</v>
      </c>
      <c r="G41" s="13">
        <v>5.4567559402545598</v>
      </c>
      <c r="H41" s="13">
        <v>7.4495222792123403</v>
      </c>
      <c r="I41" s="14">
        <v>517</v>
      </c>
      <c r="J41" s="14">
        <v>10935</v>
      </c>
      <c r="K41" s="13">
        <v>3.0044432005508699</v>
      </c>
      <c r="L41" s="14">
        <v>3639.6094950289198</v>
      </c>
      <c r="M41" s="14">
        <v>3032</v>
      </c>
      <c r="ZA41" s="8"/>
    </row>
    <row r="42" spans="2:677" x14ac:dyDescent="0.3">
      <c r="B42" s="21" t="s">
        <v>285</v>
      </c>
      <c r="C42" s="15" t="s">
        <v>279</v>
      </c>
      <c r="D42" s="13">
        <v>5.8401657674322998</v>
      </c>
      <c r="E42" s="13">
        <v>0.75051681886952604</v>
      </c>
      <c r="F42" s="13">
        <v>4.53022675515939</v>
      </c>
      <c r="G42" s="13">
        <v>7.49912782167877</v>
      </c>
      <c r="H42" s="13">
        <v>12.850950619497601</v>
      </c>
      <c r="I42" s="14">
        <v>124</v>
      </c>
      <c r="J42" s="14">
        <v>3037</v>
      </c>
      <c r="K42" s="13">
        <v>3.1097950350991601</v>
      </c>
      <c r="L42" s="14">
        <v>976.59169357544602</v>
      </c>
      <c r="M42" s="14">
        <v>780</v>
      </c>
      <c r="ZA42" s="8"/>
    </row>
    <row r="43" spans="2:677" x14ac:dyDescent="0.3">
      <c r="B43" s="21"/>
      <c r="C43" s="15" t="s">
        <v>280</v>
      </c>
      <c r="D43" s="13">
        <v>5.7029357758897703</v>
      </c>
      <c r="E43" s="13">
        <v>1.2605689105380999</v>
      </c>
      <c r="F43" s="13">
        <v>3.6766678886904902</v>
      </c>
      <c r="G43" s="13">
        <v>8.7445327099965802</v>
      </c>
      <c r="H43" s="13">
        <v>22.103859487027499</v>
      </c>
      <c r="I43" s="14">
        <v>45</v>
      </c>
      <c r="J43" s="14">
        <v>994</v>
      </c>
      <c r="K43" s="13">
        <v>2.9341734266847102</v>
      </c>
      <c r="L43" s="14">
        <v>338.76661514282398</v>
      </c>
      <c r="M43" s="14">
        <v>387</v>
      </c>
      <c r="ZA43" s="8"/>
    </row>
    <row r="44" spans="2:677" x14ac:dyDescent="0.3">
      <c r="B44" s="21"/>
      <c r="C44" s="15" t="s">
        <v>281</v>
      </c>
      <c r="D44" s="13">
        <v>4.43200984083128</v>
      </c>
      <c r="E44" s="13">
        <v>1.04716330864509</v>
      </c>
      <c r="F44" s="13">
        <v>2.7738581157120401</v>
      </c>
      <c r="G44" s="13">
        <v>7.0099034285763304</v>
      </c>
      <c r="H44" s="13">
        <v>23.627278509126199</v>
      </c>
      <c r="I44" s="14">
        <v>33</v>
      </c>
      <c r="J44" s="14">
        <v>810</v>
      </c>
      <c r="K44" s="13">
        <v>2.0944219897483198</v>
      </c>
      <c r="L44" s="14">
        <v>386.74154681566102</v>
      </c>
      <c r="M44" s="14">
        <v>287</v>
      </c>
      <c r="ZA44" s="8"/>
    </row>
    <row r="45" spans="2:677" x14ac:dyDescent="0.3">
      <c r="B45" s="21"/>
      <c r="C45" s="15" t="s">
        <v>282</v>
      </c>
      <c r="D45" s="13">
        <v>4.8871432683033698</v>
      </c>
      <c r="E45" s="13">
        <v>0.271272931724933</v>
      </c>
      <c r="F45" s="13">
        <v>4.3818796941831701</v>
      </c>
      <c r="G45" s="13">
        <v>5.4473484187309102</v>
      </c>
      <c r="H45" s="13">
        <v>5.5507464551803301</v>
      </c>
      <c r="I45" s="14">
        <v>874</v>
      </c>
      <c r="J45" s="14">
        <v>17227</v>
      </c>
      <c r="K45" s="13">
        <v>2.72711258909428</v>
      </c>
      <c r="L45" s="14">
        <v>6316.9375803884104</v>
      </c>
      <c r="M45" s="14">
        <v>2990</v>
      </c>
      <c r="ZA45" s="8"/>
    </row>
    <row r="46" spans="2:677" x14ac:dyDescent="0.3">
      <c r="B46" s="21"/>
      <c r="C46" s="15" t="s">
        <v>283</v>
      </c>
      <c r="D46" s="13">
        <v>6.5135552595389701</v>
      </c>
      <c r="E46" s="13">
        <v>2.2942830290027101</v>
      </c>
      <c r="F46" s="13">
        <v>3.21187440852637</v>
      </c>
      <c r="G46" s="13">
        <v>12.761728276551199</v>
      </c>
      <c r="H46" s="13">
        <v>35.223206644985098</v>
      </c>
      <c r="I46" s="14">
        <v>14</v>
      </c>
      <c r="J46" s="14">
        <v>184</v>
      </c>
      <c r="K46" s="13">
        <v>1.5818974610316701</v>
      </c>
      <c r="L46" s="14">
        <v>116.31600943338</v>
      </c>
      <c r="M46" s="14">
        <v>94</v>
      </c>
      <c r="ZA46" s="8">
        <v>1</v>
      </c>
    </row>
    <row r="47" spans="2:677" x14ac:dyDescent="0.3">
      <c r="B47" s="21" t="s">
        <v>261</v>
      </c>
      <c r="C47" s="15" t="s">
        <v>246</v>
      </c>
      <c r="D47" s="13">
        <v>5.0557517627011697</v>
      </c>
      <c r="E47" s="13">
        <v>0.61949671941158502</v>
      </c>
      <c r="F47" s="13">
        <v>3.9700691460503701</v>
      </c>
      <c r="G47" s="13">
        <v>6.4184884587720603</v>
      </c>
      <c r="H47" s="13">
        <v>12.2533057097843</v>
      </c>
      <c r="I47" s="14">
        <v>204</v>
      </c>
      <c r="J47" s="14">
        <v>4979</v>
      </c>
      <c r="K47" s="13">
        <v>3.9799582103087698</v>
      </c>
      <c r="L47" s="14">
        <v>1251.0181607192601</v>
      </c>
      <c r="M47" s="14">
        <v>1839</v>
      </c>
      <c r="ZA47" s="8"/>
    </row>
    <row r="48" spans="2:677" x14ac:dyDescent="0.3">
      <c r="B48" s="21"/>
      <c r="C48" s="15" t="s">
        <v>247</v>
      </c>
      <c r="D48" s="13">
        <v>5.00391062569624</v>
      </c>
      <c r="E48" s="13">
        <v>0.62637190523020303</v>
      </c>
      <c r="F48" s="13">
        <v>3.90891842842285</v>
      </c>
      <c r="G48" s="13">
        <v>6.3852566580081396</v>
      </c>
      <c r="H48" s="13">
        <v>12.5176477376242</v>
      </c>
      <c r="I48" s="14">
        <v>194</v>
      </c>
      <c r="J48" s="14">
        <v>4097</v>
      </c>
      <c r="K48" s="13">
        <v>3.3807201054315299</v>
      </c>
      <c r="L48" s="14">
        <v>1211.87198946688</v>
      </c>
      <c r="M48" s="14">
        <v>1989</v>
      </c>
      <c r="ZA48" s="8"/>
    </row>
    <row r="49" spans="2:677" x14ac:dyDescent="0.3">
      <c r="B49" s="21"/>
      <c r="C49" s="15" t="s">
        <v>248</v>
      </c>
      <c r="D49" s="13">
        <v>3.5636757055023498</v>
      </c>
      <c r="E49" s="13">
        <v>0.40748864096502901</v>
      </c>
      <c r="F49" s="13">
        <v>2.8453392563791402</v>
      </c>
      <c r="G49" s="13">
        <v>4.4550479811246104</v>
      </c>
      <c r="H49" s="13">
        <v>11.4345039964176</v>
      </c>
      <c r="I49" s="14">
        <v>190</v>
      </c>
      <c r="J49" s="14">
        <v>3920</v>
      </c>
      <c r="K49" s="13">
        <v>1.8935093428791201</v>
      </c>
      <c r="L49" s="14">
        <v>2070.2300808506002</v>
      </c>
      <c r="M49" s="14">
        <v>2009</v>
      </c>
      <c r="ZA49" s="8"/>
    </row>
    <row r="50" spans="2:677" x14ac:dyDescent="0.3">
      <c r="B50" s="21"/>
      <c r="C50" s="15" t="s">
        <v>249</v>
      </c>
      <c r="D50" s="13">
        <v>5.4689993763692</v>
      </c>
      <c r="E50" s="13">
        <v>0.54760894222715095</v>
      </c>
      <c r="F50" s="13">
        <v>4.4892422837961501</v>
      </c>
      <c r="G50" s="13">
        <v>6.6477013381726904</v>
      </c>
      <c r="H50" s="13">
        <v>10.012964064199601</v>
      </c>
      <c r="I50" s="14">
        <v>217</v>
      </c>
      <c r="J50" s="14">
        <v>4225</v>
      </c>
      <c r="K50" s="13">
        <v>2.4500945453362402</v>
      </c>
      <c r="L50" s="14">
        <v>1724.42325054039</v>
      </c>
      <c r="M50" s="14">
        <v>2091</v>
      </c>
      <c r="ZA50" s="8"/>
    </row>
    <row r="51" spans="2:677" x14ac:dyDescent="0.3">
      <c r="B51" s="21"/>
      <c r="C51" s="15" t="s">
        <v>250</v>
      </c>
      <c r="D51" s="13">
        <v>5.8260864426073002</v>
      </c>
      <c r="E51" s="13">
        <v>0.55796715739204195</v>
      </c>
      <c r="F51" s="13">
        <v>4.8235085305610301</v>
      </c>
      <c r="G51" s="13">
        <v>7.0216786830916798</v>
      </c>
      <c r="H51" s="13">
        <v>9.5770490686770398</v>
      </c>
      <c r="I51" s="14">
        <v>274</v>
      </c>
      <c r="J51" s="14">
        <v>4856</v>
      </c>
      <c r="K51" s="13">
        <v>2.7548563941751998</v>
      </c>
      <c r="L51" s="14">
        <v>1762.70531206905</v>
      </c>
      <c r="M51" s="14">
        <v>2063</v>
      </c>
      <c r="ZA51" s="8"/>
    </row>
    <row r="52" spans="2:677" x14ac:dyDescent="0.3">
      <c r="B52" s="21" t="s">
        <v>260</v>
      </c>
      <c r="C52" s="15" t="s">
        <v>251</v>
      </c>
      <c r="D52" s="13">
        <v>4.9668078057281999</v>
      </c>
      <c r="E52" s="13">
        <v>0.26949407849662399</v>
      </c>
      <c r="F52" s="13">
        <v>4.4642621814441297</v>
      </c>
      <c r="G52" s="13">
        <v>5.5226551315021997</v>
      </c>
      <c r="H52" s="13">
        <v>5.4259010824984504</v>
      </c>
      <c r="I52" s="14">
        <v>869</v>
      </c>
      <c r="J52" s="14">
        <v>16928</v>
      </c>
      <c r="K52" s="13">
        <v>2.6045084797579001</v>
      </c>
      <c r="L52" s="14">
        <v>6499.4989002967304</v>
      </c>
      <c r="M52" s="14">
        <v>3093</v>
      </c>
      <c r="ZA52" s="8"/>
    </row>
    <row r="53" spans="2:677" x14ac:dyDescent="0.3">
      <c r="B53" s="21"/>
      <c r="C53" s="15" t="s">
        <v>252</v>
      </c>
      <c r="D53" s="13">
        <v>5.0389370405529803</v>
      </c>
      <c r="E53" s="13">
        <v>0.59844050373642099</v>
      </c>
      <c r="F53" s="13">
        <v>3.9865927760898598</v>
      </c>
      <c r="G53" s="13">
        <v>6.3506955310916302</v>
      </c>
      <c r="H53" s="13">
        <v>11.8763242906236</v>
      </c>
      <c r="I53" s="14">
        <v>210</v>
      </c>
      <c r="J53" s="14">
        <v>5150</v>
      </c>
      <c r="K53" s="13">
        <v>3.8537217326416502</v>
      </c>
      <c r="L53" s="14">
        <v>1336.37048995486</v>
      </c>
      <c r="M53" s="14">
        <v>1882</v>
      </c>
      <c r="ZA53" s="8"/>
    </row>
    <row r="54" spans="2:677" x14ac:dyDescent="0.3">
      <c r="B54" s="21" t="s">
        <v>254</v>
      </c>
      <c r="C54" s="15" t="s">
        <v>253</v>
      </c>
      <c r="D54" s="13">
        <v>5.3625129803582201</v>
      </c>
      <c r="E54" s="13">
        <v>0.29934903115978601</v>
      </c>
      <c r="F54" s="13">
        <v>4.8049535649761097</v>
      </c>
      <c r="G54" s="13">
        <v>5.9807060065899398</v>
      </c>
      <c r="H54" s="13">
        <v>5.5822528030466296</v>
      </c>
      <c r="I54" s="14">
        <v>751</v>
      </c>
      <c r="J54" s="14">
        <v>13989</v>
      </c>
      <c r="K54" s="13">
        <v>2.4699023388322598</v>
      </c>
      <c r="L54" s="14">
        <v>5663.7866931264398</v>
      </c>
      <c r="M54" s="14">
        <v>2804</v>
      </c>
      <c r="ZA54" s="8"/>
    </row>
    <row r="55" spans="2:677" x14ac:dyDescent="0.3">
      <c r="B55" s="21"/>
      <c r="C55" s="15" t="s">
        <v>254</v>
      </c>
      <c r="D55" s="13">
        <v>4.4204343697844903</v>
      </c>
      <c r="E55" s="13">
        <v>0.41954117236140998</v>
      </c>
      <c r="F55" s="13">
        <v>3.6669589028357001</v>
      </c>
      <c r="G55" s="13">
        <v>5.3201813250001404</v>
      </c>
      <c r="H55" s="13">
        <v>9.4909490168918307</v>
      </c>
      <c r="I55" s="14">
        <v>339</v>
      </c>
      <c r="J55" s="14">
        <v>8263</v>
      </c>
      <c r="K55" s="13">
        <v>3.4419484895612902</v>
      </c>
      <c r="L55" s="14">
        <v>2400.6750900136799</v>
      </c>
      <c r="M55" s="14">
        <v>2209</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290</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303" priority="1">
      <formula>ZA9 = 3</formula>
    </cfRule>
    <cfRule type="expression" dxfId="302" priority="48">
      <formula>I9 = J9</formula>
    </cfRule>
    <cfRule type="expression" dxfId="301" priority="95">
      <formula>ZA9 = 2</formula>
    </cfRule>
    <cfRule type="expression" dxfId="300" priority="142">
      <formula>ZA9 = 1</formula>
    </cfRule>
  </conditionalFormatting>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41</v>
      </c>
      <c r="M2" s="11" t="str">
        <f>HYPERLINK("#'INDICE'!A1", "Índice")</f>
        <v>Índice</v>
      </c>
    </row>
    <row r="3" spans="2:677" x14ac:dyDescent="0.3">
      <c r="B3" s="9" t="s">
        <v>7</v>
      </c>
      <c r="C3" s="10" t="s">
        <v>40</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1.3067275791849999</v>
      </c>
      <c r="E9" s="13">
        <v>0.14255484927989701</v>
      </c>
      <c r="F9" s="13">
        <v>1.0547904183139001</v>
      </c>
      <c r="G9" s="13">
        <v>1.61785611486047</v>
      </c>
      <c r="H9" s="13">
        <v>10.909301337988699</v>
      </c>
      <c r="I9" s="14">
        <v>259</v>
      </c>
      <c r="J9" s="14">
        <v>22252</v>
      </c>
      <c r="K9" s="13">
        <v>3.50623416902735</v>
      </c>
      <c r="L9" s="14">
        <v>6346.4101161768203</v>
      </c>
      <c r="M9" s="14">
        <v>3124</v>
      </c>
      <c r="ZA9" s="8"/>
    </row>
    <row r="10" spans="2:677" x14ac:dyDescent="0.3">
      <c r="B10" s="21" t="s">
        <v>256</v>
      </c>
      <c r="C10" s="15" t="s">
        <v>216</v>
      </c>
      <c r="D10" s="13">
        <v>1.6188780590040299</v>
      </c>
      <c r="E10" s="13">
        <v>0.20324807583464899</v>
      </c>
      <c r="F10" s="13">
        <v>1.2649726949762601</v>
      </c>
      <c r="G10" s="13">
        <v>2.0697210802674801</v>
      </c>
      <c r="H10" s="13">
        <v>12.5548724750579</v>
      </c>
      <c r="I10" s="14">
        <v>185</v>
      </c>
      <c r="J10" s="14">
        <v>13425</v>
      </c>
      <c r="K10" s="13">
        <v>3.4818409192266699</v>
      </c>
      <c r="L10" s="14">
        <v>3855.7189462239298</v>
      </c>
      <c r="M10" s="14">
        <v>1973</v>
      </c>
      <c r="ZA10" s="8"/>
    </row>
    <row r="11" spans="2:677" x14ac:dyDescent="0.3">
      <c r="B11" s="21"/>
      <c r="C11" s="15" t="s">
        <v>217</v>
      </c>
      <c r="D11" s="13">
        <v>0.632284343833034</v>
      </c>
      <c r="E11" s="13">
        <v>9.2328849197219204E-2</v>
      </c>
      <c r="F11" s="13">
        <v>0.47465946422311101</v>
      </c>
      <c r="G11" s="13">
        <v>0.84181054244639697</v>
      </c>
      <c r="H11" s="13">
        <v>14.602425332486201</v>
      </c>
      <c r="I11" s="14">
        <v>74</v>
      </c>
      <c r="J11" s="14">
        <v>8827</v>
      </c>
      <c r="K11" s="13">
        <v>1.19751521641836</v>
      </c>
      <c r="L11" s="14">
        <v>7371.0963159204102</v>
      </c>
      <c r="M11" s="14">
        <v>1151</v>
      </c>
      <c r="ZA11" s="8"/>
    </row>
    <row r="12" spans="2:677" x14ac:dyDescent="0.3">
      <c r="B12" s="21" t="s">
        <v>257</v>
      </c>
      <c r="C12" s="15" t="s">
        <v>218</v>
      </c>
      <c r="D12" s="13">
        <v>0.88415709308864898</v>
      </c>
      <c r="E12" s="13">
        <v>0.127667321232562</v>
      </c>
      <c r="F12" s="13">
        <v>0.66582517510136996</v>
      </c>
      <c r="G12" s="13">
        <v>1.1732370259349501</v>
      </c>
      <c r="H12" s="13">
        <v>14.439438673344601</v>
      </c>
      <c r="I12" s="14">
        <v>97</v>
      </c>
      <c r="J12" s="14">
        <v>8672</v>
      </c>
      <c r="K12" s="13">
        <v>1.6127095737194199</v>
      </c>
      <c r="L12" s="14">
        <v>5377.2856200013803</v>
      </c>
      <c r="M12" s="14">
        <v>1255</v>
      </c>
      <c r="ZA12" s="8"/>
    </row>
    <row r="13" spans="2:677" x14ac:dyDescent="0.3">
      <c r="B13" s="21"/>
      <c r="C13" s="15" t="s">
        <v>219</v>
      </c>
      <c r="D13" s="13">
        <v>1.6847147220444401</v>
      </c>
      <c r="E13" s="13">
        <v>0.24635712569816001</v>
      </c>
      <c r="F13" s="13">
        <v>1.2636511538247901</v>
      </c>
      <c r="G13" s="13">
        <v>2.2428945395520001</v>
      </c>
      <c r="H13" s="13">
        <v>14.6230766832262</v>
      </c>
      <c r="I13" s="14">
        <v>103</v>
      </c>
      <c r="J13" s="14">
        <v>7254</v>
      </c>
      <c r="K13" s="13">
        <v>2.6576667517642498</v>
      </c>
      <c r="L13" s="14">
        <v>2729.4618466308998</v>
      </c>
      <c r="M13" s="14">
        <v>1020</v>
      </c>
      <c r="ZA13" s="8"/>
    </row>
    <row r="14" spans="2:677" x14ac:dyDescent="0.3">
      <c r="B14" s="21"/>
      <c r="C14" s="15" t="s">
        <v>220</v>
      </c>
      <c r="D14" s="13">
        <v>0.76362337307051997</v>
      </c>
      <c r="E14" s="13">
        <v>0.15352937583738299</v>
      </c>
      <c r="F14" s="13">
        <v>0.514361323381471</v>
      </c>
      <c r="G14" s="13">
        <v>1.1323042260429299</v>
      </c>
      <c r="H14" s="13">
        <v>20.105379333799501</v>
      </c>
      <c r="I14" s="14">
        <v>59</v>
      </c>
      <c r="J14" s="14">
        <v>6326</v>
      </c>
      <c r="K14" s="13">
        <v>1.9674032666344801</v>
      </c>
      <c r="L14" s="14">
        <v>3215.4058638021502</v>
      </c>
      <c r="M14" s="14">
        <v>849</v>
      </c>
      <c r="ZA14" s="8"/>
    </row>
    <row r="15" spans="2:677" x14ac:dyDescent="0.3">
      <c r="B15" s="21" t="s">
        <v>258</v>
      </c>
      <c r="C15" s="15" t="s">
        <v>221</v>
      </c>
      <c r="D15" s="13">
        <v>0.81196771570430804</v>
      </c>
      <c r="E15" s="13">
        <v>0.36301422043478898</v>
      </c>
      <c r="F15" s="13">
        <v>0.33347313144101998</v>
      </c>
      <c r="G15" s="13">
        <v>1.9635192514400599</v>
      </c>
      <c r="H15" s="13">
        <v>44.707962325805902</v>
      </c>
      <c r="I15" s="14">
        <v>5</v>
      </c>
      <c r="J15" s="14">
        <v>657</v>
      </c>
      <c r="K15" s="13">
        <v>1.0733789642943601</v>
      </c>
      <c r="L15" s="14">
        <v>612.08577944501997</v>
      </c>
      <c r="M15" s="14">
        <v>96</v>
      </c>
      <c r="ZA15" s="8"/>
    </row>
    <row r="16" spans="2:677" x14ac:dyDescent="0.3">
      <c r="B16" s="21"/>
      <c r="C16" s="15" t="s">
        <v>222</v>
      </c>
      <c r="D16" s="13">
        <v>0.89164109374067202</v>
      </c>
      <c r="E16" s="13">
        <v>0.34349381688056702</v>
      </c>
      <c r="F16" s="13">
        <v>0.41481988987874602</v>
      </c>
      <c r="G16" s="13">
        <v>1.9060614399434199</v>
      </c>
      <c r="H16" s="13">
        <v>38.523775910722001</v>
      </c>
      <c r="I16" s="14">
        <v>8</v>
      </c>
      <c r="J16" s="14">
        <v>800</v>
      </c>
      <c r="K16" s="13">
        <v>1.06680309361457</v>
      </c>
      <c r="L16" s="14">
        <v>749.90408706954497</v>
      </c>
      <c r="M16" s="14">
        <v>114</v>
      </c>
      <c r="ZA16" s="8"/>
    </row>
    <row r="17" spans="2:677" x14ac:dyDescent="0.3">
      <c r="B17" s="21"/>
      <c r="C17" s="15" t="s">
        <v>223</v>
      </c>
      <c r="D17" s="13">
        <v>1.5324864252294299</v>
      </c>
      <c r="E17" s="13">
        <v>0.53081509879751798</v>
      </c>
      <c r="F17" s="13">
        <v>0.76933140939842104</v>
      </c>
      <c r="G17" s="13">
        <v>3.02955723511942</v>
      </c>
      <c r="H17" s="13">
        <v>34.6375073905173</v>
      </c>
      <c r="I17" s="14">
        <v>10</v>
      </c>
      <c r="J17" s="14">
        <v>798</v>
      </c>
      <c r="K17" s="13">
        <v>1.48817926424311</v>
      </c>
      <c r="L17" s="14">
        <v>536.22572170824196</v>
      </c>
      <c r="M17" s="14">
        <v>114</v>
      </c>
      <c r="ZA17" s="8"/>
    </row>
    <row r="18" spans="2:677" x14ac:dyDescent="0.3">
      <c r="B18" s="21"/>
      <c r="C18" s="15" t="s">
        <v>224</v>
      </c>
      <c r="D18" s="13">
        <v>1.6293571690080699</v>
      </c>
      <c r="E18" s="13">
        <v>0.49574416744503802</v>
      </c>
      <c r="F18" s="13">
        <v>0.88824164320126398</v>
      </c>
      <c r="G18" s="13">
        <v>2.9702999801848202</v>
      </c>
      <c r="H18" s="13">
        <v>30.425751755021299</v>
      </c>
      <c r="I18" s="14">
        <v>12</v>
      </c>
      <c r="J18" s="14">
        <v>665</v>
      </c>
      <c r="K18" s="13">
        <v>1.0181259357091299</v>
      </c>
      <c r="L18" s="14">
        <v>653.16084845321802</v>
      </c>
      <c r="M18" s="14">
        <v>93</v>
      </c>
      <c r="ZA18" s="8"/>
    </row>
    <row r="19" spans="2:677" x14ac:dyDescent="0.3">
      <c r="B19" s="21"/>
      <c r="C19" s="15" t="s">
        <v>225</v>
      </c>
      <c r="D19" s="13">
        <v>0.86310424589230095</v>
      </c>
      <c r="E19" s="13">
        <v>0.33959875107670801</v>
      </c>
      <c r="F19" s="13">
        <v>0.39411701081087003</v>
      </c>
      <c r="G19" s="13">
        <v>1.8796405877475399</v>
      </c>
      <c r="H19" s="13">
        <v>39.346203276479201</v>
      </c>
      <c r="I19" s="14">
        <v>7</v>
      </c>
      <c r="J19" s="14">
        <v>619</v>
      </c>
      <c r="K19" s="13">
        <v>0.83295602768660704</v>
      </c>
      <c r="L19" s="14">
        <v>619</v>
      </c>
      <c r="M19" s="14">
        <v>89</v>
      </c>
      <c r="ZA19" s="8"/>
    </row>
    <row r="20" spans="2:677" x14ac:dyDescent="0.3">
      <c r="B20" s="21"/>
      <c r="C20" s="15" t="s">
        <v>226</v>
      </c>
      <c r="D20" s="13">
        <v>1.31525327736455</v>
      </c>
      <c r="E20" s="13">
        <v>0.46948589598815899</v>
      </c>
      <c r="F20" s="13">
        <v>0.64537739230872104</v>
      </c>
      <c r="G20" s="13">
        <v>2.6618056316290901</v>
      </c>
      <c r="H20" s="13">
        <v>35.695474329392702</v>
      </c>
      <c r="I20" s="14">
        <v>8</v>
      </c>
      <c r="J20" s="14">
        <v>615</v>
      </c>
      <c r="K20" s="13">
        <v>1.04268721308608</v>
      </c>
      <c r="L20" s="14">
        <v>589.82213676502704</v>
      </c>
      <c r="M20" s="14">
        <v>89</v>
      </c>
      <c r="ZA20" s="8"/>
    </row>
    <row r="21" spans="2:677" x14ac:dyDescent="0.3">
      <c r="B21" s="21"/>
      <c r="C21" s="15" t="s">
        <v>227</v>
      </c>
      <c r="D21" s="13">
        <v>1.8910714785649101</v>
      </c>
      <c r="E21" s="13">
        <v>0.36756403461102299</v>
      </c>
      <c r="F21" s="13">
        <v>1.28731189171799</v>
      </c>
      <c r="G21" s="13">
        <v>2.77005294879647</v>
      </c>
      <c r="H21" s="13">
        <v>19.4368134032648</v>
      </c>
      <c r="I21" s="14">
        <v>25</v>
      </c>
      <c r="J21" s="14">
        <v>1290</v>
      </c>
      <c r="K21" s="13">
        <v>0.93864736135803295</v>
      </c>
      <c r="L21" s="14">
        <v>1290</v>
      </c>
      <c r="M21" s="14">
        <v>195</v>
      </c>
      <c r="ZA21" s="8"/>
    </row>
    <row r="22" spans="2:677" x14ac:dyDescent="0.3">
      <c r="B22" s="21"/>
      <c r="C22" s="15" t="s">
        <v>228</v>
      </c>
      <c r="D22" s="13">
        <v>0.86901470514229595</v>
      </c>
      <c r="E22" s="13">
        <v>0.234603132433193</v>
      </c>
      <c r="F22" s="13">
        <v>0.50991839957297203</v>
      </c>
      <c r="G22" s="13">
        <v>1.47724006775433</v>
      </c>
      <c r="H22" s="13">
        <v>26.996451388561699</v>
      </c>
      <c r="I22" s="14">
        <v>15</v>
      </c>
      <c r="J22" s="14">
        <v>1678</v>
      </c>
      <c r="K22" s="13">
        <v>1.0714308023706001</v>
      </c>
      <c r="L22" s="14">
        <v>1566.13007231763</v>
      </c>
      <c r="M22" s="14">
        <v>219</v>
      </c>
      <c r="ZA22" s="8"/>
    </row>
    <row r="23" spans="2:677" x14ac:dyDescent="0.3">
      <c r="B23" s="21"/>
      <c r="C23" s="15" t="s">
        <v>229</v>
      </c>
      <c r="D23" s="13">
        <v>2.17019167903032</v>
      </c>
      <c r="E23" s="13">
        <v>0.44854968127629802</v>
      </c>
      <c r="F23" s="13">
        <v>1.4410455021867501</v>
      </c>
      <c r="G23" s="13">
        <v>3.2560857331193498</v>
      </c>
      <c r="H23" s="13">
        <v>20.6686665334887</v>
      </c>
      <c r="I23" s="14">
        <v>29</v>
      </c>
      <c r="J23" s="14">
        <v>1277</v>
      </c>
      <c r="K23" s="13">
        <v>1.20921209639776</v>
      </c>
      <c r="L23" s="14">
        <v>1056.05956457447</v>
      </c>
      <c r="M23" s="14">
        <v>181</v>
      </c>
      <c r="ZA23" s="8"/>
    </row>
    <row r="24" spans="2:677" x14ac:dyDescent="0.3">
      <c r="B24" s="21"/>
      <c r="C24" s="15" t="s">
        <v>230</v>
      </c>
      <c r="D24" s="13">
        <v>1.5192509232948399</v>
      </c>
      <c r="E24" s="13">
        <v>0.47571988841868901</v>
      </c>
      <c r="F24" s="13">
        <v>0.81420140811409103</v>
      </c>
      <c r="G24" s="13">
        <v>2.8174881395812199</v>
      </c>
      <c r="H24" s="13">
        <v>31.312792450833701</v>
      </c>
      <c r="I24" s="14">
        <v>11</v>
      </c>
      <c r="J24" s="14">
        <v>702</v>
      </c>
      <c r="K24" s="13">
        <v>1.06032690729732</v>
      </c>
      <c r="L24" s="14">
        <v>662.05996958931996</v>
      </c>
      <c r="M24" s="14">
        <v>99</v>
      </c>
      <c r="ZA24" s="8"/>
    </row>
    <row r="25" spans="2:677" x14ac:dyDescent="0.3">
      <c r="B25" s="21"/>
      <c r="C25" s="15" t="s">
        <v>231</v>
      </c>
      <c r="D25" s="13">
        <v>1.12219176033665</v>
      </c>
      <c r="E25" s="13">
        <v>0.29547874825703502</v>
      </c>
      <c r="F25" s="13">
        <v>0.66628056649021805</v>
      </c>
      <c r="G25" s="13">
        <v>1.8841488759990801</v>
      </c>
      <c r="H25" s="13">
        <v>26.330504170552299</v>
      </c>
      <c r="I25" s="14">
        <v>15</v>
      </c>
      <c r="J25" s="14">
        <v>1128</v>
      </c>
      <c r="K25" s="13">
        <v>0.88676901621844895</v>
      </c>
      <c r="L25" s="14">
        <v>1128</v>
      </c>
      <c r="M25" s="14">
        <v>159</v>
      </c>
      <c r="ZA25" s="8"/>
    </row>
    <row r="26" spans="2:677" x14ac:dyDescent="0.3">
      <c r="B26" s="21"/>
      <c r="C26" s="15" t="s">
        <v>232</v>
      </c>
      <c r="D26" s="13">
        <v>1.1788174103267799</v>
      </c>
      <c r="E26" s="13">
        <v>0.36594945300378201</v>
      </c>
      <c r="F26" s="13">
        <v>0.63760027630220395</v>
      </c>
      <c r="G26" s="13">
        <v>2.1694080425666802</v>
      </c>
      <c r="H26" s="13">
        <v>31.0437774160748</v>
      </c>
      <c r="I26" s="14">
        <v>18</v>
      </c>
      <c r="J26" s="14">
        <v>1238</v>
      </c>
      <c r="K26" s="13">
        <v>1.42205147153373</v>
      </c>
      <c r="L26" s="14">
        <v>870.57327022402103</v>
      </c>
      <c r="M26" s="14">
        <v>174</v>
      </c>
      <c r="ZA26" s="8"/>
    </row>
    <row r="27" spans="2:677" x14ac:dyDescent="0.3">
      <c r="B27" s="21"/>
      <c r="C27" s="15" t="s">
        <v>233</v>
      </c>
      <c r="D27" s="13">
        <v>1.1865547015773901</v>
      </c>
      <c r="E27" s="13">
        <v>0.43035749433779802</v>
      </c>
      <c r="F27" s="13">
        <v>0.57827985031210505</v>
      </c>
      <c r="G27" s="13">
        <v>2.4190872585510501</v>
      </c>
      <c r="H27" s="13">
        <v>36.269503105561597</v>
      </c>
      <c r="I27" s="14">
        <v>11</v>
      </c>
      <c r="J27" s="14">
        <v>1088</v>
      </c>
      <c r="K27" s="13">
        <v>1.7170560738688001</v>
      </c>
      <c r="L27" s="14">
        <v>633.64267280367005</v>
      </c>
      <c r="M27" s="14">
        <v>160</v>
      </c>
      <c r="ZA27" s="8"/>
    </row>
    <row r="28" spans="2:677" x14ac:dyDescent="0.3">
      <c r="B28" s="21"/>
      <c r="C28" s="15" t="s">
        <v>234</v>
      </c>
      <c r="D28" s="13">
        <v>0.82122857972429997</v>
      </c>
      <c r="E28" s="13">
        <v>0.52814565432652905</v>
      </c>
      <c r="F28" s="13">
        <v>0.22776800017031901</v>
      </c>
      <c r="G28" s="13">
        <v>2.91578999749566</v>
      </c>
      <c r="H28" s="13">
        <v>64.311650539955195</v>
      </c>
      <c r="I28" s="14">
        <v>4</v>
      </c>
      <c r="J28" s="14">
        <v>669</v>
      </c>
      <c r="K28" s="13">
        <v>2.2877107087174799</v>
      </c>
      <c r="L28" s="14">
        <v>292.43207956789701</v>
      </c>
      <c r="M28" s="14">
        <v>89</v>
      </c>
      <c r="ZA28" s="8"/>
    </row>
    <row r="29" spans="2:677" x14ac:dyDescent="0.3">
      <c r="B29" s="21"/>
      <c r="C29" s="15" t="s">
        <v>235</v>
      </c>
      <c r="D29" s="13">
        <v>0.38904822153315799</v>
      </c>
      <c r="E29" s="13">
        <v>0.18680462474748999</v>
      </c>
      <c r="F29" s="13">
        <v>0.15013600521843801</v>
      </c>
      <c r="G29" s="13">
        <v>1.0043187238408999</v>
      </c>
      <c r="H29" s="13">
        <v>48.015802260020997</v>
      </c>
      <c r="I29" s="14">
        <v>6</v>
      </c>
      <c r="J29" s="14">
        <v>914</v>
      </c>
      <c r="K29" s="13">
        <v>0.82212054456669403</v>
      </c>
      <c r="L29" s="14">
        <v>914</v>
      </c>
      <c r="M29" s="14">
        <v>118</v>
      </c>
      <c r="ZA29" s="8"/>
    </row>
    <row r="30" spans="2:677" x14ac:dyDescent="0.3">
      <c r="B30" s="21"/>
      <c r="C30" s="15" t="s">
        <v>236</v>
      </c>
      <c r="D30" s="13">
        <v>0.38663075846795603</v>
      </c>
      <c r="E30" s="13">
        <v>0.150250536979748</v>
      </c>
      <c r="F30" s="13">
        <v>0.17924336939726501</v>
      </c>
      <c r="G30" s="13">
        <v>0.83196871124916505</v>
      </c>
      <c r="H30" s="13">
        <v>38.861506408626902</v>
      </c>
      <c r="I30" s="14">
        <v>7</v>
      </c>
      <c r="J30" s="14">
        <v>1116</v>
      </c>
      <c r="K30" s="13">
        <v>0.65357119321731505</v>
      </c>
      <c r="L30" s="14">
        <v>1116</v>
      </c>
      <c r="M30" s="14">
        <v>151</v>
      </c>
      <c r="ZA30" s="8"/>
    </row>
    <row r="31" spans="2:677" x14ac:dyDescent="0.3">
      <c r="B31" s="21"/>
      <c r="C31" s="15" t="s">
        <v>237</v>
      </c>
      <c r="D31" s="13">
        <v>0.70328950379122501</v>
      </c>
      <c r="E31" s="13">
        <v>0.28799340246489302</v>
      </c>
      <c r="F31" s="13">
        <v>0.31264082190738002</v>
      </c>
      <c r="G31" s="13">
        <v>1.57434985515413</v>
      </c>
      <c r="H31" s="13">
        <v>40.949481104496201</v>
      </c>
      <c r="I31" s="14">
        <v>7</v>
      </c>
      <c r="J31" s="14">
        <v>1001</v>
      </c>
      <c r="K31" s="13">
        <v>1.18767081983092</v>
      </c>
      <c r="L31" s="14">
        <v>842.82612933313305</v>
      </c>
      <c r="M31" s="14">
        <v>155</v>
      </c>
      <c r="ZA31" s="8"/>
    </row>
    <row r="32" spans="2:677" x14ac:dyDescent="0.3">
      <c r="B32" s="21"/>
      <c r="C32" s="15" t="s">
        <v>238</v>
      </c>
      <c r="D32" s="13">
        <v>0.28669149405205702</v>
      </c>
      <c r="E32" s="13">
        <v>0.16720908996032299</v>
      </c>
      <c r="F32" s="13">
        <v>8.97846416819187E-2</v>
      </c>
      <c r="G32" s="13">
        <v>0.91149539421615899</v>
      </c>
      <c r="H32" s="13">
        <v>58.323701061728102</v>
      </c>
      <c r="I32" s="14">
        <v>3</v>
      </c>
      <c r="J32" s="14">
        <v>608</v>
      </c>
      <c r="K32" s="13">
        <v>0.59366374201982697</v>
      </c>
      <c r="L32" s="14">
        <v>608</v>
      </c>
      <c r="M32" s="14">
        <v>85</v>
      </c>
      <c r="ZA32" s="8"/>
    </row>
    <row r="33" spans="2:677" x14ac:dyDescent="0.3">
      <c r="B33" s="21"/>
      <c r="C33" s="15" t="s">
        <v>239</v>
      </c>
      <c r="D33" s="13">
        <v>1.0012819241520701</v>
      </c>
      <c r="E33" s="13">
        <v>0.35210345306403901</v>
      </c>
      <c r="F33" s="13">
        <v>0.49804757898435997</v>
      </c>
      <c r="G33" s="13">
        <v>2.00275690332038</v>
      </c>
      <c r="H33" s="13">
        <v>35.165266102473304</v>
      </c>
      <c r="I33" s="14">
        <v>8</v>
      </c>
      <c r="J33" s="14">
        <v>864</v>
      </c>
      <c r="K33" s="13">
        <v>1.0793577572156401</v>
      </c>
      <c r="L33" s="14">
        <v>800.47601846936902</v>
      </c>
      <c r="M33" s="14">
        <v>118</v>
      </c>
      <c r="ZA33" s="8"/>
    </row>
    <row r="34" spans="2:677" x14ac:dyDescent="0.3">
      <c r="B34" s="21"/>
      <c r="C34" s="15" t="s">
        <v>240</v>
      </c>
      <c r="D34" s="13">
        <v>1.0463448593326401</v>
      </c>
      <c r="E34" s="13">
        <v>0.23628984025352701</v>
      </c>
      <c r="F34" s="13">
        <v>0.66989931325052299</v>
      </c>
      <c r="G34" s="13">
        <v>1.6308583197848401</v>
      </c>
      <c r="H34" s="13">
        <v>22.582405613789</v>
      </c>
      <c r="I34" s="14">
        <v>21</v>
      </c>
      <c r="J34" s="14">
        <v>1613</v>
      </c>
      <c r="K34" s="13">
        <v>0.86925750526872603</v>
      </c>
      <c r="L34" s="14">
        <v>1613</v>
      </c>
      <c r="M34" s="14">
        <v>223</v>
      </c>
      <c r="ZA34" s="8"/>
    </row>
    <row r="35" spans="2:677" x14ac:dyDescent="0.3">
      <c r="B35" s="21"/>
      <c r="C35" s="15" t="s">
        <v>241</v>
      </c>
      <c r="D35" s="13">
        <v>0.79792078939677102</v>
      </c>
      <c r="E35" s="13">
        <v>0.28719447373846702</v>
      </c>
      <c r="F35" s="13">
        <v>0.391190981340994</v>
      </c>
      <c r="G35" s="13">
        <v>1.6206560221450801</v>
      </c>
      <c r="H35" s="13">
        <v>35.992855124828402</v>
      </c>
      <c r="I35" s="14">
        <v>13</v>
      </c>
      <c r="J35" s="14">
        <v>1150</v>
      </c>
      <c r="K35" s="13">
        <v>1.1972687082457401</v>
      </c>
      <c r="L35" s="14">
        <v>960.51954927060399</v>
      </c>
      <c r="M35" s="14">
        <v>150</v>
      </c>
      <c r="ZA35" s="8"/>
    </row>
    <row r="36" spans="2:677" x14ac:dyDescent="0.3">
      <c r="B36" s="21"/>
      <c r="C36" s="15" t="s">
        <v>242</v>
      </c>
      <c r="D36" s="13">
        <v>0.75035451422458799</v>
      </c>
      <c r="E36" s="13">
        <v>0.237471607231793</v>
      </c>
      <c r="F36" s="13">
        <v>0.40116649569762097</v>
      </c>
      <c r="G36" s="13">
        <v>1.3992168694476499</v>
      </c>
      <c r="H36" s="13">
        <v>31.647921446463901</v>
      </c>
      <c r="I36" s="14">
        <v>11</v>
      </c>
      <c r="J36" s="14">
        <v>1079</v>
      </c>
      <c r="K36" s="13">
        <v>0.81629414683472901</v>
      </c>
      <c r="L36" s="14">
        <v>1079</v>
      </c>
      <c r="M36" s="14">
        <v>162</v>
      </c>
      <c r="ZA36" s="8"/>
    </row>
    <row r="37" spans="2:677" x14ac:dyDescent="0.3">
      <c r="B37" s="21"/>
      <c r="C37" s="15" t="s">
        <v>243</v>
      </c>
      <c r="D37" s="13">
        <v>0.60098407724762004</v>
      </c>
      <c r="E37" s="13">
        <v>0.28617066982675599</v>
      </c>
      <c r="F37" s="13">
        <v>0.23291934271072101</v>
      </c>
      <c r="G37" s="13">
        <v>1.54168577755877</v>
      </c>
      <c r="H37" s="13">
        <v>47.617013604978901</v>
      </c>
      <c r="I37" s="14">
        <v>5</v>
      </c>
      <c r="J37" s="14">
        <v>683</v>
      </c>
      <c r="K37" s="13">
        <v>0.93495253654726196</v>
      </c>
      <c r="L37" s="14">
        <v>683</v>
      </c>
      <c r="M37" s="14">
        <v>91</v>
      </c>
      <c r="ZA37" s="8"/>
    </row>
    <row r="38" spans="2:677" x14ac:dyDescent="0.3">
      <c r="B38" s="21" t="s">
        <v>259</v>
      </c>
      <c r="C38" s="15" t="s">
        <v>244</v>
      </c>
      <c r="D38" s="13">
        <v>0.71961930860884404</v>
      </c>
      <c r="E38" s="13">
        <v>0.101635674773649</v>
      </c>
      <c r="F38" s="13">
        <v>0.54536331827572204</v>
      </c>
      <c r="G38" s="13">
        <v>0.94902275160744998</v>
      </c>
      <c r="H38" s="13">
        <v>14.1235335902992</v>
      </c>
      <c r="I38" s="14">
        <v>113</v>
      </c>
      <c r="J38" s="14">
        <v>12723</v>
      </c>
      <c r="K38" s="13">
        <v>1.83942252537395</v>
      </c>
      <c r="L38" s="14">
        <v>6916.8447295237102</v>
      </c>
      <c r="M38" s="14">
        <v>1679</v>
      </c>
      <c r="ZA38" s="8"/>
    </row>
    <row r="39" spans="2:677" x14ac:dyDescent="0.3">
      <c r="B39" s="21"/>
      <c r="C39" s="15" t="s">
        <v>245</v>
      </c>
      <c r="D39" s="13">
        <v>1.77686967268711</v>
      </c>
      <c r="E39" s="13">
        <v>0.24202474168243801</v>
      </c>
      <c r="F39" s="13">
        <v>1.35941821026369</v>
      </c>
      <c r="G39" s="13">
        <v>2.3194981599246498</v>
      </c>
      <c r="H39" s="13">
        <v>13.620849373630801</v>
      </c>
      <c r="I39" s="14">
        <v>146</v>
      </c>
      <c r="J39" s="14">
        <v>9529</v>
      </c>
      <c r="K39" s="13">
        <v>3.19780468282547</v>
      </c>
      <c r="L39" s="14">
        <v>2979.8567908720702</v>
      </c>
      <c r="M39" s="14">
        <v>1348</v>
      </c>
      <c r="ZA39" s="8"/>
    </row>
    <row r="40" spans="2:677" x14ac:dyDescent="0.3">
      <c r="B40" s="21" t="s">
        <v>284</v>
      </c>
      <c r="C40" s="15" t="s">
        <v>277</v>
      </c>
      <c r="D40" s="13">
        <v>1.4782327487872</v>
      </c>
      <c r="E40" s="13">
        <v>0.21898678070663899</v>
      </c>
      <c r="F40" s="13">
        <v>1.1049579310674</v>
      </c>
      <c r="G40" s="13">
        <v>1.97508817234506</v>
      </c>
      <c r="H40" s="13">
        <v>14.814093442748099</v>
      </c>
      <c r="I40" s="14">
        <v>134</v>
      </c>
      <c r="J40" s="14">
        <v>11317</v>
      </c>
      <c r="K40" s="13">
        <v>3.7260934306188398</v>
      </c>
      <c r="L40" s="14">
        <v>3037.2292618868801</v>
      </c>
      <c r="M40" s="14">
        <v>3056</v>
      </c>
      <c r="ZA40" s="8"/>
    </row>
    <row r="41" spans="2:677" x14ac:dyDescent="0.3">
      <c r="B41" s="21"/>
      <c r="C41" s="15" t="s">
        <v>278</v>
      </c>
      <c r="D41" s="13">
        <v>1.1295512127929599</v>
      </c>
      <c r="E41" s="13">
        <v>0.17514681657244299</v>
      </c>
      <c r="F41" s="13">
        <v>0.83302987933856798</v>
      </c>
      <c r="G41" s="13">
        <v>1.52999241586757</v>
      </c>
      <c r="H41" s="13">
        <v>15.505876545373299</v>
      </c>
      <c r="I41" s="14">
        <v>125</v>
      </c>
      <c r="J41" s="14">
        <v>10935</v>
      </c>
      <c r="K41" s="13">
        <v>3.0033858757422198</v>
      </c>
      <c r="L41" s="14">
        <v>3640.8907987215198</v>
      </c>
      <c r="M41" s="14">
        <v>3032</v>
      </c>
      <c r="ZA41" s="8"/>
    </row>
    <row r="42" spans="2:677" x14ac:dyDescent="0.3">
      <c r="B42" s="21" t="s">
        <v>285</v>
      </c>
      <c r="C42" s="15" t="s">
        <v>279</v>
      </c>
      <c r="D42" s="13">
        <v>0.58727140605605199</v>
      </c>
      <c r="E42" s="13">
        <v>0.178762354784299</v>
      </c>
      <c r="F42" s="13">
        <v>0.32289497059443301</v>
      </c>
      <c r="G42" s="13">
        <v>1.06579657507089</v>
      </c>
      <c r="H42" s="13">
        <v>30.4394787385983</v>
      </c>
      <c r="I42" s="14">
        <v>17</v>
      </c>
      <c r="J42" s="14">
        <v>3037</v>
      </c>
      <c r="K42" s="13">
        <v>1.66177825805641</v>
      </c>
      <c r="L42" s="14">
        <v>1827.5603169535</v>
      </c>
      <c r="M42" s="14">
        <v>780</v>
      </c>
      <c r="ZA42" s="8"/>
    </row>
    <row r="43" spans="2:677" x14ac:dyDescent="0.3">
      <c r="B43" s="21"/>
      <c r="C43" s="15" t="s">
        <v>280</v>
      </c>
      <c r="D43" s="13">
        <v>2.5150023899565999</v>
      </c>
      <c r="E43" s="13">
        <v>1.359206070478</v>
      </c>
      <c r="F43" s="13">
        <v>0.86124216445676105</v>
      </c>
      <c r="G43" s="13">
        <v>7.1163712539823196</v>
      </c>
      <c r="H43" s="13">
        <v>54.043927588532299</v>
      </c>
      <c r="I43" s="14">
        <v>11</v>
      </c>
      <c r="J43" s="14">
        <v>994</v>
      </c>
      <c r="K43" s="13">
        <v>7.4824473917346896</v>
      </c>
      <c r="L43" s="14">
        <v>132.84423504239999</v>
      </c>
      <c r="M43" s="14">
        <v>387</v>
      </c>
      <c r="ZA43" s="8">
        <v>1</v>
      </c>
    </row>
    <row r="44" spans="2:677" x14ac:dyDescent="0.3">
      <c r="B44" s="21"/>
      <c r="C44" s="15" t="s">
        <v>281</v>
      </c>
      <c r="D44" s="13">
        <v>0.46799793461169598</v>
      </c>
      <c r="E44" s="13">
        <v>0.177720691628414</v>
      </c>
      <c r="F44" s="13">
        <v>0.22167476981642101</v>
      </c>
      <c r="G44" s="13">
        <v>0.98533039433060399</v>
      </c>
      <c r="H44" s="13">
        <v>37.974674348909502</v>
      </c>
      <c r="I44" s="14">
        <v>9</v>
      </c>
      <c r="J44" s="14">
        <v>810</v>
      </c>
      <c r="K44" s="13">
        <v>0.54855204024166704</v>
      </c>
      <c r="L44" s="14">
        <v>810</v>
      </c>
      <c r="M44" s="14">
        <v>287</v>
      </c>
      <c r="ZA44" s="8"/>
    </row>
    <row r="45" spans="2:677" x14ac:dyDescent="0.3">
      <c r="B45" s="21"/>
      <c r="C45" s="15" t="s">
        <v>282</v>
      </c>
      <c r="D45" s="13">
        <v>1.4058707843626499</v>
      </c>
      <c r="E45" s="13">
        <v>0.16406334757858801</v>
      </c>
      <c r="F45" s="13">
        <v>1.11794653874006</v>
      </c>
      <c r="G45" s="13">
        <v>1.76662434015212</v>
      </c>
      <c r="H45" s="13">
        <v>11.6698738890834</v>
      </c>
      <c r="I45" s="14">
        <v>220</v>
      </c>
      <c r="J45" s="14">
        <v>17227</v>
      </c>
      <c r="K45" s="13">
        <v>3.34511550876692</v>
      </c>
      <c r="L45" s="14">
        <v>5149.8969033658896</v>
      </c>
      <c r="M45" s="14">
        <v>2990</v>
      </c>
      <c r="ZA45" s="8"/>
    </row>
    <row r="46" spans="2:677" x14ac:dyDescent="0.3">
      <c r="B46" s="21"/>
      <c r="C46" s="15" t="s">
        <v>283</v>
      </c>
      <c r="D46" s="13">
        <v>0.35312072428154401</v>
      </c>
      <c r="E46" s="13">
        <v>0.317017110605184</v>
      </c>
      <c r="F46" s="13">
        <v>6.0105557767434703E-2</v>
      </c>
      <c r="G46" s="13">
        <v>2.04535316386862</v>
      </c>
      <c r="H46" s="13">
        <v>89.775844012039897</v>
      </c>
      <c r="I46" s="14">
        <v>2</v>
      </c>
      <c r="J46" s="14">
        <v>184</v>
      </c>
      <c r="K46" s="13">
        <v>0.52267242433774996</v>
      </c>
      <c r="L46" s="14">
        <v>184</v>
      </c>
      <c r="M46" s="14">
        <v>94</v>
      </c>
      <c r="ZA46" s="8"/>
    </row>
    <row r="47" spans="2:677" x14ac:dyDescent="0.3">
      <c r="B47" s="21" t="s">
        <v>261</v>
      </c>
      <c r="C47" s="15" t="s">
        <v>246</v>
      </c>
      <c r="D47" s="13">
        <v>0.617852592527532</v>
      </c>
      <c r="E47" s="13">
        <v>0.25964226223004799</v>
      </c>
      <c r="F47" s="13">
        <v>0.27054475222786101</v>
      </c>
      <c r="G47" s="13">
        <v>1.4047317513139801</v>
      </c>
      <c r="H47" s="13">
        <v>42.023334589872803</v>
      </c>
      <c r="I47" s="14">
        <v>23</v>
      </c>
      <c r="J47" s="14">
        <v>4979</v>
      </c>
      <c r="K47" s="13">
        <v>5.4652800033687896</v>
      </c>
      <c r="L47" s="14">
        <v>911.02377132204595</v>
      </c>
      <c r="M47" s="14">
        <v>1839</v>
      </c>
      <c r="ZA47" s="8"/>
    </row>
    <row r="48" spans="2:677" x14ac:dyDescent="0.3">
      <c r="B48" s="21"/>
      <c r="C48" s="15" t="s">
        <v>247</v>
      </c>
      <c r="D48" s="13">
        <v>0.87435056089539298</v>
      </c>
      <c r="E48" s="13">
        <v>0.21319736204039899</v>
      </c>
      <c r="F48" s="13">
        <v>0.54154179882311704</v>
      </c>
      <c r="G48" s="13">
        <v>1.40879246378831</v>
      </c>
      <c r="H48" s="13">
        <v>24.383510639264699</v>
      </c>
      <c r="I48" s="14">
        <v>42</v>
      </c>
      <c r="J48" s="14">
        <v>4097</v>
      </c>
      <c r="K48" s="13">
        <v>2.1480874746566498</v>
      </c>
      <c r="L48" s="14">
        <v>1907.2780081522801</v>
      </c>
      <c r="M48" s="14">
        <v>1989</v>
      </c>
      <c r="ZA48" s="8"/>
    </row>
    <row r="49" spans="2:677" x14ac:dyDescent="0.3">
      <c r="B49" s="21"/>
      <c r="C49" s="15" t="s">
        <v>248</v>
      </c>
      <c r="D49" s="13">
        <v>1.7155862248059801</v>
      </c>
      <c r="E49" s="13">
        <v>0.46947822369032199</v>
      </c>
      <c r="F49" s="13">
        <v>1.00096155872612</v>
      </c>
      <c r="G49" s="13">
        <v>2.92533283066459</v>
      </c>
      <c r="H49" s="13">
        <v>27.365469418094499</v>
      </c>
      <c r="I49" s="14">
        <v>49</v>
      </c>
      <c r="J49" s="14">
        <v>3920</v>
      </c>
      <c r="K49" s="13">
        <v>5.12281849212523</v>
      </c>
      <c r="L49" s="14">
        <v>765.203765471255</v>
      </c>
      <c r="M49" s="14">
        <v>2009</v>
      </c>
      <c r="ZA49" s="8"/>
    </row>
    <row r="50" spans="2:677" x14ac:dyDescent="0.3">
      <c r="B50" s="21"/>
      <c r="C50" s="15" t="s">
        <v>249</v>
      </c>
      <c r="D50" s="13">
        <v>1.4315784764128101</v>
      </c>
      <c r="E50" s="13">
        <v>0.30288524022329899</v>
      </c>
      <c r="F50" s="13">
        <v>0.94437457097283695</v>
      </c>
      <c r="G50" s="13">
        <v>2.1646387555339599</v>
      </c>
      <c r="H50" s="13">
        <v>21.157431828833801</v>
      </c>
      <c r="I50" s="14">
        <v>53</v>
      </c>
      <c r="J50" s="14">
        <v>4225</v>
      </c>
      <c r="K50" s="13">
        <v>2.7461684184102499</v>
      </c>
      <c r="L50" s="14">
        <v>1538.5072421908601</v>
      </c>
      <c r="M50" s="14">
        <v>2091</v>
      </c>
      <c r="ZA50" s="8"/>
    </row>
    <row r="51" spans="2:677" x14ac:dyDescent="0.3">
      <c r="B51" s="21"/>
      <c r="C51" s="15" t="s">
        <v>250</v>
      </c>
      <c r="D51" s="13">
        <v>1.9066698659130401</v>
      </c>
      <c r="E51" s="13">
        <v>0.344809463838742</v>
      </c>
      <c r="F51" s="13">
        <v>1.33591368608535</v>
      </c>
      <c r="G51" s="13">
        <v>2.7145669932744401</v>
      </c>
      <c r="H51" s="13">
        <v>18.0843820948323</v>
      </c>
      <c r="I51" s="14">
        <v>89</v>
      </c>
      <c r="J51" s="14">
        <v>4856</v>
      </c>
      <c r="K51" s="13">
        <v>3.0862606936308401</v>
      </c>
      <c r="L51" s="14">
        <v>1573.4250868766201</v>
      </c>
      <c r="M51" s="14">
        <v>2063</v>
      </c>
      <c r="ZA51" s="8"/>
    </row>
    <row r="52" spans="2:677" x14ac:dyDescent="0.3">
      <c r="B52" s="21" t="s">
        <v>260</v>
      </c>
      <c r="C52" s="15" t="s">
        <v>251</v>
      </c>
      <c r="D52" s="13">
        <v>1.4956953201272101</v>
      </c>
      <c r="E52" s="13">
        <v>0.17064714908220499</v>
      </c>
      <c r="F52" s="13">
        <v>1.1954630708563001</v>
      </c>
      <c r="G52" s="13">
        <v>1.8699018257006501</v>
      </c>
      <c r="H52" s="13">
        <v>11.4092186280085</v>
      </c>
      <c r="I52" s="14">
        <v>233</v>
      </c>
      <c r="J52" s="14">
        <v>16928</v>
      </c>
      <c r="K52" s="13">
        <v>3.34564408316984</v>
      </c>
      <c r="L52" s="14">
        <v>5059.7133404463902</v>
      </c>
      <c r="M52" s="14">
        <v>3093</v>
      </c>
      <c r="ZA52" s="8"/>
    </row>
    <row r="53" spans="2:677" x14ac:dyDescent="0.3">
      <c r="B53" s="21"/>
      <c r="C53" s="15" t="s">
        <v>252</v>
      </c>
      <c r="D53" s="13">
        <v>0.59392274348448204</v>
      </c>
      <c r="E53" s="13">
        <v>0.24963878373842899</v>
      </c>
      <c r="F53" s="13">
        <v>0.26004053100803398</v>
      </c>
      <c r="G53" s="13">
        <v>1.3506916907568001</v>
      </c>
      <c r="H53" s="13">
        <v>42.032198038725497</v>
      </c>
      <c r="I53" s="14">
        <v>23</v>
      </c>
      <c r="J53" s="14">
        <v>5150</v>
      </c>
      <c r="K53" s="13">
        <v>5.4350572788601701</v>
      </c>
      <c r="L53" s="14">
        <v>947.55211136984497</v>
      </c>
      <c r="M53" s="14">
        <v>1882</v>
      </c>
      <c r="ZA53" s="8"/>
    </row>
    <row r="54" spans="2:677" x14ac:dyDescent="0.3">
      <c r="B54" s="21" t="s">
        <v>254</v>
      </c>
      <c r="C54" s="15" t="s">
        <v>253</v>
      </c>
      <c r="D54" s="13">
        <v>1.5101417293621799</v>
      </c>
      <c r="E54" s="13">
        <v>0.190567912336852</v>
      </c>
      <c r="F54" s="13">
        <v>1.1786050248429001</v>
      </c>
      <c r="G54" s="13">
        <v>1.9331140118791501</v>
      </c>
      <c r="H54" s="13">
        <v>12.6192071003388</v>
      </c>
      <c r="I54" s="14">
        <v>190</v>
      </c>
      <c r="J54" s="14">
        <v>13989</v>
      </c>
      <c r="K54" s="13">
        <v>3.4154345578032101</v>
      </c>
      <c r="L54" s="14">
        <v>4095.8184861248401</v>
      </c>
      <c r="M54" s="14">
        <v>2804</v>
      </c>
      <c r="ZA54" s="8"/>
    </row>
    <row r="55" spans="2:677" x14ac:dyDescent="0.3">
      <c r="B55" s="21"/>
      <c r="C55" s="15" t="s">
        <v>254</v>
      </c>
      <c r="D55" s="13">
        <v>1.00451411093885</v>
      </c>
      <c r="E55" s="13">
        <v>0.22462923844129601</v>
      </c>
      <c r="F55" s="13">
        <v>0.64734999056398701</v>
      </c>
      <c r="G55" s="13">
        <v>1.55565180728532</v>
      </c>
      <c r="H55" s="13">
        <v>22.3619793883583</v>
      </c>
      <c r="I55" s="14">
        <v>69</v>
      </c>
      <c r="J55" s="14">
        <v>8263</v>
      </c>
      <c r="K55" s="13">
        <v>4.1922418260434702</v>
      </c>
      <c r="L55" s="14">
        <v>1971.02179284309</v>
      </c>
      <c r="M55" s="14">
        <v>2209</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291</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299" priority="1">
      <formula>ZA9 = 3</formula>
    </cfRule>
    <cfRule type="expression" dxfId="298" priority="48">
      <formula>I9 = J9</formula>
    </cfRule>
    <cfRule type="expression" dxfId="297" priority="95">
      <formula>ZA9 = 2</formula>
    </cfRule>
    <cfRule type="expression" dxfId="296" priority="142">
      <formula>ZA9 = 1</formula>
    </cfRule>
  </conditionalFormatting>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43</v>
      </c>
      <c r="M2" s="11" t="str">
        <f>HYPERLINK("#'INDICE'!A1", "Índice")</f>
        <v>Índice</v>
      </c>
    </row>
    <row r="3" spans="2:677" x14ac:dyDescent="0.3">
      <c r="B3" s="9" t="s">
        <v>7</v>
      </c>
      <c r="C3" s="10" t="s">
        <v>42</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6.2902420866076696</v>
      </c>
      <c r="E9" s="13">
        <v>0.289249722777074</v>
      </c>
      <c r="F9" s="13">
        <v>5.7463942022799399</v>
      </c>
      <c r="G9" s="13">
        <v>6.8818025394907396</v>
      </c>
      <c r="H9" s="13">
        <v>4.5983877694136002</v>
      </c>
      <c r="I9" s="14">
        <v>1349</v>
      </c>
      <c r="J9" s="14">
        <v>22252</v>
      </c>
      <c r="K9" s="13">
        <v>3.1582264071334301</v>
      </c>
      <c r="L9" s="14">
        <v>7045.7266615654298</v>
      </c>
      <c r="M9" s="14">
        <v>3124</v>
      </c>
      <c r="ZA9" s="8"/>
    </row>
    <row r="10" spans="2:677" x14ac:dyDescent="0.3">
      <c r="B10" s="21" t="s">
        <v>256</v>
      </c>
      <c r="C10" s="15" t="s">
        <v>216</v>
      </c>
      <c r="D10" s="13">
        <v>6.7635351483696304</v>
      </c>
      <c r="E10" s="13">
        <v>0.37632767051223698</v>
      </c>
      <c r="F10" s="13">
        <v>6.0618038365317597</v>
      </c>
      <c r="G10" s="13">
        <v>7.5399805292815198</v>
      </c>
      <c r="H10" s="13">
        <v>5.5640676400262601</v>
      </c>
      <c r="I10" s="14">
        <v>873</v>
      </c>
      <c r="J10" s="14">
        <v>13425</v>
      </c>
      <c r="K10" s="13">
        <v>3.0147735619255398</v>
      </c>
      <c r="L10" s="14">
        <v>4453.0707611172802</v>
      </c>
      <c r="M10" s="14">
        <v>1973</v>
      </c>
      <c r="ZA10" s="8"/>
    </row>
    <row r="11" spans="2:677" x14ac:dyDescent="0.3">
      <c r="B11" s="21"/>
      <c r="C11" s="15" t="s">
        <v>217</v>
      </c>
      <c r="D11" s="13">
        <v>5.2676284955408601</v>
      </c>
      <c r="E11" s="13">
        <v>0.40809258915905999</v>
      </c>
      <c r="F11" s="13">
        <v>4.52205225998848</v>
      </c>
      <c r="G11" s="13">
        <v>6.1282420066787502</v>
      </c>
      <c r="H11" s="13">
        <v>7.7471786308491097</v>
      </c>
      <c r="I11" s="14">
        <v>476</v>
      </c>
      <c r="J11" s="14">
        <v>8827</v>
      </c>
      <c r="K11" s="13">
        <v>2.9455594448591098</v>
      </c>
      <c r="L11" s="14">
        <v>2996.7142626864302</v>
      </c>
      <c r="M11" s="14">
        <v>1151</v>
      </c>
      <c r="ZA11" s="8"/>
    </row>
    <row r="12" spans="2:677" x14ac:dyDescent="0.3">
      <c r="B12" s="21" t="s">
        <v>257</v>
      </c>
      <c r="C12" s="15" t="s">
        <v>218</v>
      </c>
      <c r="D12" s="13">
        <v>6.6785093688475303</v>
      </c>
      <c r="E12" s="13">
        <v>0.41573759392002901</v>
      </c>
      <c r="F12" s="13">
        <v>5.9076917025563898</v>
      </c>
      <c r="G12" s="13">
        <v>7.5418396160695202</v>
      </c>
      <c r="H12" s="13">
        <v>6.2250057753796302</v>
      </c>
      <c r="I12" s="14">
        <v>587</v>
      </c>
      <c r="J12" s="14">
        <v>8672</v>
      </c>
      <c r="K12" s="13">
        <v>2.4046206700370298</v>
      </c>
      <c r="L12" s="14">
        <v>3606.3900256943498</v>
      </c>
      <c r="M12" s="14">
        <v>1255</v>
      </c>
      <c r="ZA12" s="8"/>
    </row>
    <row r="13" spans="2:677" x14ac:dyDescent="0.3">
      <c r="B13" s="21"/>
      <c r="C13" s="15" t="s">
        <v>219</v>
      </c>
      <c r="D13" s="13">
        <v>6.2734230442335397</v>
      </c>
      <c r="E13" s="13">
        <v>0.44214770648458301</v>
      </c>
      <c r="F13" s="13">
        <v>5.4597741571118004</v>
      </c>
      <c r="G13" s="13">
        <v>7.1990934803713396</v>
      </c>
      <c r="H13" s="13">
        <v>7.0479497933906998</v>
      </c>
      <c r="I13" s="14">
        <v>439</v>
      </c>
      <c r="J13" s="14">
        <v>7254</v>
      </c>
      <c r="K13" s="13">
        <v>2.4114879689142499</v>
      </c>
      <c r="L13" s="14">
        <v>3008.1012609264799</v>
      </c>
      <c r="M13" s="14">
        <v>1020</v>
      </c>
      <c r="ZA13" s="8"/>
    </row>
    <row r="14" spans="2:677" x14ac:dyDescent="0.3">
      <c r="B14" s="21"/>
      <c r="C14" s="15" t="s">
        <v>220</v>
      </c>
      <c r="D14" s="13">
        <v>4.2851692518460496</v>
      </c>
      <c r="E14" s="13">
        <v>0.34286831635843801</v>
      </c>
      <c r="F14" s="13">
        <v>3.6604591532544899</v>
      </c>
      <c r="G14" s="13">
        <v>5.0109496782145202</v>
      </c>
      <c r="H14" s="13">
        <v>8.0012782741482198</v>
      </c>
      <c r="I14" s="14">
        <v>323</v>
      </c>
      <c r="J14" s="14">
        <v>6326</v>
      </c>
      <c r="K14" s="13">
        <v>1.81287571738345</v>
      </c>
      <c r="L14" s="14">
        <v>3489.4835533074602</v>
      </c>
      <c r="M14" s="14">
        <v>849</v>
      </c>
      <c r="ZA14" s="8"/>
    </row>
    <row r="15" spans="2:677" x14ac:dyDescent="0.3">
      <c r="B15" s="21" t="s">
        <v>258</v>
      </c>
      <c r="C15" s="15" t="s">
        <v>221</v>
      </c>
      <c r="D15" s="13">
        <v>4.7444952851563702</v>
      </c>
      <c r="E15" s="13">
        <v>0.85021490992181403</v>
      </c>
      <c r="F15" s="13">
        <v>3.3149869261887299</v>
      </c>
      <c r="G15" s="13">
        <v>6.7474247264000198</v>
      </c>
      <c r="H15" s="13">
        <v>17.920028555656799</v>
      </c>
      <c r="I15" s="14">
        <v>30</v>
      </c>
      <c r="J15" s="14">
        <v>657</v>
      </c>
      <c r="K15" s="13">
        <v>1.0492553052439899</v>
      </c>
      <c r="L15" s="14">
        <v>626.15837796237895</v>
      </c>
      <c r="M15" s="14">
        <v>96</v>
      </c>
      <c r="ZA15" s="8"/>
    </row>
    <row r="16" spans="2:677" x14ac:dyDescent="0.3">
      <c r="B16" s="21"/>
      <c r="C16" s="15" t="s">
        <v>222</v>
      </c>
      <c r="D16" s="13">
        <v>6.8752022819015997</v>
      </c>
      <c r="E16" s="13">
        <v>1.0266113474960901</v>
      </c>
      <c r="F16" s="13">
        <v>5.0996208178547997</v>
      </c>
      <c r="G16" s="13">
        <v>9.2090128047067008</v>
      </c>
      <c r="H16" s="13">
        <v>14.932089346644601</v>
      </c>
      <c r="I16" s="14">
        <v>57</v>
      </c>
      <c r="J16" s="14">
        <v>800</v>
      </c>
      <c r="K16" s="13">
        <v>1.3152492934081299</v>
      </c>
      <c r="L16" s="14">
        <v>608.24970901676602</v>
      </c>
      <c r="M16" s="14">
        <v>114</v>
      </c>
      <c r="ZA16" s="8"/>
    </row>
    <row r="17" spans="2:677" x14ac:dyDescent="0.3">
      <c r="B17" s="21"/>
      <c r="C17" s="15" t="s">
        <v>223</v>
      </c>
      <c r="D17" s="13">
        <v>5.8253873328770398</v>
      </c>
      <c r="E17" s="13">
        <v>0.89792059464854701</v>
      </c>
      <c r="F17" s="13">
        <v>4.2812803565924504</v>
      </c>
      <c r="G17" s="13">
        <v>7.8805491459251398</v>
      </c>
      <c r="H17" s="13">
        <v>15.4139208835249</v>
      </c>
      <c r="I17" s="14">
        <v>45</v>
      </c>
      <c r="J17" s="14">
        <v>798</v>
      </c>
      <c r="K17" s="13">
        <v>1.1713199409399799</v>
      </c>
      <c r="L17" s="14">
        <v>681.28268981710403</v>
      </c>
      <c r="M17" s="14">
        <v>114</v>
      </c>
      <c r="ZA17" s="8"/>
    </row>
    <row r="18" spans="2:677" x14ac:dyDescent="0.3">
      <c r="B18" s="21"/>
      <c r="C18" s="15" t="s">
        <v>224</v>
      </c>
      <c r="D18" s="13">
        <v>7.1326112457570696</v>
      </c>
      <c r="E18" s="13">
        <v>0.90193788226634997</v>
      </c>
      <c r="F18" s="13">
        <v>5.5362883893763097</v>
      </c>
      <c r="G18" s="13">
        <v>9.1446568496721294</v>
      </c>
      <c r="H18" s="13">
        <v>12.645269049296299</v>
      </c>
      <c r="I18" s="14">
        <v>48</v>
      </c>
      <c r="J18" s="14">
        <v>665</v>
      </c>
      <c r="K18" s="13">
        <v>0.81547292690990503</v>
      </c>
      <c r="L18" s="14">
        <v>665</v>
      </c>
      <c r="M18" s="14">
        <v>93</v>
      </c>
      <c r="ZA18" s="8"/>
    </row>
    <row r="19" spans="2:677" x14ac:dyDescent="0.3">
      <c r="B19" s="21"/>
      <c r="C19" s="15" t="s">
        <v>225</v>
      </c>
      <c r="D19" s="13">
        <v>4.9094063083023496</v>
      </c>
      <c r="E19" s="13">
        <v>0.89817184164633301</v>
      </c>
      <c r="F19" s="13">
        <v>3.4027674799907799</v>
      </c>
      <c r="G19" s="13">
        <v>7.0345575350471297</v>
      </c>
      <c r="H19" s="13">
        <v>18.2949176589321</v>
      </c>
      <c r="I19" s="14">
        <v>33</v>
      </c>
      <c r="J19" s="14">
        <v>619</v>
      </c>
      <c r="K19" s="13">
        <v>1.06792514508617</v>
      </c>
      <c r="L19" s="14">
        <v>579.62864049806899</v>
      </c>
      <c r="M19" s="14">
        <v>89</v>
      </c>
      <c r="ZA19" s="8"/>
    </row>
    <row r="20" spans="2:677" x14ac:dyDescent="0.3">
      <c r="B20" s="21"/>
      <c r="C20" s="15" t="s">
        <v>226</v>
      </c>
      <c r="D20" s="13">
        <v>5.4141538759327004</v>
      </c>
      <c r="E20" s="13">
        <v>0.89710097845917403</v>
      </c>
      <c r="F20" s="13">
        <v>3.88444812854681</v>
      </c>
      <c r="G20" s="13">
        <v>7.4992602664759698</v>
      </c>
      <c r="H20" s="13">
        <v>16.569550829484498</v>
      </c>
      <c r="I20" s="14">
        <v>35</v>
      </c>
      <c r="J20" s="14">
        <v>615</v>
      </c>
      <c r="K20" s="13">
        <v>0.96492661216127495</v>
      </c>
      <c r="L20" s="14">
        <v>615</v>
      </c>
      <c r="M20" s="14">
        <v>89</v>
      </c>
      <c r="ZA20" s="8"/>
    </row>
    <row r="21" spans="2:677" x14ac:dyDescent="0.3">
      <c r="B21" s="21"/>
      <c r="C21" s="15" t="s">
        <v>227</v>
      </c>
      <c r="D21" s="13">
        <v>8.2737912657810195</v>
      </c>
      <c r="E21" s="13">
        <v>0.83876862573433397</v>
      </c>
      <c r="F21" s="13">
        <v>6.7629565252316599</v>
      </c>
      <c r="G21" s="13">
        <v>10.085634291426601</v>
      </c>
      <c r="H21" s="13">
        <v>10.1376575597615</v>
      </c>
      <c r="I21" s="14">
        <v>108</v>
      </c>
      <c r="J21" s="14">
        <v>1290</v>
      </c>
      <c r="K21" s="13">
        <v>1.1949212052467999</v>
      </c>
      <c r="L21" s="14">
        <v>1079.5690915314899</v>
      </c>
      <c r="M21" s="14">
        <v>195</v>
      </c>
      <c r="ZA21" s="8"/>
    </row>
    <row r="22" spans="2:677" x14ac:dyDescent="0.3">
      <c r="B22" s="21"/>
      <c r="C22" s="15" t="s">
        <v>228</v>
      </c>
      <c r="D22" s="13">
        <v>3.9253459390951999</v>
      </c>
      <c r="E22" s="13">
        <v>0.51255088076640398</v>
      </c>
      <c r="F22" s="13">
        <v>3.0309102830446699</v>
      </c>
      <c r="G22" s="13">
        <v>5.0699332226313203</v>
      </c>
      <c r="H22" s="13">
        <v>13.0574703152036</v>
      </c>
      <c r="I22" s="14">
        <v>68</v>
      </c>
      <c r="J22" s="14">
        <v>1678</v>
      </c>
      <c r="K22" s="13">
        <v>1.1682082382546299</v>
      </c>
      <c r="L22" s="14">
        <v>1436.3877475363699</v>
      </c>
      <c r="M22" s="14">
        <v>219</v>
      </c>
      <c r="ZA22" s="8"/>
    </row>
    <row r="23" spans="2:677" x14ac:dyDescent="0.3">
      <c r="B23" s="21"/>
      <c r="C23" s="15" t="s">
        <v>229</v>
      </c>
      <c r="D23" s="13">
        <v>6.9469124027817903</v>
      </c>
      <c r="E23" s="13">
        <v>0.79674075496019403</v>
      </c>
      <c r="F23" s="13">
        <v>5.5301350148882102</v>
      </c>
      <c r="G23" s="13">
        <v>8.69325630307676</v>
      </c>
      <c r="H23" s="13">
        <v>11.4689909526015</v>
      </c>
      <c r="I23" s="14">
        <v>90</v>
      </c>
      <c r="J23" s="14">
        <v>1277</v>
      </c>
      <c r="K23" s="13">
        <v>1.2530319051327301</v>
      </c>
      <c r="L23" s="14">
        <v>1019.12808027401</v>
      </c>
      <c r="M23" s="14">
        <v>181</v>
      </c>
      <c r="ZA23" s="8"/>
    </row>
    <row r="24" spans="2:677" x14ac:dyDescent="0.3">
      <c r="B24" s="21"/>
      <c r="C24" s="15" t="s">
        <v>230</v>
      </c>
      <c r="D24" s="13">
        <v>11.892674140175799</v>
      </c>
      <c r="E24" s="13">
        <v>1.4306330880684099</v>
      </c>
      <c r="F24" s="13">
        <v>9.3337897757760597</v>
      </c>
      <c r="G24" s="13">
        <v>15.036737749721</v>
      </c>
      <c r="H24" s="13">
        <v>12.0295323928489</v>
      </c>
      <c r="I24" s="14">
        <v>81</v>
      </c>
      <c r="J24" s="14">
        <v>702</v>
      </c>
      <c r="K24" s="13">
        <v>1.3692508179335301</v>
      </c>
      <c r="L24" s="14">
        <v>512.68912225990698</v>
      </c>
      <c r="M24" s="14">
        <v>99</v>
      </c>
      <c r="ZA24" s="8"/>
    </row>
    <row r="25" spans="2:677" x14ac:dyDescent="0.3">
      <c r="B25" s="21"/>
      <c r="C25" s="15" t="s">
        <v>231</v>
      </c>
      <c r="D25" s="13">
        <v>8.60589157688303</v>
      </c>
      <c r="E25" s="13">
        <v>0.96797967966454901</v>
      </c>
      <c r="F25" s="13">
        <v>6.8766281998057197</v>
      </c>
      <c r="G25" s="13">
        <v>10.719953373736001</v>
      </c>
      <c r="H25" s="13">
        <v>11.2478721236126</v>
      </c>
      <c r="I25" s="14">
        <v>99</v>
      </c>
      <c r="J25" s="14">
        <v>1128</v>
      </c>
      <c r="K25" s="13">
        <v>1.34258665542375</v>
      </c>
      <c r="L25" s="14">
        <v>840.16923261015097</v>
      </c>
      <c r="M25" s="14">
        <v>159</v>
      </c>
      <c r="ZA25" s="8"/>
    </row>
    <row r="26" spans="2:677" x14ac:dyDescent="0.3">
      <c r="B26" s="21"/>
      <c r="C26" s="15" t="s">
        <v>232</v>
      </c>
      <c r="D26" s="13">
        <v>5.7235290450929002</v>
      </c>
      <c r="E26" s="13">
        <v>0.71849334359051598</v>
      </c>
      <c r="F26" s="13">
        <v>4.4597633726291299</v>
      </c>
      <c r="G26" s="13">
        <v>7.3179786920634298</v>
      </c>
      <c r="H26" s="13">
        <v>12.5533274650981</v>
      </c>
      <c r="I26" s="14">
        <v>82</v>
      </c>
      <c r="J26" s="14">
        <v>1238</v>
      </c>
      <c r="K26" s="13">
        <v>1.18344475563671</v>
      </c>
      <c r="L26" s="14">
        <v>1046.09868276778</v>
      </c>
      <c r="M26" s="14">
        <v>174</v>
      </c>
      <c r="ZA26" s="8"/>
    </row>
    <row r="27" spans="2:677" x14ac:dyDescent="0.3">
      <c r="B27" s="21"/>
      <c r="C27" s="15" t="s">
        <v>233</v>
      </c>
      <c r="D27" s="13">
        <v>5.1276087583547998</v>
      </c>
      <c r="E27" s="13">
        <v>0.76492158374859998</v>
      </c>
      <c r="F27" s="13">
        <v>3.8109895587477598</v>
      </c>
      <c r="G27" s="13">
        <v>6.86662170539591</v>
      </c>
      <c r="H27" s="13">
        <v>14.9177056947306</v>
      </c>
      <c r="I27" s="14">
        <v>52</v>
      </c>
      <c r="J27" s="14">
        <v>1088</v>
      </c>
      <c r="K27" s="13">
        <v>1.3074005039550201</v>
      </c>
      <c r="L27" s="14">
        <v>832.18569727385398</v>
      </c>
      <c r="M27" s="14">
        <v>160</v>
      </c>
      <c r="ZA27" s="8"/>
    </row>
    <row r="28" spans="2:677" x14ac:dyDescent="0.3">
      <c r="B28" s="21"/>
      <c r="C28" s="15" t="s">
        <v>234</v>
      </c>
      <c r="D28" s="13">
        <v>4.4803769042170698</v>
      </c>
      <c r="E28" s="13">
        <v>1.1075238122599</v>
      </c>
      <c r="F28" s="13">
        <v>2.72829070527199</v>
      </c>
      <c r="G28" s="13">
        <v>7.2735035368834398</v>
      </c>
      <c r="H28" s="13">
        <v>24.719434010506301</v>
      </c>
      <c r="I28" s="14">
        <v>31</v>
      </c>
      <c r="J28" s="14">
        <v>669</v>
      </c>
      <c r="K28" s="13">
        <v>1.9145885642159299</v>
      </c>
      <c r="L28" s="14">
        <v>349.42233151485101</v>
      </c>
      <c r="M28" s="14">
        <v>89</v>
      </c>
      <c r="ZA28" s="8"/>
    </row>
    <row r="29" spans="2:677" x14ac:dyDescent="0.3">
      <c r="B29" s="21"/>
      <c r="C29" s="15" t="s">
        <v>235</v>
      </c>
      <c r="D29" s="13">
        <v>2.2727969389409601</v>
      </c>
      <c r="E29" s="13">
        <v>0.47608914081257397</v>
      </c>
      <c r="F29" s="13">
        <v>1.4984677092252201</v>
      </c>
      <c r="G29" s="13">
        <v>3.43331196431429</v>
      </c>
      <c r="H29" s="13">
        <v>20.947280095969099</v>
      </c>
      <c r="I29" s="14">
        <v>30</v>
      </c>
      <c r="J29" s="14">
        <v>914</v>
      </c>
      <c r="K29" s="13">
        <v>0.93168954887828503</v>
      </c>
      <c r="L29" s="14">
        <v>914</v>
      </c>
      <c r="M29" s="14">
        <v>118</v>
      </c>
      <c r="ZA29" s="8"/>
    </row>
    <row r="30" spans="2:677" x14ac:dyDescent="0.3">
      <c r="B30" s="21"/>
      <c r="C30" s="15" t="s">
        <v>236</v>
      </c>
      <c r="D30" s="13">
        <v>3.7828034368908101</v>
      </c>
      <c r="E30" s="13">
        <v>0.66941616635549706</v>
      </c>
      <c r="F30" s="13">
        <v>2.6609105003787898</v>
      </c>
      <c r="G30" s="13">
        <v>5.3517025894983901</v>
      </c>
      <c r="H30" s="13">
        <v>17.696297931507299</v>
      </c>
      <c r="I30" s="14">
        <v>53</v>
      </c>
      <c r="J30" s="14">
        <v>1116</v>
      </c>
      <c r="K30" s="13">
        <v>1.3727795033115899</v>
      </c>
      <c r="L30" s="14">
        <v>812.94920073314699</v>
      </c>
      <c r="M30" s="14">
        <v>151</v>
      </c>
      <c r="ZA30" s="8"/>
    </row>
    <row r="31" spans="2:677" x14ac:dyDescent="0.3">
      <c r="B31" s="21"/>
      <c r="C31" s="15" t="s">
        <v>237</v>
      </c>
      <c r="D31" s="13">
        <v>7.4093777064889501</v>
      </c>
      <c r="E31" s="13">
        <v>1.0106094801209899</v>
      </c>
      <c r="F31" s="13">
        <v>5.6442371569817</v>
      </c>
      <c r="G31" s="13">
        <v>9.6699633043180704</v>
      </c>
      <c r="H31" s="13">
        <v>13.639599979306199</v>
      </c>
      <c r="I31" s="14">
        <v>71</v>
      </c>
      <c r="J31" s="14">
        <v>1001</v>
      </c>
      <c r="K31" s="13">
        <v>1.4887370559466</v>
      </c>
      <c r="L31" s="14">
        <v>672.38200056995595</v>
      </c>
      <c r="M31" s="14">
        <v>155</v>
      </c>
      <c r="ZA31" s="8"/>
    </row>
    <row r="32" spans="2:677" x14ac:dyDescent="0.3">
      <c r="B32" s="21"/>
      <c r="C32" s="15" t="s">
        <v>238</v>
      </c>
      <c r="D32" s="13">
        <v>5.3271395136341804</v>
      </c>
      <c r="E32" s="13">
        <v>1.2176332278295099</v>
      </c>
      <c r="F32" s="13">
        <v>3.36456516003325</v>
      </c>
      <c r="G32" s="13">
        <v>8.3357484692266404</v>
      </c>
      <c r="H32" s="13">
        <v>22.857167992561902</v>
      </c>
      <c r="I32" s="14">
        <v>31</v>
      </c>
      <c r="J32" s="14">
        <v>608</v>
      </c>
      <c r="K32" s="13">
        <v>1.7844406309968901</v>
      </c>
      <c r="L32" s="14">
        <v>340.72301954945698</v>
      </c>
      <c r="M32" s="14">
        <v>85</v>
      </c>
      <c r="ZA32" s="8"/>
    </row>
    <row r="33" spans="2:677" x14ac:dyDescent="0.3">
      <c r="B33" s="21"/>
      <c r="C33" s="15" t="s">
        <v>239</v>
      </c>
      <c r="D33" s="13">
        <v>6.15963568823061</v>
      </c>
      <c r="E33" s="13">
        <v>0.91362752898470101</v>
      </c>
      <c r="F33" s="13">
        <v>4.5800355081640998</v>
      </c>
      <c r="G33" s="13">
        <v>8.2369934894700503</v>
      </c>
      <c r="H33" s="13">
        <v>14.832492946464299</v>
      </c>
      <c r="I33" s="14">
        <v>55</v>
      </c>
      <c r="J33" s="14">
        <v>864</v>
      </c>
      <c r="K33" s="13">
        <v>1.2462478960090599</v>
      </c>
      <c r="L33" s="14">
        <v>693.28100995543502</v>
      </c>
      <c r="M33" s="14">
        <v>118</v>
      </c>
      <c r="ZA33" s="8"/>
    </row>
    <row r="34" spans="2:677" x14ac:dyDescent="0.3">
      <c r="B34" s="21"/>
      <c r="C34" s="15" t="s">
        <v>240</v>
      </c>
      <c r="D34" s="13">
        <v>5.6164792056863497</v>
      </c>
      <c r="E34" s="13">
        <v>0.587376873306382</v>
      </c>
      <c r="F34" s="13">
        <v>4.5650345868900297</v>
      </c>
      <c r="G34" s="13">
        <v>6.8926079004827097</v>
      </c>
      <c r="H34" s="13">
        <v>10.45809753398</v>
      </c>
      <c r="I34" s="14">
        <v>102</v>
      </c>
      <c r="J34" s="14">
        <v>1613</v>
      </c>
      <c r="K34" s="13">
        <v>1.0491519561921301</v>
      </c>
      <c r="L34" s="14">
        <v>1537.43219986392</v>
      </c>
      <c r="M34" s="14">
        <v>223</v>
      </c>
      <c r="ZA34" s="8"/>
    </row>
    <row r="35" spans="2:677" x14ac:dyDescent="0.3">
      <c r="B35" s="21"/>
      <c r="C35" s="15" t="s">
        <v>241</v>
      </c>
      <c r="D35" s="13">
        <v>3.5774811574168699</v>
      </c>
      <c r="E35" s="13">
        <v>0.59822181942587205</v>
      </c>
      <c r="F35" s="13">
        <v>2.5661973639115798</v>
      </c>
      <c r="G35" s="13">
        <v>4.9669743772903701</v>
      </c>
      <c r="H35" s="13">
        <v>16.7218719848638</v>
      </c>
      <c r="I35" s="14">
        <v>52</v>
      </c>
      <c r="J35" s="14">
        <v>1150</v>
      </c>
      <c r="K35" s="13">
        <v>1.1920341570336701</v>
      </c>
      <c r="L35" s="14">
        <v>964.73745589785096</v>
      </c>
      <c r="M35" s="14">
        <v>150</v>
      </c>
      <c r="ZA35" s="8"/>
    </row>
    <row r="36" spans="2:677" x14ac:dyDescent="0.3">
      <c r="B36" s="21"/>
      <c r="C36" s="15" t="s">
        <v>242</v>
      </c>
      <c r="D36" s="13">
        <v>4.4192368970523397</v>
      </c>
      <c r="E36" s="13">
        <v>0.68172416271174396</v>
      </c>
      <c r="F36" s="13">
        <v>3.2523934842780502</v>
      </c>
      <c r="G36" s="13">
        <v>5.9788322296222702</v>
      </c>
      <c r="H36" s="13">
        <v>15.426286904113701</v>
      </c>
      <c r="I36" s="14">
        <v>57</v>
      </c>
      <c r="J36" s="14">
        <v>1079</v>
      </c>
      <c r="K36" s="13">
        <v>1.1860919719446099</v>
      </c>
      <c r="L36" s="14">
        <v>909.71022949507903</v>
      </c>
      <c r="M36" s="14">
        <v>162</v>
      </c>
      <c r="ZA36" s="8"/>
    </row>
    <row r="37" spans="2:677" x14ac:dyDescent="0.3">
      <c r="B37" s="21"/>
      <c r="C37" s="15" t="s">
        <v>243</v>
      </c>
      <c r="D37" s="13">
        <v>5.2907816517460597</v>
      </c>
      <c r="E37" s="13">
        <v>0.947195818411663</v>
      </c>
      <c r="F37" s="13">
        <v>3.6957548525169002</v>
      </c>
      <c r="G37" s="13">
        <v>7.5204392421031203</v>
      </c>
      <c r="H37" s="13">
        <v>17.9027576785194</v>
      </c>
      <c r="I37" s="14">
        <v>39</v>
      </c>
      <c r="J37" s="14">
        <v>683</v>
      </c>
      <c r="K37" s="13">
        <v>1.2211016782940101</v>
      </c>
      <c r="L37" s="14">
        <v>559.33098131042698</v>
      </c>
      <c r="M37" s="14">
        <v>91</v>
      </c>
      <c r="ZA37" s="8"/>
    </row>
    <row r="38" spans="2:677" x14ac:dyDescent="0.3">
      <c r="B38" s="21" t="s">
        <v>259</v>
      </c>
      <c r="C38" s="15" t="s">
        <v>244</v>
      </c>
      <c r="D38" s="13">
        <v>5.5373610358944703</v>
      </c>
      <c r="E38" s="13">
        <v>0.36056063156593798</v>
      </c>
      <c r="F38" s="13">
        <v>4.87122361249717</v>
      </c>
      <c r="G38" s="13">
        <v>6.2885705772042497</v>
      </c>
      <c r="H38" s="13">
        <v>6.5114163448743803</v>
      </c>
      <c r="I38" s="14">
        <v>712</v>
      </c>
      <c r="J38" s="14">
        <v>12723</v>
      </c>
      <c r="K38" s="13">
        <v>3.16190697255271</v>
      </c>
      <c r="L38" s="14">
        <v>4023.8375481769199</v>
      </c>
      <c r="M38" s="14">
        <v>1679</v>
      </c>
      <c r="ZA38" s="8"/>
    </row>
    <row r="39" spans="2:677" x14ac:dyDescent="0.3">
      <c r="B39" s="21"/>
      <c r="C39" s="15" t="s">
        <v>245</v>
      </c>
      <c r="D39" s="13">
        <v>6.8931310038635498</v>
      </c>
      <c r="E39" s="13">
        <v>0.426349680687791</v>
      </c>
      <c r="F39" s="13">
        <v>6.1022950791041701</v>
      </c>
      <c r="G39" s="13">
        <v>7.7779668083488396</v>
      </c>
      <c r="H39" s="13">
        <v>6.18513822599376</v>
      </c>
      <c r="I39" s="14">
        <v>637</v>
      </c>
      <c r="J39" s="14">
        <v>9529</v>
      </c>
      <c r="K39" s="13">
        <v>2.6985805001829402</v>
      </c>
      <c r="L39" s="14">
        <v>3531.1157104092299</v>
      </c>
      <c r="M39" s="14">
        <v>1348</v>
      </c>
      <c r="ZA39" s="8"/>
    </row>
    <row r="40" spans="2:677" x14ac:dyDescent="0.3">
      <c r="B40" s="21" t="s">
        <v>284</v>
      </c>
      <c r="C40" s="15" t="s">
        <v>277</v>
      </c>
      <c r="D40" s="13">
        <v>6.71895310769552</v>
      </c>
      <c r="E40" s="13">
        <v>0.42463308222561102</v>
      </c>
      <c r="F40" s="13">
        <v>5.9327252289464401</v>
      </c>
      <c r="G40" s="13">
        <v>7.6009557421138201</v>
      </c>
      <c r="H40" s="13">
        <v>6.3199292422395299</v>
      </c>
      <c r="I40" s="14">
        <v>707</v>
      </c>
      <c r="J40" s="14">
        <v>11317</v>
      </c>
      <c r="K40" s="13">
        <v>3.2555589916408998</v>
      </c>
      <c r="L40" s="14">
        <v>3476.20793512204</v>
      </c>
      <c r="M40" s="14">
        <v>3056</v>
      </c>
      <c r="ZA40" s="8"/>
    </row>
    <row r="41" spans="2:677" x14ac:dyDescent="0.3">
      <c r="B41" s="21"/>
      <c r="C41" s="15" t="s">
        <v>278</v>
      </c>
      <c r="D41" s="13">
        <v>5.8473546441831701</v>
      </c>
      <c r="E41" s="13">
        <v>0.38089308245770298</v>
      </c>
      <c r="F41" s="13">
        <v>5.1437490387398599</v>
      </c>
      <c r="G41" s="13">
        <v>6.6404676922382402</v>
      </c>
      <c r="H41" s="13">
        <v>6.5139384496989301</v>
      </c>
      <c r="I41" s="14">
        <v>642</v>
      </c>
      <c r="J41" s="14">
        <v>10935</v>
      </c>
      <c r="K41" s="13">
        <v>2.88133184285907</v>
      </c>
      <c r="L41" s="14">
        <v>3795.11996408907</v>
      </c>
      <c r="M41" s="14">
        <v>3032</v>
      </c>
      <c r="ZA41" s="8"/>
    </row>
    <row r="42" spans="2:677" x14ac:dyDescent="0.3">
      <c r="B42" s="21" t="s">
        <v>285</v>
      </c>
      <c r="C42" s="15" t="s">
        <v>279</v>
      </c>
      <c r="D42" s="13">
        <v>6.4274371442068503</v>
      </c>
      <c r="E42" s="13">
        <v>0.76744352334767696</v>
      </c>
      <c r="F42" s="13">
        <v>5.07603808548531</v>
      </c>
      <c r="G42" s="13">
        <v>8.1078897894228508</v>
      </c>
      <c r="H42" s="13">
        <v>11.940117128012499</v>
      </c>
      <c r="I42" s="14">
        <v>141</v>
      </c>
      <c r="J42" s="14">
        <v>3037</v>
      </c>
      <c r="K42" s="13">
        <v>2.9730913619082902</v>
      </c>
      <c r="L42" s="14">
        <v>1021.49568590811</v>
      </c>
      <c r="M42" s="14">
        <v>780</v>
      </c>
      <c r="ZA42" s="8"/>
    </row>
    <row r="43" spans="2:677" x14ac:dyDescent="0.3">
      <c r="B43" s="21"/>
      <c r="C43" s="15" t="s">
        <v>280</v>
      </c>
      <c r="D43" s="13">
        <v>8.2179381838497907</v>
      </c>
      <c r="E43" s="13">
        <v>1.67940680615253</v>
      </c>
      <c r="F43" s="13">
        <v>5.4667785199452501</v>
      </c>
      <c r="G43" s="13">
        <v>12.1753025515043</v>
      </c>
      <c r="H43" s="13">
        <v>20.435865646360899</v>
      </c>
      <c r="I43" s="14">
        <v>56</v>
      </c>
      <c r="J43" s="14">
        <v>994</v>
      </c>
      <c r="K43" s="13">
        <v>3.713131991924</v>
      </c>
      <c r="L43" s="14">
        <v>267.69853648131402</v>
      </c>
      <c r="M43" s="14">
        <v>387</v>
      </c>
      <c r="ZA43" s="8"/>
    </row>
    <row r="44" spans="2:677" x14ac:dyDescent="0.3">
      <c r="B44" s="21"/>
      <c r="C44" s="15" t="s">
        <v>281</v>
      </c>
      <c r="D44" s="13">
        <v>4.90000775203446</v>
      </c>
      <c r="E44" s="13">
        <v>1.0651591278044299</v>
      </c>
      <c r="F44" s="13">
        <v>3.18343044428625</v>
      </c>
      <c r="G44" s="13">
        <v>7.4707776132545103</v>
      </c>
      <c r="H44" s="13">
        <v>21.737906993354901</v>
      </c>
      <c r="I44" s="14">
        <v>42</v>
      </c>
      <c r="J44" s="14">
        <v>810</v>
      </c>
      <c r="K44" s="13">
        <v>1.9697007952619401</v>
      </c>
      <c r="L44" s="14">
        <v>411.22997053584601</v>
      </c>
      <c r="M44" s="14">
        <v>287</v>
      </c>
      <c r="ZA44" s="8"/>
    </row>
    <row r="45" spans="2:677" x14ac:dyDescent="0.3">
      <c r="B45" s="21"/>
      <c r="C45" s="15" t="s">
        <v>282</v>
      </c>
      <c r="D45" s="13">
        <v>6.2930140516002897</v>
      </c>
      <c r="E45" s="13">
        <v>0.32103710042332501</v>
      </c>
      <c r="F45" s="13">
        <v>5.6921455675644301</v>
      </c>
      <c r="G45" s="13">
        <v>6.9526346971650304</v>
      </c>
      <c r="H45" s="13">
        <v>5.1014839279071102</v>
      </c>
      <c r="I45" s="14">
        <v>1094</v>
      </c>
      <c r="J45" s="14">
        <v>17227</v>
      </c>
      <c r="K45" s="13">
        <v>3.0106773875092601</v>
      </c>
      <c r="L45" s="14">
        <v>5721.9681097256198</v>
      </c>
      <c r="M45" s="14">
        <v>2990</v>
      </c>
      <c r="ZA45" s="8"/>
    </row>
    <row r="46" spans="2:677" x14ac:dyDescent="0.3">
      <c r="B46" s="21"/>
      <c r="C46" s="15" t="s">
        <v>283</v>
      </c>
      <c r="D46" s="13">
        <v>6.86667598381052</v>
      </c>
      <c r="E46" s="13">
        <v>2.3189021110069699</v>
      </c>
      <c r="F46" s="13">
        <v>3.4851265916047498</v>
      </c>
      <c r="G46" s="13">
        <v>13.0844657381634</v>
      </c>
      <c r="H46" s="13">
        <v>33.770373270476298</v>
      </c>
      <c r="I46" s="14">
        <v>16</v>
      </c>
      <c r="J46" s="14">
        <v>184</v>
      </c>
      <c r="K46" s="13">
        <v>1.53873652604324</v>
      </c>
      <c r="L46" s="14">
        <v>119.57862628577701</v>
      </c>
      <c r="M46" s="14">
        <v>94</v>
      </c>
      <c r="ZA46" s="8">
        <v>1</v>
      </c>
    </row>
    <row r="47" spans="2:677" x14ac:dyDescent="0.3">
      <c r="B47" s="21" t="s">
        <v>261</v>
      </c>
      <c r="C47" s="15" t="s">
        <v>246</v>
      </c>
      <c r="D47" s="13">
        <v>5.6736043464475703</v>
      </c>
      <c r="E47" s="13">
        <v>0.65541040228499703</v>
      </c>
      <c r="F47" s="13">
        <v>4.5168957696739103</v>
      </c>
      <c r="G47" s="13">
        <v>7.1044883375817598</v>
      </c>
      <c r="H47" s="13">
        <v>11.5519229446334</v>
      </c>
      <c r="I47" s="14">
        <v>227</v>
      </c>
      <c r="J47" s="14">
        <v>4979</v>
      </c>
      <c r="K47" s="13">
        <v>3.9956668067651</v>
      </c>
      <c r="L47" s="14">
        <v>1246.0998979119099</v>
      </c>
      <c r="M47" s="14">
        <v>1839</v>
      </c>
      <c r="ZA47" s="8"/>
    </row>
    <row r="48" spans="2:677" x14ac:dyDescent="0.3">
      <c r="B48" s="21"/>
      <c r="C48" s="15" t="s">
        <v>247</v>
      </c>
      <c r="D48" s="13">
        <v>5.8782611858846199</v>
      </c>
      <c r="E48" s="13">
        <v>0.65410039337089099</v>
      </c>
      <c r="F48" s="13">
        <v>4.7192319740048196</v>
      </c>
      <c r="G48" s="13">
        <v>7.3001351259430596</v>
      </c>
      <c r="H48" s="13">
        <v>11.127446921575601</v>
      </c>
      <c r="I48" s="14">
        <v>236</v>
      </c>
      <c r="J48" s="14">
        <v>4097</v>
      </c>
      <c r="K48" s="13">
        <v>3.1674513116108201</v>
      </c>
      <c r="L48" s="14">
        <v>1293.4689745606399</v>
      </c>
      <c r="M48" s="14">
        <v>1989</v>
      </c>
      <c r="ZA48" s="8"/>
    </row>
    <row r="49" spans="2:677" x14ac:dyDescent="0.3">
      <c r="B49" s="21"/>
      <c r="C49" s="15" t="s">
        <v>248</v>
      </c>
      <c r="D49" s="13">
        <v>5.2792619237751701</v>
      </c>
      <c r="E49" s="13">
        <v>0.60708409318467704</v>
      </c>
      <c r="F49" s="13">
        <v>4.2078311928452203</v>
      </c>
      <c r="G49" s="13">
        <v>6.6046985102167302</v>
      </c>
      <c r="H49" s="13">
        <v>11.4994122653902</v>
      </c>
      <c r="I49" s="14">
        <v>239</v>
      </c>
      <c r="J49" s="14">
        <v>3920</v>
      </c>
      <c r="K49" s="13">
        <v>2.8883823853621702</v>
      </c>
      <c r="L49" s="14">
        <v>1357.16102544659</v>
      </c>
      <c r="M49" s="14">
        <v>2009</v>
      </c>
      <c r="ZA49" s="8"/>
    </row>
    <row r="50" spans="2:677" x14ac:dyDescent="0.3">
      <c r="B50" s="21"/>
      <c r="C50" s="15" t="s">
        <v>249</v>
      </c>
      <c r="D50" s="13">
        <v>6.9005778526546102</v>
      </c>
      <c r="E50" s="13">
        <v>0.60523312178296895</v>
      </c>
      <c r="F50" s="13">
        <v>5.8040923910061997</v>
      </c>
      <c r="G50" s="13">
        <v>8.1862048236096605</v>
      </c>
      <c r="H50" s="13">
        <v>8.7707599958478806</v>
      </c>
      <c r="I50" s="14">
        <v>270</v>
      </c>
      <c r="J50" s="14">
        <v>4225</v>
      </c>
      <c r="K50" s="13">
        <v>2.40844558333584</v>
      </c>
      <c r="L50" s="14">
        <v>1754.2434959847101</v>
      </c>
      <c r="M50" s="14">
        <v>2091</v>
      </c>
      <c r="ZA50" s="8"/>
    </row>
    <row r="51" spans="2:677" x14ac:dyDescent="0.3">
      <c r="B51" s="21"/>
      <c r="C51" s="15" t="s">
        <v>250</v>
      </c>
      <c r="D51" s="13">
        <v>7.7327564381476801</v>
      </c>
      <c r="E51" s="13">
        <v>0.68456492901293997</v>
      </c>
      <c r="F51" s="13">
        <v>6.4925542817942699</v>
      </c>
      <c r="G51" s="13">
        <v>9.1865866088933394</v>
      </c>
      <c r="H51" s="13">
        <v>8.8527931079764102</v>
      </c>
      <c r="I51" s="14">
        <v>363</v>
      </c>
      <c r="J51" s="14">
        <v>4856</v>
      </c>
      <c r="K51" s="13">
        <v>3.1888688287071898</v>
      </c>
      <c r="L51" s="14">
        <v>1522.79703582812</v>
      </c>
      <c r="M51" s="14">
        <v>2063</v>
      </c>
      <c r="ZA51" s="8"/>
    </row>
    <row r="52" spans="2:677" x14ac:dyDescent="0.3">
      <c r="B52" s="21" t="s">
        <v>260</v>
      </c>
      <c r="C52" s="15" t="s">
        <v>251</v>
      </c>
      <c r="D52" s="13">
        <v>6.4625030760240803</v>
      </c>
      <c r="E52" s="13">
        <v>0.31470420551231099</v>
      </c>
      <c r="F52" s="13">
        <v>5.8721996970741399</v>
      </c>
      <c r="G52" s="13">
        <v>7.1076659192209597</v>
      </c>
      <c r="H52" s="13">
        <v>4.8696952529100503</v>
      </c>
      <c r="I52" s="14">
        <v>1102</v>
      </c>
      <c r="J52" s="14">
        <v>16928</v>
      </c>
      <c r="K52" s="13">
        <v>2.7733110408317798</v>
      </c>
      <c r="L52" s="14">
        <v>6103.8952179424195</v>
      </c>
      <c r="M52" s="14">
        <v>3093</v>
      </c>
      <c r="ZA52" s="8"/>
    </row>
    <row r="53" spans="2:677" x14ac:dyDescent="0.3">
      <c r="B53" s="21"/>
      <c r="C53" s="15" t="s">
        <v>252</v>
      </c>
      <c r="D53" s="13">
        <v>5.63285976991141</v>
      </c>
      <c r="E53" s="13">
        <v>0.63271791477878903</v>
      </c>
      <c r="F53" s="13">
        <v>4.5130317695657398</v>
      </c>
      <c r="G53" s="13">
        <v>7.0101536175519099</v>
      </c>
      <c r="H53" s="13">
        <v>11.232623225568799</v>
      </c>
      <c r="I53" s="14">
        <v>233</v>
      </c>
      <c r="J53" s="14">
        <v>5150</v>
      </c>
      <c r="K53" s="13">
        <v>3.8778715604407101</v>
      </c>
      <c r="L53" s="14">
        <v>1328.0481108597401</v>
      </c>
      <c r="M53" s="14">
        <v>1882</v>
      </c>
      <c r="ZA53" s="8"/>
    </row>
    <row r="54" spans="2:677" x14ac:dyDescent="0.3">
      <c r="B54" s="21" t="s">
        <v>254</v>
      </c>
      <c r="C54" s="15" t="s">
        <v>253</v>
      </c>
      <c r="D54" s="13">
        <v>6.8726546634770003</v>
      </c>
      <c r="E54" s="13">
        <v>0.35614094579706101</v>
      </c>
      <c r="F54" s="13">
        <v>6.20634460572498</v>
      </c>
      <c r="G54" s="13">
        <v>7.60469947033525</v>
      </c>
      <c r="H54" s="13">
        <v>5.1819997255162997</v>
      </c>
      <c r="I54" s="14">
        <v>941</v>
      </c>
      <c r="J54" s="14">
        <v>13989</v>
      </c>
      <c r="K54" s="13">
        <v>2.7720285171269201</v>
      </c>
      <c r="L54" s="14">
        <v>5046.4848805014999</v>
      </c>
      <c r="M54" s="14">
        <v>2804</v>
      </c>
      <c r="ZA54" s="8"/>
    </row>
    <row r="55" spans="2:677" x14ac:dyDescent="0.3">
      <c r="B55" s="21"/>
      <c r="C55" s="15" t="s">
        <v>254</v>
      </c>
      <c r="D55" s="13">
        <v>5.4249484750875601</v>
      </c>
      <c r="E55" s="13">
        <v>0.49099844780190499</v>
      </c>
      <c r="F55" s="13">
        <v>4.5388157865175396</v>
      </c>
      <c r="G55" s="13">
        <v>6.4723548950413701</v>
      </c>
      <c r="H55" s="13">
        <v>9.0507485934044691</v>
      </c>
      <c r="I55" s="14">
        <v>408</v>
      </c>
      <c r="J55" s="14">
        <v>8263</v>
      </c>
      <c r="K55" s="13">
        <v>3.88215816061629</v>
      </c>
      <c r="L55" s="14">
        <v>2128.45527104652</v>
      </c>
      <c r="M55" s="14">
        <v>2209</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292</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295" priority="1">
      <formula>ZA9 = 3</formula>
    </cfRule>
    <cfRule type="expression" dxfId="294" priority="48">
      <formula>I9 = J9</formula>
    </cfRule>
    <cfRule type="expression" dxfId="293" priority="95">
      <formula>ZA9 = 2</formula>
    </cfRule>
    <cfRule type="expression" dxfId="292" priority="142">
      <formula>ZA9 = 1</formula>
    </cfRule>
  </conditionalFormatting>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45</v>
      </c>
      <c r="M2" s="11" t="str">
        <f>HYPERLINK("#'INDICE'!A1", "Índice")</f>
        <v>Índice</v>
      </c>
    </row>
    <row r="3" spans="2:677" x14ac:dyDescent="0.3">
      <c r="B3" s="9" t="s">
        <v>7</v>
      </c>
      <c r="C3" s="10" t="s">
        <v>44</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6.7560235371810604</v>
      </c>
      <c r="E9" s="13">
        <v>0.29543711802179101</v>
      </c>
      <c r="F9" s="13">
        <v>6.1992836931075797</v>
      </c>
      <c r="G9" s="13">
        <v>7.3588400556139897</v>
      </c>
      <c r="H9" s="13">
        <v>4.3729438832751804</v>
      </c>
      <c r="I9" s="14">
        <v>1422</v>
      </c>
      <c r="J9" s="14">
        <v>22255</v>
      </c>
      <c r="K9" s="13">
        <v>3.08337438343416</v>
      </c>
      <c r="L9" s="14">
        <v>7217.7417440995696</v>
      </c>
      <c r="M9" s="14">
        <v>3124</v>
      </c>
      <c r="ZA9" s="8"/>
    </row>
    <row r="10" spans="2:677" x14ac:dyDescent="0.3">
      <c r="B10" s="21" t="s">
        <v>256</v>
      </c>
      <c r="C10" s="15" t="s">
        <v>216</v>
      </c>
      <c r="D10" s="13">
        <v>7.2888526123809996</v>
      </c>
      <c r="E10" s="13">
        <v>0.38125949621458899</v>
      </c>
      <c r="F10" s="13">
        <v>6.5755754453294504</v>
      </c>
      <c r="G10" s="13">
        <v>8.0728159017827004</v>
      </c>
      <c r="H10" s="13">
        <v>5.2307203409076104</v>
      </c>
      <c r="I10" s="14">
        <v>940</v>
      </c>
      <c r="J10" s="14">
        <v>13429</v>
      </c>
      <c r="K10" s="13">
        <v>2.8884280080668199</v>
      </c>
      <c r="L10" s="14">
        <v>4649.2417198889498</v>
      </c>
      <c r="M10" s="14">
        <v>1973</v>
      </c>
      <c r="ZA10" s="8"/>
    </row>
    <row r="11" spans="2:677" x14ac:dyDescent="0.3">
      <c r="B11" s="21"/>
      <c r="C11" s="15" t="s">
        <v>217</v>
      </c>
      <c r="D11" s="13">
        <v>5.6046574545791197</v>
      </c>
      <c r="E11" s="13">
        <v>0.43011233730378101</v>
      </c>
      <c r="F11" s="13">
        <v>4.8181301708603099</v>
      </c>
      <c r="G11" s="13">
        <v>6.5107972981925899</v>
      </c>
      <c r="H11" s="13">
        <v>7.6741949135958496</v>
      </c>
      <c r="I11" s="14">
        <v>482</v>
      </c>
      <c r="J11" s="14">
        <v>8826</v>
      </c>
      <c r="K11" s="13">
        <v>3.0858788560653401</v>
      </c>
      <c r="L11" s="14">
        <v>2860.1252387637901</v>
      </c>
      <c r="M11" s="14">
        <v>1151</v>
      </c>
      <c r="ZA11" s="8"/>
    </row>
    <row r="12" spans="2:677" x14ac:dyDescent="0.3">
      <c r="B12" s="21" t="s">
        <v>257</v>
      </c>
      <c r="C12" s="15" t="s">
        <v>218</v>
      </c>
      <c r="D12" s="13">
        <v>6.6498421866567901</v>
      </c>
      <c r="E12" s="13">
        <v>0.41861761664073899</v>
      </c>
      <c r="F12" s="13">
        <v>5.8741909104932901</v>
      </c>
      <c r="G12" s="13">
        <v>7.5197311491343202</v>
      </c>
      <c r="H12" s="13">
        <v>6.2951511463041001</v>
      </c>
      <c r="I12" s="14">
        <v>566</v>
      </c>
      <c r="J12" s="14">
        <v>8674</v>
      </c>
      <c r="K12" s="13">
        <v>2.4483750918448002</v>
      </c>
      <c r="L12" s="14">
        <v>3542.7578188047701</v>
      </c>
      <c r="M12" s="14">
        <v>1255</v>
      </c>
      <c r="ZA12" s="8"/>
    </row>
    <row r="13" spans="2:677" x14ac:dyDescent="0.3">
      <c r="B13" s="21"/>
      <c r="C13" s="15" t="s">
        <v>219</v>
      </c>
      <c r="D13" s="13">
        <v>7.1033483484787201</v>
      </c>
      <c r="E13" s="13">
        <v>0.45504987707135103</v>
      </c>
      <c r="F13" s="13">
        <v>6.2606116756423402</v>
      </c>
      <c r="G13" s="13">
        <v>8.0497836572303001</v>
      </c>
      <c r="H13" s="13">
        <v>6.4061320766960002</v>
      </c>
      <c r="I13" s="14">
        <v>514</v>
      </c>
      <c r="J13" s="14">
        <v>7255</v>
      </c>
      <c r="K13" s="13">
        <v>2.2763151054470199</v>
      </c>
      <c r="L13" s="14">
        <v>3187.16858779325</v>
      </c>
      <c r="M13" s="14">
        <v>1020</v>
      </c>
      <c r="ZA13" s="8"/>
    </row>
    <row r="14" spans="2:677" x14ac:dyDescent="0.3">
      <c r="B14" s="21"/>
      <c r="C14" s="15" t="s">
        <v>220</v>
      </c>
      <c r="D14" s="13">
        <v>4.7089255379362296</v>
      </c>
      <c r="E14" s="13">
        <v>0.31543058350389203</v>
      </c>
      <c r="F14" s="13">
        <v>4.1270918222223996</v>
      </c>
      <c r="G14" s="13">
        <v>5.3681927629545498</v>
      </c>
      <c r="H14" s="13">
        <v>6.6985680908034704</v>
      </c>
      <c r="I14" s="14">
        <v>342</v>
      </c>
      <c r="J14" s="14">
        <v>6326</v>
      </c>
      <c r="K14" s="13">
        <v>1.4024716250207401</v>
      </c>
      <c r="L14" s="14">
        <v>4510.6081913824401</v>
      </c>
      <c r="M14" s="14">
        <v>849</v>
      </c>
      <c r="ZA14" s="8"/>
    </row>
    <row r="15" spans="2:677" x14ac:dyDescent="0.3">
      <c r="B15" s="21" t="s">
        <v>258</v>
      </c>
      <c r="C15" s="15" t="s">
        <v>221</v>
      </c>
      <c r="D15" s="13">
        <v>4.9363878822131104</v>
      </c>
      <c r="E15" s="13">
        <v>0.831256281806246</v>
      </c>
      <c r="F15" s="13">
        <v>3.52457571351309</v>
      </c>
      <c r="G15" s="13">
        <v>6.8734281893814204</v>
      </c>
      <c r="H15" s="13">
        <v>16.8393631465113</v>
      </c>
      <c r="I15" s="14">
        <v>32</v>
      </c>
      <c r="J15" s="14">
        <v>658</v>
      </c>
      <c r="K15" s="13">
        <v>0.96741242720125098</v>
      </c>
      <c r="L15" s="14">
        <v>658</v>
      </c>
      <c r="M15" s="14">
        <v>96</v>
      </c>
      <c r="ZA15" s="8"/>
    </row>
    <row r="16" spans="2:677" x14ac:dyDescent="0.3">
      <c r="B16" s="21"/>
      <c r="C16" s="15" t="s">
        <v>222</v>
      </c>
      <c r="D16" s="13">
        <v>6.9228524144317403</v>
      </c>
      <c r="E16" s="13">
        <v>0.98307733481051196</v>
      </c>
      <c r="F16" s="13">
        <v>5.2112344809825997</v>
      </c>
      <c r="G16" s="13">
        <v>9.1424250503227196</v>
      </c>
      <c r="H16" s="13">
        <v>14.2004664545663</v>
      </c>
      <c r="I16" s="14">
        <v>56</v>
      </c>
      <c r="J16" s="14">
        <v>800</v>
      </c>
      <c r="K16" s="13">
        <v>1.1983784962081101</v>
      </c>
      <c r="L16" s="14">
        <v>667.56872101038903</v>
      </c>
      <c r="M16" s="14">
        <v>114</v>
      </c>
      <c r="ZA16" s="8"/>
    </row>
    <row r="17" spans="2:677" x14ac:dyDescent="0.3">
      <c r="B17" s="21"/>
      <c r="C17" s="15" t="s">
        <v>223</v>
      </c>
      <c r="D17" s="13">
        <v>6.8908436497189296</v>
      </c>
      <c r="E17" s="13">
        <v>1.11561515119766</v>
      </c>
      <c r="F17" s="13">
        <v>4.9829515598667298</v>
      </c>
      <c r="G17" s="13">
        <v>9.4565341208508507</v>
      </c>
      <c r="H17" s="13">
        <v>16.1898195331012</v>
      </c>
      <c r="I17" s="14">
        <v>49</v>
      </c>
      <c r="J17" s="14">
        <v>798</v>
      </c>
      <c r="K17" s="13">
        <v>1.5460457503234499</v>
      </c>
      <c r="L17" s="14">
        <v>516.15548882240398</v>
      </c>
      <c r="M17" s="14">
        <v>114</v>
      </c>
      <c r="ZA17" s="8"/>
    </row>
    <row r="18" spans="2:677" x14ac:dyDescent="0.3">
      <c r="B18" s="21"/>
      <c r="C18" s="15" t="s">
        <v>224</v>
      </c>
      <c r="D18" s="13">
        <v>6.2427753894333504</v>
      </c>
      <c r="E18" s="13">
        <v>0.963134289863257</v>
      </c>
      <c r="F18" s="13">
        <v>4.5823463022381903</v>
      </c>
      <c r="G18" s="13">
        <v>8.4515747631917897</v>
      </c>
      <c r="H18" s="13">
        <v>15.4279824241871</v>
      </c>
      <c r="I18" s="14">
        <v>43</v>
      </c>
      <c r="J18" s="14">
        <v>665</v>
      </c>
      <c r="K18" s="13">
        <v>1.0523478471682099</v>
      </c>
      <c r="L18" s="14">
        <v>631.920331085832</v>
      </c>
      <c r="M18" s="14">
        <v>93</v>
      </c>
      <c r="ZA18" s="8"/>
    </row>
    <row r="19" spans="2:677" x14ac:dyDescent="0.3">
      <c r="B19" s="21"/>
      <c r="C19" s="15" t="s">
        <v>225</v>
      </c>
      <c r="D19" s="13">
        <v>5.91358670872975</v>
      </c>
      <c r="E19" s="13">
        <v>1.1330668849984999</v>
      </c>
      <c r="F19" s="13">
        <v>4.0248446780793898</v>
      </c>
      <c r="G19" s="13">
        <v>8.6091545757592804</v>
      </c>
      <c r="H19" s="13">
        <v>19.160400291854099</v>
      </c>
      <c r="I19" s="14">
        <v>36</v>
      </c>
      <c r="J19" s="14">
        <v>619</v>
      </c>
      <c r="K19" s="13">
        <v>1.42600709791071</v>
      </c>
      <c r="L19" s="14">
        <v>434.07918579572203</v>
      </c>
      <c r="M19" s="14">
        <v>89</v>
      </c>
      <c r="ZA19" s="8"/>
    </row>
    <row r="20" spans="2:677" x14ac:dyDescent="0.3">
      <c r="B20" s="21"/>
      <c r="C20" s="15" t="s">
        <v>226</v>
      </c>
      <c r="D20" s="13">
        <v>4.8426460477581097</v>
      </c>
      <c r="E20" s="13">
        <v>0.80564777437002799</v>
      </c>
      <c r="F20" s="13">
        <v>3.4708100969142599</v>
      </c>
      <c r="G20" s="13">
        <v>6.7189581766580098</v>
      </c>
      <c r="H20" s="13">
        <v>16.6365199195799</v>
      </c>
      <c r="I20" s="14">
        <v>31</v>
      </c>
      <c r="J20" s="14">
        <v>615</v>
      </c>
      <c r="K20" s="13">
        <v>0.86483590524021103</v>
      </c>
      <c r="L20" s="14">
        <v>615</v>
      </c>
      <c r="M20" s="14">
        <v>89</v>
      </c>
      <c r="ZA20" s="8"/>
    </row>
    <row r="21" spans="2:677" x14ac:dyDescent="0.3">
      <c r="B21" s="21"/>
      <c r="C21" s="15" t="s">
        <v>227</v>
      </c>
      <c r="D21" s="13">
        <v>8.3085990646381198</v>
      </c>
      <c r="E21" s="13">
        <v>0.83880704771507297</v>
      </c>
      <c r="F21" s="13">
        <v>6.7970769362378096</v>
      </c>
      <c r="G21" s="13">
        <v>10.119754681341499</v>
      </c>
      <c r="H21" s="13">
        <v>10.095649593745399</v>
      </c>
      <c r="I21" s="14">
        <v>109</v>
      </c>
      <c r="J21" s="14">
        <v>1291</v>
      </c>
      <c r="K21" s="13">
        <v>1.19139957595808</v>
      </c>
      <c r="L21" s="14">
        <v>1083.59951275106</v>
      </c>
      <c r="M21" s="14">
        <v>195</v>
      </c>
      <c r="ZA21" s="8"/>
    </row>
    <row r="22" spans="2:677" x14ac:dyDescent="0.3">
      <c r="B22" s="21"/>
      <c r="C22" s="15" t="s">
        <v>228</v>
      </c>
      <c r="D22" s="13">
        <v>5.5349694006963599</v>
      </c>
      <c r="E22" s="13">
        <v>0.62607760175096505</v>
      </c>
      <c r="F22" s="13">
        <v>4.4229098727829204</v>
      </c>
      <c r="G22" s="13">
        <v>6.9064314014177697</v>
      </c>
      <c r="H22" s="13">
        <v>11.311310983439199</v>
      </c>
      <c r="I22" s="14">
        <v>95</v>
      </c>
      <c r="J22" s="14">
        <v>1678</v>
      </c>
      <c r="K22" s="13">
        <v>1.25719632489254</v>
      </c>
      <c r="L22" s="14">
        <v>1334.7159602486299</v>
      </c>
      <c r="M22" s="14">
        <v>219</v>
      </c>
      <c r="ZA22" s="8"/>
    </row>
    <row r="23" spans="2:677" x14ac:dyDescent="0.3">
      <c r="B23" s="21"/>
      <c r="C23" s="15" t="s">
        <v>229</v>
      </c>
      <c r="D23" s="13">
        <v>7.2509205719994796</v>
      </c>
      <c r="E23" s="13">
        <v>0.79858744267823101</v>
      </c>
      <c r="F23" s="13">
        <v>5.8245694599832198</v>
      </c>
      <c r="G23" s="13">
        <v>8.9932086266677</v>
      </c>
      <c r="H23" s="13">
        <v>11.013600752463001</v>
      </c>
      <c r="I23" s="14">
        <v>97</v>
      </c>
      <c r="J23" s="14">
        <v>1277</v>
      </c>
      <c r="K23" s="13">
        <v>1.2100209024664701</v>
      </c>
      <c r="L23" s="14">
        <v>1055.3536698390899</v>
      </c>
      <c r="M23" s="14">
        <v>181</v>
      </c>
      <c r="ZA23" s="8"/>
    </row>
    <row r="24" spans="2:677" x14ac:dyDescent="0.3">
      <c r="B24" s="21"/>
      <c r="C24" s="15" t="s">
        <v>230</v>
      </c>
      <c r="D24" s="13">
        <v>8.64265388295353</v>
      </c>
      <c r="E24" s="13">
        <v>1.1336732293365701</v>
      </c>
      <c r="F24" s="13">
        <v>6.6423930103076003</v>
      </c>
      <c r="G24" s="13">
        <v>11.173174382280999</v>
      </c>
      <c r="H24" s="13">
        <v>13.1171888252124</v>
      </c>
      <c r="I24" s="14">
        <v>65</v>
      </c>
      <c r="J24" s="14">
        <v>702</v>
      </c>
      <c r="K24" s="13">
        <v>1.1410461358156201</v>
      </c>
      <c r="L24" s="14">
        <v>615.22490455498405</v>
      </c>
      <c r="M24" s="14">
        <v>99</v>
      </c>
      <c r="ZA24" s="8"/>
    </row>
    <row r="25" spans="2:677" x14ac:dyDescent="0.3">
      <c r="B25" s="21"/>
      <c r="C25" s="15" t="s">
        <v>231</v>
      </c>
      <c r="D25" s="13">
        <v>7.7442992433367799</v>
      </c>
      <c r="E25" s="13">
        <v>0.92026328079707997</v>
      </c>
      <c r="F25" s="13">
        <v>6.1111375359351099</v>
      </c>
      <c r="G25" s="13">
        <v>9.7685029116817095</v>
      </c>
      <c r="H25" s="13">
        <v>11.883105906436599</v>
      </c>
      <c r="I25" s="14">
        <v>87</v>
      </c>
      <c r="J25" s="14">
        <v>1129</v>
      </c>
      <c r="K25" s="13">
        <v>1.3370817128771599</v>
      </c>
      <c r="L25" s="14">
        <v>844.376218092606</v>
      </c>
      <c r="M25" s="14">
        <v>159</v>
      </c>
      <c r="ZA25" s="8"/>
    </row>
    <row r="26" spans="2:677" x14ac:dyDescent="0.3">
      <c r="B26" s="21"/>
      <c r="C26" s="15" t="s">
        <v>232</v>
      </c>
      <c r="D26" s="13">
        <v>7.0390919608280003</v>
      </c>
      <c r="E26" s="13">
        <v>0.75622306732869005</v>
      </c>
      <c r="F26" s="13">
        <v>5.6850864142950197</v>
      </c>
      <c r="G26" s="13">
        <v>8.6858795860574993</v>
      </c>
      <c r="H26" s="13">
        <v>10.7431906208501</v>
      </c>
      <c r="I26" s="14">
        <v>92</v>
      </c>
      <c r="J26" s="14">
        <v>1238</v>
      </c>
      <c r="K26" s="13">
        <v>1.0810668361473399</v>
      </c>
      <c r="L26" s="14">
        <v>1145.16508934076</v>
      </c>
      <c r="M26" s="14">
        <v>174</v>
      </c>
      <c r="ZA26" s="8"/>
    </row>
    <row r="27" spans="2:677" x14ac:dyDescent="0.3">
      <c r="B27" s="21"/>
      <c r="C27" s="15" t="s">
        <v>233</v>
      </c>
      <c r="D27" s="13">
        <v>6.8437860008227203</v>
      </c>
      <c r="E27" s="13">
        <v>0.91865769391785501</v>
      </c>
      <c r="F27" s="13">
        <v>5.2376070895651798</v>
      </c>
      <c r="G27" s="13">
        <v>8.8962791195011093</v>
      </c>
      <c r="H27" s="13">
        <v>13.423238158051999</v>
      </c>
      <c r="I27" s="14">
        <v>71</v>
      </c>
      <c r="J27" s="14">
        <v>1088</v>
      </c>
      <c r="K27" s="13">
        <v>1.4388937510180799</v>
      </c>
      <c r="L27" s="14">
        <v>756.13644108899098</v>
      </c>
      <c r="M27" s="14">
        <v>160</v>
      </c>
      <c r="ZA27" s="8"/>
    </row>
    <row r="28" spans="2:677" x14ac:dyDescent="0.3">
      <c r="B28" s="21"/>
      <c r="C28" s="15" t="s">
        <v>234</v>
      </c>
      <c r="D28" s="13">
        <v>4.2171315578354296</v>
      </c>
      <c r="E28" s="13">
        <v>0.89664715579946197</v>
      </c>
      <c r="F28" s="13">
        <v>2.75450478412071</v>
      </c>
      <c r="G28" s="13">
        <v>6.4052498065688397</v>
      </c>
      <c r="H28" s="13">
        <v>21.262015270391299</v>
      </c>
      <c r="I28" s="14">
        <v>30</v>
      </c>
      <c r="J28" s="14">
        <v>670</v>
      </c>
      <c r="K28" s="13">
        <v>1.33157087508323</v>
      </c>
      <c r="L28" s="14">
        <v>503.16510561867199</v>
      </c>
      <c r="M28" s="14">
        <v>89</v>
      </c>
      <c r="ZA28" s="8"/>
    </row>
    <row r="29" spans="2:677" x14ac:dyDescent="0.3">
      <c r="B29" s="21"/>
      <c r="C29" s="15" t="s">
        <v>235</v>
      </c>
      <c r="D29" s="13">
        <v>2.7939451249684502</v>
      </c>
      <c r="E29" s="13">
        <v>0.56105631765123698</v>
      </c>
      <c r="F29" s="13">
        <v>1.8734623344433601</v>
      </c>
      <c r="G29" s="13">
        <v>4.14757019160092</v>
      </c>
      <c r="H29" s="13">
        <v>20.081150221501701</v>
      </c>
      <c r="I29" s="14">
        <v>31</v>
      </c>
      <c r="J29" s="14">
        <v>914</v>
      </c>
      <c r="K29" s="13">
        <v>1.0582115611666201</v>
      </c>
      <c r="L29" s="14">
        <v>863.72142730359303</v>
      </c>
      <c r="M29" s="14">
        <v>118</v>
      </c>
      <c r="ZA29" s="8"/>
    </row>
    <row r="30" spans="2:677" x14ac:dyDescent="0.3">
      <c r="B30" s="21"/>
      <c r="C30" s="15" t="s">
        <v>236</v>
      </c>
      <c r="D30" s="13">
        <v>4.0162167727973603</v>
      </c>
      <c r="E30" s="13">
        <v>0.71761961737722402</v>
      </c>
      <c r="F30" s="13">
        <v>2.81501775202819</v>
      </c>
      <c r="G30" s="13">
        <v>5.6999185913799</v>
      </c>
      <c r="H30" s="13">
        <v>17.8680499080081</v>
      </c>
      <c r="I30" s="14">
        <v>52</v>
      </c>
      <c r="J30" s="14">
        <v>1115</v>
      </c>
      <c r="K30" s="13">
        <v>1.4881913856439499</v>
      </c>
      <c r="L30" s="14">
        <v>749.23159128322197</v>
      </c>
      <c r="M30" s="14">
        <v>151</v>
      </c>
      <c r="ZA30" s="8"/>
    </row>
    <row r="31" spans="2:677" x14ac:dyDescent="0.3">
      <c r="B31" s="21"/>
      <c r="C31" s="15" t="s">
        <v>237</v>
      </c>
      <c r="D31" s="13">
        <v>7.92599447768667</v>
      </c>
      <c r="E31" s="13">
        <v>1.02903768149912</v>
      </c>
      <c r="F31" s="13">
        <v>6.1169391005483096</v>
      </c>
      <c r="G31" s="13">
        <v>10.21187401745</v>
      </c>
      <c r="H31" s="13">
        <v>12.9830734098551</v>
      </c>
      <c r="I31" s="14">
        <v>75</v>
      </c>
      <c r="J31" s="14">
        <v>1001</v>
      </c>
      <c r="K31" s="13">
        <v>1.4510145056275501</v>
      </c>
      <c r="L31" s="14">
        <v>689.86215928080901</v>
      </c>
      <c r="M31" s="14">
        <v>155</v>
      </c>
      <c r="ZA31" s="8"/>
    </row>
    <row r="32" spans="2:677" x14ac:dyDescent="0.3">
      <c r="B32" s="21"/>
      <c r="C32" s="15" t="s">
        <v>238</v>
      </c>
      <c r="D32" s="13">
        <v>4.3401468850115696</v>
      </c>
      <c r="E32" s="13">
        <v>1.12239408906718</v>
      </c>
      <c r="F32" s="13">
        <v>2.58211748254495</v>
      </c>
      <c r="G32" s="13">
        <v>7.20658142833335</v>
      </c>
      <c r="H32" s="13">
        <v>25.860739712365501</v>
      </c>
      <c r="I32" s="14">
        <v>27</v>
      </c>
      <c r="J32" s="14">
        <v>608</v>
      </c>
      <c r="K32" s="13">
        <v>1.8418120365486601</v>
      </c>
      <c r="L32" s="14">
        <v>330.10968977014602</v>
      </c>
      <c r="M32" s="14">
        <v>85</v>
      </c>
      <c r="ZA32" s="8"/>
    </row>
    <row r="33" spans="2:677" x14ac:dyDescent="0.3">
      <c r="B33" s="21"/>
      <c r="C33" s="15" t="s">
        <v>239</v>
      </c>
      <c r="D33" s="13">
        <v>6.0473809274567598</v>
      </c>
      <c r="E33" s="13">
        <v>0.83375906857741</v>
      </c>
      <c r="F33" s="13">
        <v>4.5923754630175697</v>
      </c>
      <c r="G33" s="13">
        <v>7.9250843625968299</v>
      </c>
      <c r="H33" s="13">
        <v>13.7871101321221</v>
      </c>
      <c r="I33" s="14">
        <v>55</v>
      </c>
      <c r="J33" s="14">
        <v>863</v>
      </c>
      <c r="K33" s="13">
        <v>1.05465930833328</v>
      </c>
      <c r="L33" s="14">
        <v>818.27372420751897</v>
      </c>
      <c r="M33" s="14">
        <v>118</v>
      </c>
      <c r="ZA33" s="8"/>
    </row>
    <row r="34" spans="2:677" x14ac:dyDescent="0.3">
      <c r="B34" s="21"/>
      <c r="C34" s="15" t="s">
        <v>240</v>
      </c>
      <c r="D34" s="13">
        <v>6.11623235975072</v>
      </c>
      <c r="E34" s="13">
        <v>0.607006951809694</v>
      </c>
      <c r="F34" s="13">
        <v>5.0238412375977601</v>
      </c>
      <c r="G34" s="13">
        <v>7.4275785107299299</v>
      </c>
      <c r="H34" s="13">
        <v>9.9245240551069198</v>
      </c>
      <c r="I34" s="14">
        <v>111</v>
      </c>
      <c r="J34" s="14">
        <v>1612</v>
      </c>
      <c r="K34" s="13">
        <v>1.0337330086285501</v>
      </c>
      <c r="L34" s="14">
        <v>1559.3968525186499</v>
      </c>
      <c r="M34" s="14">
        <v>223</v>
      </c>
      <c r="ZA34" s="8"/>
    </row>
    <row r="35" spans="2:677" x14ac:dyDescent="0.3">
      <c r="B35" s="21"/>
      <c r="C35" s="15" t="s">
        <v>241</v>
      </c>
      <c r="D35" s="13">
        <v>5.0356510417767302</v>
      </c>
      <c r="E35" s="13">
        <v>0.69379425252015403</v>
      </c>
      <c r="F35" s="13">
        <v>3.8286190367989299</v>
      </c>
      <c r="G35" s="13">
        <v>6.5971149631046204</v>
      </c>
      <c r="H35" s="13">
        <v>13.777647552705799</v>
      </c>
      <c r="I35" s="14">
        <v>63</v>
      </c>
      <c r="J35" s="14">
        <v>1152</v>
      </c>
      <c r="K35" s="13">
        <v>1.15856524893032</v>
      </c>
      <c r="L35" s="14">
        <v>994.33329375588903</v>
      </c>
      <c r="M35" s="14">
        <v>150</v>
      </c>
      <c r="ZA35" s="8"/>
    </row>
    <row r="36" spans="2:677" x14ac:dyDescent="0.3">
      <c r="B36" s="21"/>
      <c r="C36" s="15" t="s">
        <v>242</v>
      </c>
      <c r="D36" s="13">
        <v>5.3496616556647103</v>
      </c>
      <c r="E36" s="13">
        <v>0.74433799704348402</v>
      </c>
      <c r="F36" s="13">
        <v>4.0564870316620896</v>
      </c>
      <c r="G36" s="13">
        <v>7.0249048344875904</v>
      </c>
      <c r="H36" s="13">
        <v>13.913739689599099</v>
      </c>
      <c r="I36" s="14">
        <v>65</v>
      </c>
      <c r="J36" s="14">
        <v>1079</v>
      </c>
      <c r="K36" s="13">
        <v>1.1795345156933601</v>
      </c>
      <c r="L36" s="14">
        <v>914.76763557507297</v>
      </c>
      <c r="M36" s="14">
        <v>162</v>
      </c>
      <c r="ZA36" s="8"/>
    </row>
    <row r="37" spans="2:677" x14ac:dyDescent="0.3">
      <c r="B37" s="21"/>
      <c r="C37" s="15" t="s">
        <v>243</v>
      </c>
      <c r="D37" s="13">
        <v>7.2026233436820499</v>
      </c>
      <c r="E37" s="13">
        <v>1.1119962939507899</v>
      </c>
      <c r="F37" s="13">
        <v>5.2827562872211002</v>
      </c>
      <c r="G37" s="13">
        <v>9.7484011181851393</v>
      </c>
      <c r="H37" s="13">
        <v>15.438767805708</v>
      </c>
      <c r="I37" s="14">
        <v>50</v>
      </c>
      <c r="J37" s="14">
        <v>683</v>
      </c>
      <c r="K37" s="13">
        <v>1.2617248335645701</v>
      </c>
      <c r="L37" s="14">
        <v>541.32246733261002</v>
      </c>
      <c r="M37" s="14">
        <v>91</v>
      </c>
      <c r="ZA37" s="8"/>
    </row>
    <row r="38" spans="2:677" x14ac:dyDescent="0.3">
      <c r="B38" s="21" t="s">
        <v>259</v>
      </c>
      <c r="C38" s="15" t="s">
        <v>244</v>
      </c>
      <c r="D38" s="13">
        <v>6.06282180408187</v>
      </c>
      <c r="E38" s="13">
        <v>0.37906211620444602</v>
      </c>
      <c r="F38" s="13">
        <v>5.3606118444722402</v>
      </c>
      <c r="G38" s="13">
        <v>6.8503590492913498</v>
      </c>
      <c r="H38" s="13">
        <v>6.2522391132993196</v>
      </c>
      <c r="I38" s="14">
        <v>759</v>
      </c>
      <c r="J38" s="14">
        <v>12722</v>
      </c>
      <c r="K38" s="13">
        <v>3.2094432758195501</v>
      </c>
      <c r="L38" s="14">
        <v>3963.9273564513701</v>
      </c>
      <c r="M38" s="14">
        <v>1679</v>
      </c>
      <c r="ZA38" s="8"/>
    </row>
    <row r="39" spans="2:677" x14ac:dyDescent="0.3">
      <c r="B39" s="21"/>
      <c r="C39" s="15" t="s">
        <v>245</v>
      </c>
      <c r="D39" s="13">
        <v>7.3110174440391402</v>
      </c>
      <c r="E39" s="13">
        <v>0.43406558886301</v>
      </c>
      <c r="F39" s="13">
        <v>6.5038591812904496</v>
      </c>
      <c r="G39" s="13">
        <v>8.2095519552718805</v>
      </c>
      <c r="H39" s="13">
        <v>5.9371433892134204</v>
      </c>
      <c r="I39" s="14">
        <v>663</v>
      </c>
      <c r="J39" s="14">
        <v>9533</v>
      </c>
      <c r="K39" s="13">
        <v>2.65026202947287</v>
      </c>
      <c r="L39" s="14">
        <v>3597.0028223571799</v>
      </c>
      <c r="M39" s="14">
        <v>1348</v>
      </c>
      <c r="ZA39" s="8"/>
    </row>
    <row r="40" spans="2:677" x14ac:dyDescent="0.3">
      <c r="B40" s="21" t="s">
        <v>284</v>
      </c>
      <c r="C40" s="15" t="s">
        <v>277</v>
      </c>
      <c r="D40" s="13">
        <v>7.2268804103055304</v>
      </c>
      <c r="E40" s="13">
        <v>0.439944555700858</v>
      </c>
      <c r="F40" s="13">
        <v>6.4103326218612802</v>
      </c>
      <c r="G40" s="13">
        <v>8.1383953208404503</v>
      </c>
      <c r="H40" s="13">
        <v>6.08761361366237</v>
      </c>
      <c r="I40" s="14">
        <v>731</v>
      </c>
      <c r="J40" s="14">
        <v>11321</v>
      </c>
      <c r="K40" s="13">
        <v>3.2679040281635698</v>
      </c>
      <c r="L40" s="14">
        <v>3464.3000230217699</v>
      </c>
      <c r="M40" s="14">
        <v>3056</v>
      </c>
      <c r="ZA40" s="8"/>
    </row>
    <row r="41" spans="2:677" x14ac:dyDescent="0.3">
      <c r="B41" s="21"/>
      <c r="C41" s="15" t="s">
        <v>278</v>
      </c>
      <c r="D41" s="13">
        <v>6.2695567034905304</v>
      </c>
      <c r="E41" s="13">
        <v>0.39270245289151201</v>
      </c>
      <c r="F41" s="13">
        <v>5.5422876397909198</v>
      </c>
      <c r="G41" s="13">
        <v>7.0851010381097996</v>
      </c>
      <c r="H41" s="13">
        <v>6.2636398626537302</v>
      </c>
      <c r="I41" s="14">
        <v>691</v>
      </c>
      <c r="J41" s="14">
        <v>10934</v>
      </c>
      <c r="K41" s="13">
        <v>2.8691223621458599</v>
      </c>
      <c r="L41" s="14">
        <v>3810.9214665289901</v>
      </c>
      <c r="M41" s="14">
        <v>3032</v>
      </c>
      <c r="ZA41" s="8"/>
    </row>
    <row r="42" spans="2:677" x14ac:dyDescent="0.3">
      <c r="B42" s="21" t="s">
        <v>285</v>
      </c>
      <c r="C42" s="15" t="s">
        <v>279</v>
      </c>
      <c r="D42" s="13">
        <v>5.1857029886966899</v>
      </c>
      <c r="E42" s="13">
        <v>0.67793827023419695</v>
      </c>
      <c r="F42" s="13">
        <v>4.0057043447668601</v>
      </c>
      <c r="G42" s="13">
        <v>6.6890833816783797</v>
      </c>
      <c r="H42" s="13">
        <v>13.073218263982801</v>
      </c>
      <c r="I42" s="14">
        <v>119</v>
      </c>
      <c r="J42" s="14">
        <v>3038</v>
      </c>
      <c r="K42" s="13">
        <v>2.8388577118470302</v>
      </c>
      <c r="L42" s="14">
        <v>1070.14873881207</v>
      </c>
      <c r="M42" s="14">
        <v>780</v>
      </c>
      <c r="ZA42" s="8"/>
    </row>
    <row r="43" spans="2:677" x14ac:dyDescent="0.3">
      <c r="B43" s="21"/>
      <c r="C43" s="15" t="s">
        <v>280</v>
      </c>
      <c r="D43" s="13">
        <v>10.1550425104206</v>
      </c>
      <c r="E43" s="13">
        <v>1.98916255999979</v>
      </c>
      <c r="F43" s="13">
        <v>6.86141573820003</v>
      </c>
      <c r="G43" s="13">
        <v>14.7788129814746</v>
      </c>
      <c r="H43" s="13">
        <v>19.5879294248017</v>
      </c>
      <c r="I43" s="14">
        <v>68</v>
      </c>
      <c r="J43" s="14">
        <v>994</v>
      </c>
      <c r="K43" s="13">
        <v>4.3063998125151404</v>
      </c>
      <c r="L43" s="14">
        <v>230.81925582275599</v>
      </c>
      <c r="M43" s="14">
        <v>387</v>
      </c>
      <c r="ZA43" s="8"/>
    </row>
    <row r="44" spans="2:677" x14ac:dyDescent="0.3">
      <c r="B44" s="21"/>
      <c r="C44" s="15" t="s">
        <v>281</v>
      </c>
      <c r="D44" s="13">
        <v>5.74759381695839</v>
      </c>
      <c r="E44" s="13">
        <v>1.07770619078253</v>
      </c>
      <c r="F44" s="13">
        <v>3.9615286159949799</v>
      </c>
      <c r="G44" s="13">
        <v>8.2695732932993593</v>
      </c>
      <c r="H44" s="13">
        <v>18.750562846016301</v>
      </c>
      <c r="I44" s="14">
        <v>54</v>
      </c>
      <c r="J44" s="14">
        <v>810</v>
      </c>
      <c r="K44" s="13">
        <v>1.7344858523941</v>
      </c>
      <c r="L44" s="14">
        <v>466.99717895188502</v>
      </c>
      <c r="M44" s="14">
        <v>287</v>
      </c>
      <c r="ZA44" s="8"/>
    </row>
    <row r="45" spans="2:677" x14ac:dyDescent="0.3">
      <c r="B45" s="21"/>
      <c r="C45" s="15" t="s">
        <v>282</v>
      </c>
      <c r="D45" s="13">
        <v>6.8319490068570001</v>
      </c>
      <c r="E45" s="13">
        <v>0.32677130642009999</v>
      </c>
      <c r="F45" s="13">
        <v>6.21841112761226</v>
      </c>
      <c r="G45" s="13">
        <v>7.5011795434058701</v>
      </c>
      <c r="H45" s="13">
        <v>4.7829880769328099</v>
      </c>
      <c r="I45" s="14">
        <v>1164</v>
      </c>
      <c r="J45" s="14">
        <v>17229</v>
      </c>
      <c r="K45" s="13">
        <v>2.8900879903755201</v>
      </c>
      <c r="L45" s="14">
        <v>5961.4101914458997</v>
      </c>
      <c r="M45" s="14">
        <v>2990</v>
      </c>
      <c r="ZA45" s="8"/>
    </row>
    <row r="46" spans="2:677" x14ac:dyDescent="0.3">
      <c r="B46" s="21"/>
      <c r="C46" s="15" t="s">
        <v>283</v>
      </c>
      <c r="D46" s="13">
        <v>7.1412610272167303</v>
      </c>
      <c r="E46" s="13">
        <v>2.3778451577464401</v>
      </c>
      <c r="F46" s="13">
        <v>3.6575634102086401</v>
      </c>
      <c r="G46" s="13">
        <v>13.4788354140431</v>
      </c>
      <c r="H46" s="13">
        <v>33.297272690131599</v>
      </c>
      <c r="I46" s="14">
        <v>17</v>
      </c>
      <c r="J46" s="14">
        <v>184</v>
      </c>
      <c r="K46" s="13">
        <v>1.5603446686881199</v>
      </c>
      <c r="L46" s="14">
        <v>117.92266394238401</v>
      </c>
      <c r="M46" s="14">
        <v>94</v>
      </c>
      <c r="ZA46" s="8">
        <v>1</v>
      </c>
    </row>
    <row r="47" spans="2:677" x14ac:dyDescent="0.3">
      <c r="B47" s="21" t="s">
        <v>261</v>
      </c>
      <c r="C47" s="15" t="s">
        <v>246</v>
      </c>
      <c r="D47" s="13">
        <v>6.1584018358506301</v>
      </c>
      <c r="E47" s="13">
        <v>0.64950863927374503</v>
      </c>
      <c r="F47" s="13">
        <v>5.0010820096359003</v>
      </c>
      <c r="G47" s="13">
        <v>7.5622222097035596</v>
      </c>
      <c r="H47" s="13">
        <v>10.546707678162299</v>
      </c>
      <c r="I47" s="14">
        <v>251</v>
      </c>
      <c r="J47" s="14">
        <v>4980</v>
      </c>
      <c r="K47" s="13">
        <v>3.63453262718869</v>
      </c>
      <c r="L47" s="14">
        <v>1370.18992834081</v>
      </c>
      <c r="M47" s="14">
        <v>1838</v>
      </c>
      <c r="ZA47" s="8"/>
    </row>
    <row r="48" spans="2:677" x14ac:dyDescent="0.3">
      <c r="B48" s="21"/>
      <c r="C48" s="15" t="s">
        <v>247</v>
      </c>
      <c r="D48" s="13">
        <v>5.8160794530229403</v>
      </c>
      <c r="E48" s="13">
        <v>0.62081648989026605</v>
      </c>
      <c r="F48" s="13">
        <v>4.7115802776634599</v>
      </c>
      <c r="G48" s="13">
        <v>7.1600424150257904</v>
      </c>
      <c r="H48" s="13">
        <v>10.6741404567228</v>
      </c>
      <c r="I48" s="14">
        <v>240</v>
      </c>
      <c r="J48" s="14">
        <v>4097</v>
      </c>
      <c r="K48" s="13">
        <v>2.8819028765933599</v>
      </c>
      <c r="L48" s="14">
        <v>1421.63014349845</v>
      </c>
      <c r="M48" s="14">
        <v>1989</v>
      </c>
      <c r="ZA48" s="8"/>
    </row>
    <row r="49" spans="2:677" x14ac:dyDescent="0.3">
      <c r="B49" s="21"/>
      <c r="C49" s="15" t="s">
        <v>248</v>
      </c>
      <c r="D49" s="13">
        <v>5.6949668569478797</v>
      </c>
      <c r="E49" s="13">
        <v>0.62380097289202197</v>
      </c>
      <c r="F49" s="13">
        <v>4.5881027510424701</v>
      </c>
      <c r="G49" s="13">
        <v>7.0491298998927396</v>
      </c>
      <c r="H49" s="13">
        <v>10.953548783712099</v>
      </c>
      <c r="I49" s="14">
        <v>243</v>
      </c>
      <c r="J49" s="14">
        <v>3920</v>
      </c>
      <c r="K49" s="13">
        <v>2.83949616196514</v>
      </c>
      <c r="L49" s="14">
        <v>1380.52660627196</v>
      </c>
      <c r="M49" s="14">
        <v>2009</v>
      </c>
      <c r="ZA49" s="8"/>
    </row>
    <row r="50" spans="2:677" x14ac:dyDescent="0.3">
      <c r="B50" s="21"/>
      <c r="C50" s="15" t="s">
        <v>249</v>
      </c>
      <c r="D50" s="13">
        <v>7.7165736663348596</v>
      </c>
      <c r="E50" s="13">
        <v>0.68021385494911502</v>
      </c>
      <c r="F50" s="13">
        <v>6.4838605031526502</v>
      </c>
      <c r="G50" s="13">
        <v>9.1606926617861397</v>
      </c>
      <c r="H50" s="13">
        <v>8.8149726078128108</v>
      </c>
      <c r="I50" s="14">
        <v>288</v>
      </c>
      <c r="J50" s="14">
        <v>4225</v>
      </c>
      <c r="K50" s="13">
        <v>2.7445215738183202</v>
      </c>
      <c r="L50" s="14">
        <v>1539.43042033441</v>
      </c>
      <c r="M50" s="14">
        <v>2091</v>
      </c>
      <c r="ZA50" s="8"/>
    </row>
    <row r="51" spans="2:677" x14ac:dyDescent="0.3">
      <c r="B51" s="21"/>
      <c r="C51" s="15" t="s">
        <v>250</v>
      </c>
      <c r="D51" s="13">
        <v>8.4115297111226699</v>
      </c>
      <c r="E51" s="13">
        <v>0.707177894947422</v>
      </c>
      <c r="F51" s="13">
        <v>7.1245174168442604</v>
      </c>
      <c r="G51" s="13">
        <v>9.9062369838535496</v>
      </c>
      <c r="H51" s="13">
        <v>8.4072448084242293</v>
      </c>
      <c r="I51" s="14">
        <v>384</v>
      </c>
      <c r="J51" s="14">
        <v>4858</v>
      </c>
      <c r="K51" s="13">
        <v>3.1528961734568202</v>
      </c>
      <c r="L51" s="14">
        <v>1540.8055745374299</v>
      </c>
      <c r="M51" s="14">
        <v>2063</v>
      </c>
      <c r="ZA51" s="8"/>
    </row>
    <row r="52" spans="2:677" x14ac:dyDescent="0.3">
      <c r="B52" s="21" t="s">
        <v>260</v>
      </c>
      <c r="C52" s="15" t="s">
        <v>251</v>
      </c>
      <c r="D52" s="13">
        <v>6.9205695819681603</v>
      </c>
      <c r="E52" s="13">
        <v>0.315528701987628</v>
      </c>
      <c r="F52" s="13">
        <v>6.3269206899290102</v>
      </c>
      <c r="G52" s="13">
        <v>7.56542129784604</v>
      </c>
      <c r="H52" s="13">
        <v>4.5592880506505002</v>
      </c>
      <c r="I52" s="14">
        <v>1148</v>
      </c>
      <c r="J52" s="14">
        <v>16930</v>
      </c>
      <c r="K52" s="13">
        <v>2.6164563274508001</v>
      </c>
      <c r="L52" s="14">
        <v>6470.5838283549001</v>
      </c>
      <c r="M52" s="14">
        <v>3093</v>
      </c>
      <c r="ZA52" s="8"/>
    </row>
    <row r="53" spans="2:677" x14ac:dyDescent="0.3">
      <c r="B53" s="21"/>
      <c r="C53" s="15" t="s">
        <v>252</v>
      </c>
      <c r="D53" s="13">
        <v>6.1143424745078798</v>
      </c>
      <c r="E53" s="13">
        <v>0.63528648740651705</v>
      </c>
      <c r="F53" s="13">
        <v>4.9808264746096498</v>
      </c>
      <c r="G53" s="13">
        <v>7.4854975291225001</v>
      </c>
      <c r="H53" s="13">
        <v>10.3901031068373</v>
      </c>
      <c r="I53" s="14">
        <v>258</v>
      </c>
      <c r="J53" s="14">
        <v>5151</v>
      </c>
      <c r="K53" s="13">
        <v>3.6207409357967202</v>
      </c>
      <c r="L53" s="14">
        <v>1422.63699373636</v>
      </c>
      <c r="M53" s="14">
        <v>1881</v>
      </c>
      <c r="ZA53" s="8"/>
    </row>
    <row r="54" spans="2:677" x14ac:dyDescent="0.3">
      <c r="B54" s="21" t="s">
        <v>254</v>
      </c>
      <c r="C54" s="15" t="s">
        <v>253</v>
      </c>
      <c r="D54" s="13">
        <v>7.2724205772313502</v>
      </c>
      <c r="E54" s="13">
        <v>0.36469596950646799</v>
      </c>
      <c r="F54" s="13">
        <v>6.5889302638897398</v>
      </c>
      <c r="G54" s="13">
        <v>8.0207236101727695</v>
      </c>
      <c r="H54" s="13">
        <v>5.0147810571938898</v>
      </c>
      <c r="I54" s="14">
        <v>971</v>
      </c>
      <c r="J54" s="14">
        <v>13991</v>
      </c>
      <c r="K54" s="13">
        <v>2.7592543241289902</v>
      </c>
      <c r="L54" s="14">
        <v>5070.5728274672601</v>
      </c>
      <c r="M54" s="14">
        <v>2804</v>
      </c>
      <c r="ZA54" s="8"/>
    </row>
    <row r="55" spans="2:677" x14ac:dyDescent="0.3">
      <c r="B55" s="21"/>
      <c r="C55" s="15" t="s">
        <v>254</v>
      </c>
      <c r="D55" s="13">
        <v>5.9890021457833802</v>
      </c>
      <c r="E55" s="13">
        <v>0.48918482107012901</v>
      </c>
      <c r="F55" s="13">
        <v>5.0986187465551502</v>
      </c>
      <c r="G55" s="13">
        <v>7.0233678980603296</v>
      </c>
      <c r="H55" s="13">
        <v>8.1680521923764005</v>
      </c>
      <c r="I55" s="14">
        <v>451</v>
      </c>
      <c r="J55" s="14">
        <v>8264</v>
      </c>
      <c r="K55" s="13">
        <v>3.5119681394620899</v>
      </c>
      <c r="L55" s="14">
        <v>2353.0965179159498</v>
      </c>
      <c r="M55" s="14">
        <v>2209</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293</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291" priority="1">
      <formula>ZA9 = 3</formula>
    </cfRule>
    <cfRule type="expression" dxfId="290" priority="48">
      <formula>I9 = J9</formula>
    </cfRule>
    <cfRule type="expression" dxfId="289" priority="95">
      <formula>ZA9 = 2</formula>
    </cfRule>
    <cfRule type="expression" dxfId="288" priority="142">
      <formula>ZA9 = 1</formula>
    </cfRule>
  </conditionalFormatting>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47</v>
      </c>
      <c r="M2" s="11" t="str">
        <f>HYPERLINK("#'INDICE'!A1", "Índice")</f>
        <v>Índice</v>
      </c>
    </row>
    <row r="3" spans="2:677" x14ac:dyDescent="0.3">
      <c r="B3" s="9" t="s">
        <v>7</v>
      </c>
      <c r="C3" s="10" t="s">
        <v>46</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0.652241719019935</v>
      </c>
      <c r="E9" s="13">
        <v>8.7030875214749601E-2</v>
      </c>
      <c r="F9" s="13">
        <v>0.50199123475819496</v>
      </c>
      <c r="G9" s="13">
        <v>0.84708065712002201</v>
      </c>
      <c r="H9" s="13">
        <v>13.343346902973799</v>
      </c>
      <c r="I9" s="14">
        <v>132</v>
      </c>
      <c r="J9" s="14">
        <v>22295</v>
      </c>
      <c r="K9" s="13">
        <v>2.6059618619521898</v>
      </c>
      <c r="L9" s="14">
        <v>8555.3823045201007</v>
      </c>
      <c r="M9" s="14">
        <v>3124</v>
      </c>
      <c r="ZA9" s="8"/>
    </row>
    <row r="10" spans="2:677" x14ac:dyDescent="0.3">
      <c r="B10" s="21" t="s">
        <v>256</v>
      </c>
      <c r="C10" s="15" t="s">
        <v>216</v>
      </c>
      <c r="D10" s="13">
        <v>0.54401886632089003</v>
      </c>
      <c r="E10" s="13">
        <v>0.100112048785824</v>
      </c>
      <c r="F10" s="13">
        <v>0.37908736868175202</v>
      </c>
      <c r="G10" s="13">
        <v>0.78014601740786704</v>
      </c>
      <c r="H10" s="13">
        <v>18.402311938713702</v>
      </c>
      <c r="I10" s="14">
        <v>62</v>
      </c>
      <c r="J10" s="14">
        <v>13455</v>
      </c>
      <c r="K10" s="13">
        <v>2.4921792696934699</v>
      </c>
      <c r="L10" s="14">
        <v>5398.8893028770399</v>
      </c>
      <c r="M10" s="14">
        <v>1973</v>
      </c>
      <c r="ZA10" s="8"/>
    </row>
    <row r="11" spans="2:677" x14ac:dyDescent="0.3">
      <c r="B11" s="21"/>
      <c r="C11" s="15" t="s">
        <v>217</v>
      </c>
      <c r="D11" s="13">
        <v>0.88624162687098795</v>
      </c>
      <c r="E11" s="13">
        <v>0.16962739469635499</v>
      </c>
      <c r="F11" s="13">
        <v>0.60843922107770299</v>
      </c>
      <c r="G11" s="13">
        <v>1.28923833995363</v>
      </c>
      <c r="H11" s="13">
        <v>19.1400843238712</v>
      </c>
      <c r="I11" s="14">
        <v>70</v>
      </c>
      <c r="J11" s="14">
        <v>8840</v>
      </c>
      <c r="K11" s="13">
        <v>2.89540305119694</v>
      </c>
      <c r="L11" s="14">
        <v>3053.11552267157</v>
      </c>
      <c r="M11" s="14">
        <v>1151</v>
      </c>
      <c r="ZA11" s="8"/>
    </row>
    <row r="12" spans="2:677" x14ac:dyDescent="0.3">
      <c r="B12" s="21" t="s">
        <v>257</v>
      </c>
      <c r="C12" s="15" t="s">
        <v>218</v>
      </c>
      <c r="D12" s="13">
        <v>0.97497330911149305</v>
      </c>
      <c r="E12" s="13">
        <v>0.15109487981859099</v>
      </c>
      <c r="F12" s="13">
        <v>0.71907244808298898</v>
      </c>
      <c r="G12" s="13">
        <v>1.32073173896667</v>
      </c>
      <c r="H12" s="13">
        <v>15.497334994358599</v>
      </c>
      <c r="I12" s="14">
        <v>77</v>
      </c>
      <c r="J12" s="14">
        <v>8690</v>
      </c>
      <c r="K12" s="13">
        <v>2.0546204084534301</v>
      </c>
      <c r="L12" s="14">
        <v>4229.491717422</v>
      </c>
      <c r="M12" s="14">
        <v>1255</v>
      </c>
      <c r="ZA12" s="8"/>
    </row>
    <row r="13" spans="2:677" x14ac:dyDescent="0.3">
      <c r="B13" s="21"/>
      <c r="C13" s="15" t="s">
        <v>219</v>
      </c>
      <c r="D13" s="13">
        <v>0.44844709960249202</v>
      </c>
      <c r="E13" s="13">
        <v>0.11705476466372899</v>
      </c>
      <c r="F13" s="13">
        <v>0.26856321676636302</v>
      </c>
      <c r="G13" s="13">
        <v>0.74791380713299405</v>
      </c>
      <c r="H13" s="13">
        <v>26.102245898677399</v>
      </c>
      <c r="I13" s="14">
        <v>31</v>
      </c>
      <c r="J13" s="14">
        <v>7272</v>
      </c>
      <c r="K13" s="13">
        <v>2.2315831756305302</v>
      </c>
      <c r="L13" s="14">
        <v>3258.6730709444901</v>
      </c>
      <c r="M13" s="14">
        <v>1020</v>
      </c>
      <c r="ZA13" s="8"/>
    </row>
    <row r="14" spans="2:677" x14ac:dyDescent="0.3">
      <c r="B14" s="21"/>
      <c r="C14" s="15" t="s">
        <v>220</v>
      </c>
      <c r="D14" s="13">
        <v>0.42342416914766501</v>
      </c>
      <c r="E14" s="13">
        <v>0.116608900951837</v>
      </c>
      <c r="F14" s="13">
        <v>0.24648875577663701</v>
      </c>
      <c r="G14" s="13">
        <v>0.72644305099814899</v>
      </c>
      <c r="H14" s="13">
        <v>27.539500446222899</v>
      </c>
      <c r="I14" s="14">
        <v>24</v>
      </c>
      <c r="J14" s="14">
        <v>6333</v>
      </c>
      <c r="K14" s="13">
        <v>2.0420740120144001</v>
      </c>
      <c r="L14" s="14">
        <v>3101.25879999464</v>
      </c>
      <c r="M14" s="14">
        <v>849</v>
      </c>
      <c r="ZA14" s="8"/>
    </row>
    <row r="15" spans="2:677" x14ac:dyDescent="0.3">
      <c r="B15" s="21" t="s">
        <v>258</v>
      </c>
      <c r="C15" s="15" t="s">
        <v>221</v>
      </c>
      <c r="D15" s="13">
        <v>0.814259639140267</v>
      </c>
      <c r="E15" s="13">
        <v>0.37135643759815201</v>
      </c>
      <c r="F15" s="13">
        <v>0.328471022726605</v>
      </c>
      <c r="G15" s="13">
        <v>2.0040543883018</v>
      </c>
      <c r="H15" s="13">
        <v>45.6066369678162</v>
      </c>
      <c r="I15" s="14">
        <v>5</v>
      </c>
      <c r="J15" s="14">
        <v>658</v>
      </c>
      <c r="K15" s="13">
        <v>1.1218508891258101</v>
      </c>
      <c r="L15" s="14">
        <v>586.53071132540504</v>
      </c>
      <c r="M15" s="14">
        <v>96</v>
      </c>
      <c r="ZA15" s="8"/>
    </row>
    <row r="16" spans="2:677" x14ac:dyDescent="0.3">
      <c r="B16" s="21"/>
      <c r="C16" s="15" t="s">
        <v>222</v>
      </c>
      <c r="D16" s="13">
        <v>0.75654114143317097</v>
      </c>
      <c r="E16" s="13">
        <v>0.29743828052388599</v>
      </c>
      <c r="F16" s="13">
        <v>0.34657672347457402</v>
      </c>
      <c r="G16" s="13">
        <v>1.64345349228079</v>
      </c>
      <c r="H16" s="13">
        <v>39.315546007243903</v>
      </c>
      <c r="I16" s="14">
        <v>7</v>
      </c>
      <c r="J16" s="14">
        <v>802</v>
      </c>
      <c r="K16" s="13">
        <v>0.94382570159886103</v>
      </c>
      <c r="L16" s="14">
        <v>802</v>
      </c>
      <c r="M16" s="14">
        <v>114</v>
      </c>
      <c r="ZA16" s="8"/>
    </row>
    <row r="17" spans="2:677" x14ac:dyDescent="0.3">
      <c r="B17" s="21"/>
      <c r="C17" s="15" t="s">
        <v>223</v>
      </c>
      <c r="D17" s="13">
        <v>0.612861142519041</v>
      </c>
      <c r="E17" s="13">
        <v>0.26364035263907498</v>
      </c>
      <c r="F17" s="13">
        <v>0.26092573926123402</v>
      </c>
      <c r="G17" s="13">
        <v>1.4326668530439199</v>
      </c>
      <c r="H17" s="13">
        <v>43.017958612196502</v>
      </c>
      <c r="I17" s="14">
        <v>6</v>
      </c>
      <c r="J17" s="14">
        <v>799</v>
      </c>
      <c r="K17" s="13">
        <v>0.91061412846258205</v>
      </c>
      <c r="L17" s="14">
        <v>799</v>
      </c>
      <c r="M17" s="14">
        <v>114</v>
      </c>
      <c r="ZA17" s="8"/>
    </row>
    <row r="18" spans="2:677" x14ac:dyDescent="0.3">
      <c r="B18" s="21"/>
      <c r="C18" s="15" t="s">
        <v>224</v>
      </c>
      <c r="D18" s="13">
        <v>0.825370928268778</v>
      </c>
      <c r="E18" s="13">
        <v>0.32241588563304902</v>
      </c>
      <c r="F18" s="13">
        <v>0.37923222666679901</v>
      </c>
      <c r="G18" s="13">
        <v>1.78694439048252</v>
      </c>
      <c r="H18" s="13">
        <v>39.0631502262043</v>
      </c>
      <c r="I18" s="14">
        <v>7</v>
      </c>
      <c r="J18" s="14">
        <v>666</v>
      </c>
      <c r="K18" s="13">
        <v>0.84450992258366198</v>
      </c>
      <c r="L18" s="14">
        <v>666</v>
      </c>
      <c r="M18" s="14">
        <v>93</v>
      </c>
      <c r="ZA18" s="8"/>
    </row>
    <row r="19" spans="2:677" x14ac:dyDescent="0.3">
      <c r="B19" s="21"/>
      <c r="C19" s="15" t="s">
        <v>225</v>
      </c>
      <c r="D19" s="13">
        <v>0.42502725350571402</v>
      </c>
      <c r="E19" s="13">
        <v>0.341798058753849</v>
      </c>
      <c r="F19" s="13">
        <v>8.56995829912678E-2</v>
      </c>
      <c r="G19" s="13">
        <v>2.0799539374876299</v>
      </c>
      <c r="H19" s="13">
        <v>80.417915777077198</v>
      </c>
      <c r="I19" s="14">
        <v>2</v>
      </c>
      <c r="J19" s="14">
        <v>619</v>
      </c>
      <c r="K19" s="13">
        <v>1.7059279463103501</v>
      </c>
      <c r="L19" s="14">
        <v>362.852370956698</v>
      </c>
      <c r="M19" s="14">
        <v>89</v>
      </c>
      <c r="ZA19" s="8"/>
    </row>
    <row r="20" spans="2:677" x14ac:dyDescent="0.3">
      <c r="B20" s="21"/>
      <c r="C20" s="15" t="s">
        <v>226</v>
      </c>
      <c r="D20" s="13">
        <v>0.97178530099706095</v>
      </c>
      <c r="E20" s="13">
        <v>0.40296801569232199</v>
      </c>
      <c r="F20" s="13">
        <v>0.42522461366964498</v>
      </c>
      <c r="G20" s="13">
        <v>2.2053066235992</v>
      </c>
      <c r="H20" s="13">
        <v>41.466774119640803</v>
      </c>
      <c r="I20" s="14">
        <v>6</v>
      </c>
      <c r="J20" s="14">
        <v>618</v>
      </c>
      <c r="K20" s="13">
        <v>1.04111101724633</v>
      </c>
      <c r="L20" s="14">
        <v>593.59663836289894</v>
      </c>
      <c r="M20" s="14">
        <v>89</v>
      </c>
      <c r="ZA20" s="8"/>
    </row>
    <row r="21" spans="2:677" x14ac:dyDescent="0.3">
      <c r="B21" s="21"/>
      <c r="C21" s="15" t="s">
        <v>227</v>
      </c>
      <c r="D21" s="13">
        <v>0.74190489981510899</v>
      </c>
      <c r="E21" s="13">
        <v>0.29946896470303602</v>
      </c>
      <c r="F21" s="13">
        <v>0.33405102239532303</v>
      </c>
      <c r="G21" s="13">
        <v>1.6395293862300899</v>
      </c>
      <c r="H21" s="13">
        <v>40.364872206352501</v>
      </c>
      <c r="I21" s="14">
        <v>8</v>
      </c>
      <c r="J21" s="14">
        <v>1295</v>
      </c>
      <c r="K21" s="13">
        <v>1.57588218412131</v>
      </c>
      <c r="L21" s="14">
        <v>821.76193947015997</v>
      </c>
      <c r="M21" s="14">
        <v>195</v>
      </c>
      <c r="ZA21" s="8"/>
    </row>
    <row r="22" spans="2:677" x14ac:dyDescent="0.3">
      <c r="B22" s="21"/>
      <c r="C22" s="15" t="s">
        <v>228</v>
      </c>
      <c r="D22" s="13">
        <v>0.44919420915681202</v>
      </c>
      <c r="E22" s="13">
        <v>0.17012832215604201</v>
      </c>
      <c r="F22" s="13">
        <v>0.21272829545263999</v>
      </c>
      <c r="G22" s="13">
        <v>0.94602051589373504</v>
      </c>
      <c r="H22" s="13">
        <v>37.874112953368702</v>
      </c>
      <c r="I22" s="14">
        <v>7</v>
      </c>
      <c r="J22" s="14">
        <v>1680</v>
      </c>
      <c r="K22" s="13">
        <v>1.08673838065211</v>
      </c>
      <c r="L22" s="14">
        <v>1545.9102484186701</v>
      </c>
      <c r="M22" s="14">
        <v>219</v>
      </c>
      <c r="ZA22" s="8"/>
    </row>
    <row r="23" spans="2:677" x14ac:dyDescent="0.3">
      <c r="B23" s="21"/>
      <c r="C23" s="15" t="s">
        <v>229</v>
      </c>
      <c r="D23" s="13">
        <v>0.48418875115212701</v>
      </c>
      <c r="E23" s="13">
        <v>0.209462511755928</v>
      </c>
      <c r="F23" s="13">
        <v>0.20592585802347799</v>
      </c>
      <c r="G23" s="13">
        <v>1.13418845009882</v>
      </c>
      <c r="H23" s="13">
        <v>43.260507654816799</v>
      </c>
      <c r="I23" s="14">
        <v>6</v>
      </c>
      <c r="J23" s="14">
        <v>1280</v>
      </c>
      <c r="K23" s="13">
        <v>1.16459889933926</v>
      </c>
      <c r="L23" s="14">
        <v>1099.09085499412</v>
      </c>
      <c r="M23" s="14">
        <v>181</v>
      </c>
      <c r="ZA23" s="8"/>
    </row>
    <row r="24" spans="2:677" x14ac:dyDescent="0.3">
      <c r="B24" s="21"/>
      <c r="C24" s="15" t="s">
        <v>230</v>
      </c>
      <c r="D24" s="13">
        <v>2.3398128645327101</v>
      </c>
      <c r="E24" s="13">
        <v>0.61372656829071603</v>
      </c>
      <c r="F24" s="13">
        <v>1.38660721120176</v>
      </c>
      <c r="G24" s="13">
        <v>3.9222252128616901</v>
      </c>
      <c r="H24" s="13">
        <v>26.2297287784716</v>
      </c>
      <c r="I24" s="14">
        <v>13</v>
      </c>
      <c r="J24" s="14">
        <v>704</v>
      </c>
      <c r="K24" s="13">
        <v>1.15879469220293</v>
      </c>
      <c r="L24" s="14">
        <v>607.52780862471798</v>
      </c>
      <c r="M24" s="14">
        <v>99</v>
      </c>
      <c r="ZA24" s="8"/>
    </row>
    <row r="25" spans="2:677" x14ac:dyDescent="0.3">
      <c r="B25" s="21"/>
      <c r="C25" s="15" t="s">
        <v>231</v>
      </c>
      <c r="D25" s="13">
        <v>1.08814419045309</v>
      </c>
      <c r="E25" s="13">
        <v>0.32257860529111498</v>
      </c>
      <c r="F25" s="13">
        <v>0.60496856226145401</v>
      </c>
      <c r="G25" s="13">
        <v>1.94965245503875</v>
      </c>
      <c r="H25" s="13">
        <v>29.644840097597498</v>
      </c>
      <c r="I25" s="14">
        <v>11</v>
      </c>
      <c r="J25" s="14">
        <v>1131</v>
      </c>
      <c r="K25" s="13">
        <v>1.0924831949546401</v>
      </c>
      <c r="L25" s="14">
        <v>1035.25619910974</v>
      </c>
      <c r="M25" s="14">
        <v>159</v>
      </c>
      <c r="ZA25" s="8"/>
    </row>
    <row r="26" spans="2:677" x14ac:dyDescent="0.3">
      <c r="B26" s="21"/>
      <c r="C26" s="15" t="s">
        <v>232</v>
      </c>
      <c r="D26" s="13">
        <v>0.50797996175856097</v>
      </c>
      <c r="E26" s="13">
        <v>0.22723189509875399</v>
      </c>
      <c r="F26" s="13">
        <v>0.20977728705240301</v>
      </c>
      <c r="G26" s="13">
        <v>1.22488059770349</v>
      </c>
      <c r="H26" s="13">
        <v>44.732452499131298</v>
      </c>
      <c r="I26" s="14">
        <v>6</v>
      </c>
      <c r="J26" s="14">
        <v>1243</v>
      </c>
      <c r="K26" s="13">
        <v>1.2688940095658501</v>
      </c>
      <c r="L26" s="14">
        <v>979.59324469132605</v>
      </c>
      <c r="M26" s="14">
        <v>174</v>
      </c>
      <c r="ZA26" s="8"/>
    </row>
    <row r="27" spans="2:677" x14ac:dyDescent="0.3">
      <c r="B27" s="21"/>
      <c r="C27" s="15" t="s">
        <v>233</v>
      </c>
      <c r="D27" s="13">
        <v>0.250422443652419</v>
      </c>
      <c r="E27" s="13">
        <v>0.18581272860618001</v>
      </c>
      <c r="F27" s="13">
        <v>5.7744548426117599E-2</v>
      </c>
      <c r="G27" s="13">
        <v>1.0790726960778501</v>
      </c>
      <c r="H27" s="13">
        <v>74.1997106553614</v>
      </c>
      <c r="I27" s="14">
        <v>2</v>
      </c>
      <c r="J27" s="14">
        <v>1090</v>
      </c>
      <c r="K27" s="13">
        <v>1.5052009968256099</v>
      </c>
      <c r="L27" s="14">
        <v>724.15577872905396</v>
      </c>
      <c r="M27" s="14">
        <v>160</v>
      </c>
      <c r="ZA27" s="8"/>
    </row>
    <row r="28" spans="2:677" x14ac:dyDescent="0.3">
      <c r="B28" s="21"/>
      <c r="C28" s="15" t="s">
        <v>234</v>
      </c>
      <c r="D28" s="13">
        <v>0.70185642233947498</v>
      </c>
      <c r="E28" s="13">
        <v>0.42195113953042801</v>
      </c>
      <c r="F28" s="13">
        <v>0.211801805709083</v>
      </c>
      <c r="G28" s="13">
        <v>2.2996406749910299</v>
      </c>
      <c r="H28" s="13">
        <v>60.119295927214303</v>
      </c>
      <c r="I28" s="14">
        <v>3</v>
      </c>
      <c r="J28" s="14">
        <v>669</v>
      </c>
      <c r="K28" s="13">
        <v>1.7065200158973399</v>
      </c>
      <c r="L28" s="14">
        <v>392.02587357184899</v>
      </c>
      <c r="M28" s="14">
        <v>89</v>
      </c>
      <c r="ZA28" s="8"/>
    </row>
    <row r="29" spans="2:677" x14ac:dyDescent="0.3">
      <c r="B29" s="21"/>
      <c r="C29" s="15" t="s">
        <v>235</v>
      </c>
      <c r="D29" s="13">
        <v>0.209952971587722</v>
      </c>
      <c r="E29" s="13">
        <v>0.167988446892951</v>
      </c>
      <c r="F29" s="13">
        <v>4.2980996667575599E-2</v>
      </c>
      <c r="G29" s="13">
        <v>1.0189629906733799</v>
      </c>
      <c r="H29" s="13">
        <v>80.012416886780002</v>
      </c>
      <c r="I29" s="14">
        <v>2</v>
      </c>
      <c r="J29" s="14">
        <v>914</v>
      </c>
      <c r="K29" s="13">
        <v>1.2297599757976101</v>
      </c>
      <c r="L29" s="14">
        <v>743.23446687813203</v>
      </c>
      <c r="M29" s="14">
        <v>118</v>
      </c>
      <c r="ZA29" s="8"/>
    </row>
    <row r="30" spans="2:677" x14ac:dyDescent="0.3">
      <c r="B30" s="21"/>
      <c r="C30" s="15" t="s">
        <v>236</v>
      </c>
      <c r="D30" s="13">
        <v>0.44826601474496103</v>
      </c>
      <c r="E30" s="13">
        <v>0.209697300056466</v>
      </c>
      <c r="F30" s="13">
        <v>0.177623823726099</v>
      </c>
      <c r="G30" s="13">
        <v>1.12662662569601</v>
      </c>
      <c r="H30" s="13">
        <v>46.779656087863998</v>
      </c>
      <c r="I30" s="14">
        <v>5</v>
      </c>
      <c r="J30" s="14">
        <v>1116</v>
      </c>
      <c r="K30" s="13">
        <v>1.0986918472398901</v>
      </c>
      <c r="L30" s="14">
        <v>1015.75341876213</v>
      </c>
      <c r="M30" s="14">
        <v>151</v>
      </c>
      <c r="ZA30" s="8"/>
    </row>
    <row r="31" spans="2:677" x14ac:dyDescent="0.3">
      <c r="B31" s="21"/>
      <c r="C31" s="15" t="s">
        <v>237</v>
      </c>
      <c r="D31" s="13">
        <v>0.98257398838930499</v>
      </c>
      <c r="E31" s="13">
        <v>0.35300180776435403</v>
      </c>
      <c r="F31" s="13">
        <v>0.48226375206003003</v>
      </c>
      <c r="G31" s="13">
        <v>1.9915294838402799</v>
      </c>
      <c r="H31" s="13">
        <v>35.926231707295202</v>
      </c>
      <c r="I31" s="14">
        <v>9</v>
      </c>
      <c r="J31" s="14">
        <v>1003</v>
      </c>
      <c r="K31" s="13">
        <v>1.2833487297400099</v>
      </c>
      <c r="L31" s="14">
        <v>781.54906515798996</v>
      </c>
      <c r="M31" s="14">
        <v>155</v>
      </c>
      <c r="ZA31" s="8"/>
    </row>
    <row r="32" spans="2:677" x14ac:dyDescent="0.3">
      <c r="B32" s="21"/>
      <c r="C32" s="15" t="s">
        <v>238</v>
      </c>
      <c r="D32" s="13">
        <v>1.3520050042990399</v>
      </c>
      <c r="E32" s="13">
        <v>0.50870587522469002</v>
      </c>
      <c r="F32" s="13">
        <v>0.63791003817417702</v>
      </c>
      <c r="G32" s="13">
        <v>2.8426094553160102</v>
      </c>
      <c r="H32" s="13">
        <v>37.626034933830198</v>
      </c>
      <c r="I32" s="14">
        <v>7</v>
      </c>
      <c r="J32" s="14">
        <v>608</v>
      </c>
      <c r="K32" s="13">
        <v>1.1777568429123899</v>
      </c>
      <c r="L32" s="14">
        <v>516.23559112296903</v>
      </c>
      <c r="M32" s="14">
        <v>85</v>
      </c>
      <c r="ZA32" s="8"/>
    </row>
    <row r="33" spans="2:677" x14ac:dyDescent="0.3">
      <c r="B33" s="21"/>
      <c r="C33" s="15" t="s">
        <v>239</v>
      </c>
      <c r="D33" s="13">
        <v>0.42787957936367399</v>
      </c>
      <c r="E33" s="13">
        <v>0.25440838353787298</v>
      </c>
      <c r="F33" s="13">
        <v>0.131541813959173</v>
      </c>
      <c r="G33" s="13">
        <v>1.3825658532143601</v>
      </c>
      <c r="H33" s="13">
        <v>59.457939992420101</v>
      </c>
      <c r="I33" s="14">
        <v>3</v>
      </c>
      <c r="J33" s="14">
        <v>864</v>
      </c>
      <c r="K33" s="13">
        <v>1.3110350935412101</v>
      </c>
      <c r="L33" s="14">
        <v>659.02126057226303</v>
      </c>
      <c r="M33" s="14">
        <v>118</v>
      </c>
      <c r="ZA33" s="8"/>
    </row>
    <row r="34" spans="2:677" x14ac:dyDescent="0.3">
      <c r="B34" s="21"/>
      <c r="C34" s="15" t="s">
        <v>240</v>
      </c>
      <c r="D34" s="13">
        <v>0.41647453814126101</v>
      </c>
      <c r="E34" s="13">
        <v>0.15525188536611401</v>
      </c>
      <c r="F34" s="13">
        <v>0.19959959100744001</v>
      </c>
      <c r="G34" s="13">
        <v>0.86694796204138103</v>
      </c>
      <c r="H34" s="13">
        <v>37.277641523779103</v>
      </c>
      <c r="I34" s="14">
        <v>8</v>
      </c>
      <c r="J34" s="14">
        <v>1616</v>
      </c>
      <c r="K34" s="13">
        <v>0.93857793489374397</v>
      </c>
      <c r="L34" s="14">
        <v>1616</v>
      </c>
      <c r="M34" s="14">
        <v>223</v>
      </c>
      <c r="ZA34" s="8"/>
    </row>
    <row r="35" spans="2:677" x14ac:dyDescent="0.3">
      <c r="B35" s="21"/>
      <c r="C35" s="15" t="s">
        <v>241</v>
      </c>
      <c r="D35" s="13">
        <v>0.242154050884892</v>
      </c>
      <c r="E35" s="13">
        <v>0.147196432907718</v>
      </c>
      <c r="F35" s="13">
        <v>7.2767964733543397E-2</v>
      </c>
      <c r="G35" s="13">
        <v>0.80266254213198296</v>
      </c>
      <c r="H35" s="13">
        <v>60.786277318023302</v>
      </c>
      <c r="I35" s="14">
        <v>3</v>
      </c>
      <c r="J35" s="14">
        <v>1154</v>
      </c>
      <c r="K35" s="13">
        <v>1.0341537032767301</v>
      </c>
      <c r="L35" s="14">
        <v>1115.8882827026</v>
      </c>
      <c r="M35" s="14">
        <v>150</v>
      </c>
      <c r="ZA35" s="8"/>
    </row>
    <row r="36" spans="2:677" x14ac:dyDescent="0.3">
      <c r="B36" s="21"/>
      <c r="C36" s="15" t="s">
        <v>242</v>
      </c>
      <c r="D36" s="13">
        <v>0.359964532823905</v>
      </c>
      <c r="E36" s="13">
        <v>0.18558415028123401</v>
      </c>
      <c r="F36" s="13">
        <v>0.12987143940729601</v>
      </c>
      <c r="G36" s="13">
        <v>0.99365735097812302</v>
      </c>
      <c r="H36" s="13">
        <v>51.556232172468398</v>
      </c>
      <c r="I36" s="14">
        <v>4</v>
      </c>
      <c r="J36" s="14">
        <v>1082</v>
      </c>
      <c r="K36" s="13">
        <v>1.0380394863175</v>
      </c>
      <c r="L36" s="14">
        <v>1042.3495582412299</v>
      </c>
      <c r="M36" s="14">
        <v>162</v>
      </c>
      <c r="ZA36" s="8"/>
    </row>
    <row r="37" spans="2:677" x14ac:dyDescent="0.3">
      <c r="B37" s="21"/>
      <c r="C37" s="15" t="s">
        <v>243</v>
      </c>
      <c r="D37" s="13">
        <v>0.21452895574285</v>
      </c>
      <c r="E37" s="13">
        <v>0.15454968212563999</v>
      </c>
      <c r="F37" s="13">
        <v>5.1212796322033703E-2</v>
      </c>
      <c r="G37" s="13">
        <v>0.89399731116841896</v>
      </c>
      <c r="H37" s="13">
        <v>72.041408858062894</v>
      </c>
      <c r="I37" s="14">
        <v>2</v>
      </c>
      <c r="J37" s="14">
        <v>684</v>
      </c>
      <c r="K37" s="13">
        <v>0.76208551218782195</v>
      </c>
      <c r="L37" s="14">
        <v>684</v>
      </c>
      <c r="M37" s="14">
        <v>91</v>
      </c>
      <c r="ZA37" s="8"/>
    </row>
    <row r="38" spans="2:677" x14ac:dyDescent="0.3">
      <c r="B38" s="21" t="s">
        <v>259</v>
      </c>
      <c r="C38" s="15" t="s">
        <v>244</v>
      </c>
      <c r="D38" s="13">
        <v>0.691071635688153</v>
      </c>
      <c r="E38" s="13">
        <v>0.124874627511561</v>
      </c>
      <c r="F38" s="13">
        <v>0.48465548028938699</v>
      </c>
      <c r="G38" s="13">
        <v>0.984531273581848</v>
      </c>
      <c r="H38" s="13">
        <v>18.069708126164599</v>
      </c>
      <c r="I38" s="14">
        <v>80</v>
      </c>
      <c r="J38" s="14">
        <v>12747</v>
      </c>
      <c r="K38" s="13">
        <v>2.8960827301354102</v>
      </c>
      <c r="L38" s="14">
        <v>4401.4626610490504</v>
      </c>
      <c r="M38" s="14">
        <v>1679</v>
      </c>
      <c r="ZA38" s="8"/>
    </row>
    <row r="39" spans="2:677" x14ac:dyDescent="0.3">
      <c r="B39" s="21"/>
      <c r="C39" s="15" t="s">
        <v>245</v>
      </c>
      <c r="D39" s="13">
        <v>0.62115758435431601</v>
      </c>
      <c r="E39" s="13">
        <v>0.12083951824085</v>
      </c>
      <c r="F39" s="13">
        <v>0.42392206223317502</v>
      </c>
      <c r="G39" s="13">
        <v>0.909321618339205</v>
      </c>
      <c r="H39" s="13">
        <v>19.453923011575501</v>
      </c>
      <c r="I39" s="14">
        <v>52</v>
      </c>
      <c r="J39" s="14">
        <v>9548</v>
      </c>
      <c r="K39" s="13">
        <v>2.25833918969888</v>
      </c>
      <c r="L39" s="14">
        <v>4227.8857151095599</v>
      </c>
      <c r="M39" s="14">
        <v>1348</v>
      </c>
      <c r="ZA39" s="8"/>
    </row>
    <row r="40" spans="2:677" x14ac:dyDescent="0.3">
      <c r="B40" s="21" t="s">
        <v>284</v>
      </c>
      <c r="C40" s="15" t="s">
        <v>277</v>
      </c>
      <c r="D40" s="13">
        <v>0.87084880346634397</v>
      </c>
      <c r="E40" s="13">
        <v>0.15472388456386199</v>
      </c>
      <c r="F40" s="13">
        <v>0.61438979933821602</v>
      </c>
      <c r="G40" s="13">
        <v>1.23303096246198</v>
      </c>
      <c r="H40" s="13">
        <v>17.767020399866901</v>
      </c>
      <c r="I40" s="14">
        <v>77</v>
      </c>
      <c r="J40" s="14">
        <v>11346</v>
      </c>
      <c r="K40" s="13">
        <v>3.14611848337475</v>
      </c>
      <c r="L40" s="14">
        <v>3606.3486038292699</v>
      </c>
      <c r="M40" s="14">
        <v>3057</v>
      </c>
      <c r="ZA40" s="8"/>
    </row>
    <row r="41" spans="2:677" x14ac:dyDescent="0.3">
      <c r="B41" s="21"/>
      <c r="C41" s="15" t="s">
        <v>278</v>
      </c>
      <c r="D41" s="13">
        <v>0.42622518104891499</v>
      </c>
      <c r="E41" s="13">
        <v>7.9685764838497597E-2</v>
      </c>
      <c r="F41" s="13">
        <v>0.29534415677514703</v>
      </c>
      <c r="G41" s="13">
        <v>0.61474819617277898</v>
      </c>
      <c r="H41" s="13">
        <v>18.695696167550601</v>
      </c>
      <c r="I41" s="14">
        <v>55</v>
      </c>
      <c r="J41" s="14">
        <v>10949</v>
      </c>
      <c r="K41" s="13">
        <v>1.63799361396582</v>
      </c>
      <c r="L41" s="14">
        <v>6684.3972446820999</v>
      </c>
      <c r="M41" s="14">
        <v>3032</v>
      </c>
      <c r="ZA41" s="8"/>
    </row>
    <row r="42" spans="2:677" x14ac:dyDescent="0.3">
      <c r="B42" s="21" t="s">
        <v>285</v>
      </c>
      <c r="C42" s="15" t="s">
        <v>279</v>
      </c>
      <c r="D42" s="13">
        <v>1.48293531654009</v>
      </c>
      <c r="E42" s="13">
        <v>0.28566247664070998</v>
      </c>
      <c r="F42" s="13">
        <v>1.01519740330327</v>
      </c>
      <c r="G42" s="13">
        <v>2.16147106659428</v>
      </c>
      <c r="H42" s="13">
        <v>19.263313339060701</v>
      </c>
      <c r="I42" s="14">
        <v>37</v>
      </c>
      <c r="J42" s="14">
        <v>3037</v>
      </c>
      <c r="K42" s="13">
        <v>1.6957994488150701</v>
      </c>
      <c r="L42" s="14">
        <v>1790.8957348241099</v>
      </c>
      <c r="M42" s="14">
        <v>780</v>
      </c>
      <c r="ZA42" s="8"/>
    </row>
    <row r="43" spans="2:677" x14ac:dyDescent="0.3">
      <c r="B43" s="21"/>
      <c r="C43" s="15" t="s">
        <v>280</v>
      </c>
      <c r="D43" s="13">
        <v>0.25168044690637897</v>
      </c>
      <c r="E43" s="13">
        <v>0.12831308586765799</v>
      </c>
      <c r="F43" s="13">
        <v>9.2410191625245094E-2</v>
      </c>
      <c r="G43" s="13">
        <v>0.68357702513678797</v>
      </c>
      <c r="H43" s="13">
        <v>50.9825405369645</v>
      </c>
      <c r="I43" s="14">
        <v>4</v>
      </c>
      <c r="J43" s="14">
        <v>995</v>
      </c>
      <c r="K43" s="13">
        <v>0.65188835425283098</v>
      </c>
      <c r="L43" s="14">
        <v>995</v>
      </c>
      <c r="M43" s="14">
        <v>387</v>
      </c>
      <c r="ZA43" s="8"/>
    </row>
    <row r="44" spans="2:677" x14ac:dyDescent="0.3">
      <c r="B44" s="21"/>
      <c r="C44" s="15" t="s">
        <v>281</v>
      </c>
      <c r="D44" s="13">
        <v>0.25179980060430801</v>
      </c>
      <c r="E44" s="13">
        <v>0.15836774768186801</v>
      </c>
      <c r="F44" s="13">
        <v>7.3069387494030594E-2</v>
      </c>
      <c r="G44" s="13">
        <v>0.86393167873989296</v>
      </c>
      <c r="H44" s="13">
        <v>62.894310202705803</v>
      </c>
      <c r="I44" s="14">
        <v>3</v>
      </c>
      <c r="J44" s="14">
        <v>814</v>
      </c>
      <c r="K44" s="13">
        <v>0.81182716810357702</v>
      </c>
      <c r="L44" s="14">
        <v>814</v>
      </c>
      <c r="M44" s="14">
        <v>289</v>
      </c>
      <c r="ZA44" s="8"/>
    </row>
    <row r="45" spans="2:677" x14ac:dyDescent="0.3">
      <c r="B45" s="21"/>
      <c r="C45" s="15" t="s">
        <v>282</v>
      </c>
      <c r="D45" s="13">
        <v>0.62123651714766204</v>
      </c>
      <c r="E45" s="13">
        <v>0.10359950600105</v>
      </c>
      <c r="F45" s="13">
        <v>0.44783749970513298</v>
      </c>
      <c r="G45" s="13">
        <v>0.86119342115037201</v>
      </c>
      <c r="H45" s="13">
        <v>16.6763387440126</v>
      </c>
      <c r="I45" s="14">
        <v>86</v>
      </c>
      <c r="J45" s="14">
        <v>17265</v>
      </c>
      <c r="K45" s="13">
        <v>3.0012780801437402</v>
      </c>
      <c r="L45" s="14">
        <v>5752.5492603381599</v>
      </c>
      <c r="M45" s="14">
        <v>2991</v>
      </c>
      <c r="ZA45" s="8"/>
    </row>
    <row r="46" spans="2:677" x14ac:dyDescent="0.3">
      <c r="B46" s="21"/>
      <c r="C46" s="15" t="s">
        <v>283</v>
      </c>
      <c r="D46" s="13">
        <v>0.62924779502097605</v>
      </c>
      <c r="E46" s="13">
        <v>0.46343133300742601</v>
      </c>
      <c r="F46" s="13">
        <v>0.14698019921818201</v>
      </c>
      <c r="G46" s="13">
        <v>2.6518938076351901</v>
      </c>
      <c r="H46" s="13">
        <v>73.648463558299397</v>
      </c>
      <c r="I46" s="14">
        <v>2</v>
      </c>
      <c r="J46" s="14">
        <v>184</v>
      </c>
      <c r="K46" s="13">
        <v>0.62855256350727495</v>
      </c>
      <c r="L46" s="14">
        <v>184</v>
      </c>
      <c r="M46" s="14">
        <v>94</v>
      </c>
      <c r="ZA46" s="8"/>
    </row>
    <row r="47" spans="2:677" x14ac:dyDescent="0.3">
      <c r="B47" s="21" t="s">
        <v>261</v>
      </c>
      <c r="C47" s="15" t="s">
        <v>246</v>
      </c>
      <c r="D47" s="13">
        <v>0.457330369302345</v>
      </c>
      <c r="E47" s="13">
        <v>0.122690417398104</v>
      </c>
      <c r="F47" s="13">
        <v>0.27007961720886198</v>
      </c>
      <c r="G47" s="13">
        <v>0.77339844812858105</v>
      </c>
      <c r="H47" s="13">
        <v>26.827524615360002</v>
      </c>
      <c r="I47" s="14">
        <v>29</v>
      </c>
      <c r="J47" s="14">
        <v>4984</v>
      </c>
      <c r="K47" s="13">
        <v>1.6476799207471899</v>
      </c>
      <c r="L47" s="14">
        <v>3024.8593414550201</v>
      </c>
      <c r="M47" s="14">
        <v>1840</v>
      </c>
      <c r="ZA47" s="8"/>
    </row>
    <row r="48" spans="2:677" x14ac:dyDescent="0.3">
      <c r="B48" s="21"/>
      <c r="C48" s="15" t="s">
        <v>247</v>
      </c>
      <c r="D48" s="13">
        <v>1.2027819360991101</v>
      </c>
      <c r="E48" s="13">
        <v>0.32822224743463702</v>
      </c>
      <c r="F48" s="13">
        <v>0.70327821999499196</v>
      </c>
      <c r="G48" s="13">
        <v>2.04973501688688</v>
      </c>
      <c r="H48" s="13">
        <v>27.288591355065901</v>
      </c>
      <c r="I48" s="14">
        <v>32</v>
      </c>
      <c r="J48" s="14">
        <v>4105</v>
      </c>
      <c r="K48" s="13">
        <v>3.7205896102554199</v>
      </c>
      <c r="L48" s="14">
        <v>1103.3197503656399</v>
      </c>
      <c r="M48" s="14">
        <v>1991</v>
      </c>
      <c r="ZA48" s="8"/>
    </row>
    <row r="49" spans="2:677" x14ac:dyDescent="0.3">
      <c r="B49" s="21"/>
      <c r="C49" s="15" t="s">
        <v>248</v>
      </c>
      <c r="D49" s="13">
        <v>0.43789305691770802</v>
      </c>
      <c r="E49" s="13">
        <v>9.7625930998110899E-2</v>
      </c>
      <c r="F49" s="13">
        <v>0.28270026219224698</v>
      </c>
      <c r="G49" s="13">
        <v>0.67770238973635899</v>
      </c>
      <c r="H49" s="13">
        <v>22.294468810556499</v>
      </c>
      <c r="I49" s="14">
        <v>27</v>
      </c>
      <c r="J49" s="14">
        <v>3930</v>
      </c>
      <c r="K49" s="13">
        <v>0.85891515960098197</v>
      </c>
      <c r="L49" s="14">
        <v>3930</v>
      </c>
      <c r="M49" s="14">
        <v>2011</v>
      </c>
      <c r="ZA49" s="8"/>
    </row>
    <row r="50" spans="2:677" x14ac:dyDescent="0.3">
      <c r="B50" s="21"/>
      <c r="C50" s="15" t="s">
        <v>249</v>
      </c>
      <c r="D50" s="13">
        <v>0.55795977761501503</v>
      </c>
      <c r="E50" s="13">
        <v>0.18164733864464999</v>
      </c>
      <c r="F50" s="13">
        <v>0.29439103498567198</v>
      </c>
      <c r="G50" s="13">
        <v>1.05500513440467</v>
      </c>
      <c r="H50" s="13">
        <v>32.555633207306997</v>
      </c>
      <c r="I50" s="14">
        <v>21</v>
      </c>
      <c r="J50" s="14">
        <v>4232</v>
      </c>
      <c r="K50" s="13">
        <v>2.5161018053061399</v>
      </c>
      <c r="L50" s="14">
        <v>1681.96691845904</v>
      </c>
      <c r="M50" s="14">
        <v>2093</v>
      </c>
      <c r="ZA50" s="8"/>
    </row>
    <row r="51" spans="2:677" x14ac:dyDescent="0.3">
      <c r="B51" s="21"/>
      <c r="C51" s="15" t="s">
        <v>250</v>
      </c>
      <c r="D51" s="13">
        <v>0.62957351090848901</v>
      </c>
      <c r="E51" s="13">
        <v>0.17163721156945</v>
      </c>
      <c r="F51" s="13">
        <v>0.36857243573711002</v>
      </c>
      <c r="G51" s="13">
        <v>1.0734087506874701</v>
      </c>
      <c r="H51" s="13">
        <v>27.2624576154378</v>
      </c>
      <c r="I51" s="14">
        <v>23</v>
      </c>
      <c r="J51" s="14">
        <v>4868</v>
      </c>
      <c r="K51" s="13">
        <v>2.2918207656946201</v>
      </c>
      <c r="L51" s="14">
        <v>2124.0753521685601</v>
      </c>
      <c r="M51" s="14">
        <v>2065</v>
      </c>
      <c r="ZA51" s="8"/>
    </row>
    <row r="52" spans="2:677" x14ac:dyDescent="0.3">
      <c r="B52" s="21" t="s">
        <v>260</v>
      </c>
      <c r="C52" s="15" t="s">
        <v>251</v>
      </c>
      <c r="D52" s="13">
        <v>0.71774845200989701</v>
      </c>
      <c r="E52" s="13">
        <v>0.107481819672867</v>
      </c>
      <c r="F52" s="13">
        <v>0.53497446334812304</v>
      </c>
      <c r="G52" s="13">
        <v>0.96236298427492895</v>
      </c>
      <c r="H52" s="13">
        <v>14.974859140676401</v>
      </c>
      <c r="I52" s="14">
        <v>103</v>
      </c>
      <c r="J52" s="14">
        <v>16965</v>
      </c>
      <c r="K52" s="13">
        <v>2.7501374695015501</v>
      </c>
      <c r="L52" s="14">
        <v>6168.78253837793</v>
      </c>
      <c r="M52" s="14">
        <v>3093</v>
      </c>
      <c r="ZA52" s="8"/>
    </row>
    <row r="53" spans="2:677" x14ac:dyDescent="0.3">
      <c r="B53" s="21"/>
      <c r="C53" s="15" t="s">
        <v>252</v>
      </c>
      <c r="D53" s="13">
        <v>0.439642369987294</v>
      </c>
      <c r="E53" s="13">
        <v>0.11797989799749101</v>
      </c>
      <c r="F53" s="13">
        <v>0.25960084309111697</v>
      </c>
      <c r="G53" s="13">
        <v>0.74361754970826699</v>
      </c>
      <c r="H53" s="13">
        <v>26.8354248933971</v>
      </c>
      <c r="I53" s="14">
        <v>29</v>
      </c>
      <c r="J53" s="14">
        <v>5155</v>
      </c>
      <c r="K53" s="13">
        <v>1.63898303633769</v>
      </c>
      <c r="L53" s="14">
        <v>3145.2430474929401</v>
      </c>
      <c r="M53" s="14">
        <v>1882</v>
      </c>
      <c r="ZA53" s="8"/>
    </row>
    <row r="54" spans="2:677" x14ac:dyDescent="0.3">
      <c r="B54" s="21" t="s">
        <v>254</v>
      </c>
      <c r="C54" s="15" t="s">
        <v>253</v>
      </c>
      <c r="D54" s="13">
        <v>0.73873030155408603</v>
      </c>
      <c r="E54" s="13">
        <v>0.11934824134976001</v>
      </c>
      <c r="F54" s="13">
        <v>0.53797398349790604</v>
      </c>
      <c r="G54" s="13">
        <v>1.01363957614014</v>
      </c>
      <c r="H54" s="13">
        <v>16.155861090127701</v>
      </c>
      <c r="I54" s="14">
        <v>81</v>
      </c>
      <c r="J54" s="14">
        <v>14024</v>
      </c>
      <c r="K54" s="13">
        <v>2.7240008740241999</v>
      </c>
      <c r="L54" s="14">
        <v>5148.3096550120399</v>
      </c>
      <c r="M54" s="14">
        <v>2806</v>
      </c>
      <c r="ZA54" s="8"/>
    </row>
    <row r="55" spans="2:677" x14ac:dyDescent="0.3">
      <c r="B55" s="21"/>
      <c r="C55" s="15" t="s">
        <v>254</v>
      </c>
      <c r="D55" s="13">
        <v>0.52355812325689599</v>
      </c>
      <c r="E55" s="13">
        <v>0.124523300060375</v>
      </c>
      <c r="F55" s="13">
        <v>0.32823964246127102</v>
      </c>
      <c r="G55" s="13">
        <v>0.83412790849431695</v>
      </c>
      <c r="H55" s="13">
        <v>23.784045080946001</v>
      </c>
      <c r="I55" s="14">
        <v>51</v>
      </c>
      <c r="J55" s="14">
        <v>8271</v>
      </c>
      <c r="K55" s="13">
        <v>2.4621902530121398</v>
      </c>
      <c r="L55" s="14">
        <v>3359.20426534123</v>
      </c>
      <c r="M55" s="14">
        <v>2209</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294</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287" priority="1">
      <formula>ZA9 = 3</formula>
    </cfRule>
    <cfRule type="expression" dxfId="286" priority="48">
      <formula>I9 = J9</formula>
    </cfRule>
    <cfRule type="expression" dxfId="285" priority="95">
      <formula>ZA9 = 2</formula>
    </cfRule>
    <cfRule type="expression" dxfId="284" priority="142">
      <formula>ZA9 = 1</formula>
    </cfRule>
  </conditionalFormatting>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ZA70"/>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49</v>
      </c>
      <c r="M2" s="11" t="str">
        <f>HYPERLINK("#'INDICE'!A1", "Índice")</f>
        <v>Índice</v>
      </c>
    </row>
    <row r="3" spans="2:677" x14ac:dyDescent="0.3">
      <c r="B3" s="9" t="s">
        <v>7</v>
      </c>
      <c r="C3" s="10" t="s">
        <v>48</v>
      </c>
    </row>
    <row r="4" spans="2:677" x14ac:dyDescent="0.3">
      <c r="B4" s="9" t="s">
        <v>8</v>
      </c>
      <c r="C4" s="10" t="s">
        <v>262</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33.091022952316003</v>
      </c>
      <c r="E9" s="13">
        <v>0.65479448937567997</v>
      </c>
      <c r="F9" s="13">
        <v>31.8199706169816</v>
      </c>
      <c r="G9" s="13">
        <v>34.387240114560697</v>
      </c>
      <c r="H9" s="13">
        <v>1.9787677471295899</v>
      </c>
      <c r="I9" s="14">
        <v>6980</v>
      </c>
      <c r="J9" s="14">
        <v>20098</v>
      </c>
      <c r="K9" s="13">
        <v>3.8917656558965801</v>
      </c>
      <c r="L9" s="14">
        <v>5164.2369497630598</v>
      </c>
      <c r="M9" s="14">
        <v>3119</v>
      </c>
      <c r="ZA9" s="8"/>
    </row>
    <row r="10" spans="2:677" x14ac:dyDescent="0.3">
      <c r="B10" s="21" t="s">
        <v>256</v>
      </c>
      <c r="C10" s="15" t="s">
        <v>216</v>
      </c>
      <c r="D10" s="13">
        <v>31.6211193457432</v>
      </c>
      <c r="E10" s="13">
        <v>0.83312015643982296</v>
      </c>
      <c r="F10" s="13">
        <v>30.010368151091502</v>
      </c>
      <c r="G10" s="13">
        <v>33.277219237887998</v>
      </c>
      <c r="H10" s="13">
        <v>2.6346953355146701</v>
      </c>
      <c r="I10" s="14">
        <v>3929</v>
      </c>
      <c r="J10" s="14">
        <v>12074</v>
      </c>
      <c r="K10" s="13">
        <v>3.8755313813921002</v>
      </c>
      <c r="L10" s="14">
        <v>3115.4437448170002</v>
      </c>
      <c r="M10" s="14">
        <v>1968</v>
      </c>
      <c r="ZA10" s="8"/>
    </row>
    <row r="11" spans="2:677" x14ac:dyDescent="0.3">
      <c r="B11" s="21"/>
      <c r="C11" s="15" t="s">
        <v>217</v>
      </c>
      <c r="D11" s="13">
        <v>36.2618602857575</v>
      </c>
      <c r="E11" s="13">
        <v>0.99635255775061204</v>
      </c>
      <c r="F11" s="13">
        <v>34.330581654344698</v>
      </c>
      <c r="G11" s="13">
        <v>38.238521117892297</v>
      </c>
      <c r="H11" s="13">
        <v>2.7476597998529799</v>
      </c>
      <c r="I11" s="14">
        <v>3051</v>
      </c>
      <c r="J11" s="14">
        <v>8024</v>
      </c>
      <c r="K11" s="13">
        <v>3.4459852020729298</v>
      </c>
      <c r="L11" s="14">
        <v>2328.5068070440898</v>
      </c>
      <c r="M11" s="14">
        <v>1151</v>
      </c>
      <c r="ZA11" s="8"/>
    </row>
    <row r="12" spans="2:677" x14ac:dyDescent="0.3">
      <c r="B12" s="21" t="s">
        <v>257</v>
      </c>
      <c r="C12" s="15" t="s">
        <v>218</v>
      </c>
      <c r="D12" s="13">
        <v>40.2313806989414</v>
      </c>
      <c r="E12" s="13">
        <v>0.92756348913226205</v>
      </c>
      <c r="F12" s="13">
        <v>38.425844190297603</v>
      </c>
      <c r="G12" s="13">
        <v>42.063798854989201</v>
      </c>
      <c r="H12" s="13">
        <v>2.3055721007274999</v>
      </c>
      <c r="I12" s="14">
        <v>2912</v>
      </c>
      <c r="J12" s="14">
        <v>7864</v>
      </c>
      <c r="K12" s="13">
        <v>2.81343836906668</v>
      </c>
      <c r="L12" s="14">
        <v>2795.1563064126299</v>
      </c>
      <c r="M12" s="14">
        <v>1253</v>
      </c>
      <c r="ZA12" s="8"/>
    </row>
    <row r="13" spans="2:677" x14ac:dyDescent="0.3">
      <c r="B13" s="21"/>
      <c r="C13" s="15" t="s">
        <v>219</v>
      </c>
      <c r="D13" s="13">
        <v>27.044915458826001</v>
      </c>
      <c r="E13" s="13">
        <v>0.98431747284178295</v>
      </c>
      <c r="F13" s="13">
        <v>25.157321431960799</v>
      </c>
      <c r="G13" s="13">
        <v>29.019223900126601</v>
      </c>
      <c r="H13" s="13">
        <v>3.6395657229557199</v>
      </c>
      <c r="I13" s="14">
        <v>1963</v>
      </c>
      <c r="J13" s="14">
        <v>6518</v>
      </c>
      <c r="K13" s="13">
        <v>3.20019849489963</v>
      </c>
      <c r="L13" s="14">
        <v>2036.74866118092</v>
      </c>
      <c r="M13" s="14">
        <v>1017</v>
      </c>
      <c r="ZA13" s="8"/>
    </row>
    <row r="14" spans="2:677" x14ac:dyDescent="0.3">
      <c r="B14" s="21"/>
      <c r="C14" s="15" t="s">
        <v>220</v>
      </c>
      <c r="D14" s="13">
        <v>38.947960290032498</v>
      </c>
      <c r="E14" s="13">
        <v>0.97983463679984795</v>
      </c>
      <c r="F14" s="13">
        <v>37.042845788239497</v>
      </c>
      <c r="G14" s="13">
        <v>40.887421870073403</v>
      </c>
      <c r="H14" s="13">
        <v>2.5157534040379699</v>
      </c>
      <c r="I14" s="14">
        <v>2105</v>
      </c>
      <c r="J14" s="14">
        <v>5716</v>
      </c>
      <c r="K14" s="13">
        <v>2.3074745155824901</v>
      </c>
      <c r="L14" s="14">
        <v>2477.16711989648</v>
      </c>
      <c r="M14" s="14">
        <v>849</v>
      </c>
      <c r="ZA14" s="8"/>
    </row>
    <row r="15" spans="2:677" x14ac:dyDescent="0.3">
      <c r="B15" s="21" t="s">
        <v>258</v>
      </c>
      <c r="C15" s="15" t="s">
        <v>221</v>
      </c>
      <c r="D15" s="13">
        <v>39.866688525412002</v>
      </c>
      <c r="E15" s="13">
        <v>2.4163894736707001</v>
      </c>
      <c r="F15" s="13">
        <v>35.180818289152803</v>
      </c>
      <c r="G15" s="13">
        <v>44.7458404464669</v>
      </c>
      <c r="H15" s="13">
        <v>6.0611742862225304</v>
      </c>
      <c r="I15" s="14">
        <v>239</v>
      </c>
      <c r="J15" s="14">
        <v>600</v>
      </c>
      <c r="K15" s="13">
        <v>1.4589332057575299</v>
      </c>
      <c r="L15" s="14">
        <v>411.25940353688702</v>
      </c>
      <c r="M15" s="14">
        <v>96</v>
      </c>
      <c r="ZA15" s="8"/>
    </row>
    <row r="16" spans="2:677" x14ac:dyDescent="0.3">
      <c r="B16" s="21"/>
      <c r="C16" s="15" t="s">
        <v>222</v>
      </c>
      <c r="D16" s="13">
        <v>37.049774331556698</v>
      </c>
      <c r="E16" s="13">
        <v>2.62709348465612</v>
      </c>
      <c r="F16" s="13">
        <v>32.011985103407703</v>
      </c>
      <c r="G16" s="13">
        <v>42.386106876067302</v>
      </c>
      <c r="H16" s="13">
        <v>7.0907138627792499</v>
      </c>
      <c r="I16" s="14">
        <v>253</v>
      </c>
      <c r="J16" s="14">
        <v>707</v>
      </c>
      <c r="K16" s="13">
        <v>2.0891657500544198</v>
      </c>
      <c r="L16" s="14">
        <v>338.41259363053598</v>
      </c>
      <c r="M16" s="14">
        <v>114</v>
      </c>
      <c r="ZA16" s="8"/>
    </row>
    <row r="17" spans="2:677" x14ac:dyDescent="0.3">
      <c r="B17" s="21"/>
      <c r="C17" s="15" t="s">
        <v>223</v>
      </c>
      <c r="D17" s="13">
        <v>40.614811271205603</v>
      </c>
      <c r="E17" s="13">
        <v>2.6178428571615902</v>
      </c>
      <c r="F17" s="13">
        <v>35.550572811351998</v>
      </c>
      <c r="G17" s="13">
        <v>45.886828611902601</v>
      </c>
      <c r="H17" s="13">
        <v>6.4455374165866104</v>
      </c>
      <c r="I17" s="14">
        <v>295</v>
      </c>
      <c r="J17" s="14">
        <v>732</v>
      </c>
      <c r="K17" s="13">
        <v>2.0770260482995799</v>
      </c>
      <c r="L17" s="14">
        <v>352.42697153426298</v>
      </c>
      <c r="M17" s="14">
        <v>114</v>
      </c>
      <c r="ZA17" s="8"/>
    </row>
    <row r="18" spans="2:677" x14ac:dyDescent="0.3">
      <c r="B18" s="21"/>
      <c r="C18" s="15" t="s">
        <v>224</v>
      </c>
      <c r="D18" s="13">
        <v>46.455579579487697</v>
      </c>
      <c r="E18" s="13">
        <v>2.30759447580244</v>
      </c>
      <c r="F18" s="13">
        <v>41.915630948327902</v>
      </c>
      <c r="G18" s="13">
        <v>51.055036937188298</v>
      </c>
      <c r="H18" s="13">
        <v>4.9673139301901097</v>
      </c>
      <c r="I18" s="14">
        <v>285</v>
      </c>
      <c r="J18" s="14">
        <v>621</v>
      </c>
      <c r="K18" s="13">
        <v>1.32726782340331</v>
      </c>
      <c r="L18" s="14">
        <v>467.87844099743398</v>
      </c>
      <c r="M18" s="14">
        <v>93</v>
      </c>
      <c r="ZA18" s="8"/>
    </row>
    <row r="19" spans="2:677" x14ac:dyDescent="0.3">
      <c r="B19" s="21"/>
      <c r="C19" s="15" t="s">
        <v>225</v>
      </c>
      <c r="D19" s="13">
        <v>27.2164064979616</v>
      </c>
      <c r="E19" s="13">
        <v>2.5005353490211699</v>
      </c>
      <c r="F19" s="13">
        <v>22.539645649211</v>
      </c>
      <c r="G19" s="13">
        <v>32.4569466920886</v>
      </c>
      <c r="H19" s="13">
        <v>9.1876028865472907</v>
      </c>
      <c r="I19" s="14">
        <v>155</v>
      </c>
      <c r="J19" s="14">
        <v>557</v>
      </c>
      <c r="K19" s="13">
        <v>1.7549975379041101</v>
      </c>
      <c r="L19" s="14">
        <v>317.37936263158002</v>
      </c>
      <c r="M19" s="14">
        <v>89</v>
      </c>
      <c r="ZA19" s="8"/>
    </row>
    <row r="20" spans="2:677" x14ac:dyDescent="0.3">
      <c r="B20" s="21"/>
      <c r="C20" s="15" t="s">
        <v>226</v>
      </c>
      <c r="D20" s="13">
        <v>34.181957981358501</v>
      </c>
      <c r="E20" s="13">
        <v>2.7219854550473199</v>
      </c>
      <c r="F20" s="13">
        <v>28.995605116663999</v>
      </c>
      <c r="G20" s="13">
        <v>39.776303327564101</v>
      </c>
      <c r="H20" s="13">
        <v>7.9632227519903296</v>
      </c>
      <c r="I20" s="14">
        <v>203</v>
      </c>
      <c r="J20" s="14">
        <v>561</v>
      </c>
      <c r="K20" s="13">
        <v>1.8442412553149401</v>
      </c>
      <c r="L20" s="14">
        <v>304.190136937479</v>
      </c>
      <c r="M20" s="14">
        <v>89</v>
      </c>
      <c r="ZA20" s="8"/>
    </row>
    <row r="21" spans="2:677" x14ac:dyDescent="0.3">
      <c r="B21" s="21"/>
      <c r="C21" s="15" t="s">
        <v>227</v>
      </c>
      <c r="D21" s="13">
        <v>27.390364085568098</v>
      </c>
      <c r="E21" s="13">
        <v>1.39372757748251</v>
      </c>
      <c r="F21" s="13">
        <v>24.729046482290599</v>
      </c>
      <c r="G21" s="13">
        <v>30.2230903724735</v>
      </c>
      <c r="H21" s="13">
        <v>5.0883864600283504</v>
      </c>
      <c r="I21" s="14">
        <v>304</v>
      </c>
      <c r="J21" s="14">
        <v>1143</v>
      </c>
      <c r="K21" s="13">
        <v>1.11539791050564</v>
      </c>
      <c r="L21" s="14">
        <v>1024.7464059546701</v>
      </c>
      <c r="M21" s="14">
        <v>195</v>
      </c>
      <c r="ZA21" s="8"/>
    </row>
    <row r="22" spans="2:677" x14ac:dyDescent="0.3">
      <c r="B22" s="21"/>
      <c r="C22" s="15" t="s">
        <v>228</v>
      </c>
      <c r="D22" s="13">
        <v>50.693272166717897</v>
      </c>
      <c r="E22" s="13">
        <v>1.67201345043301</v>
      </c>
      <c r="F22" s="13">
        <v>47.399734268715598</v>
      </c>
      <c r="G22" s="13">
        <v>53.980803725604297</v>
      </c>
      <c r="H22" s="13">
        <v>3.2982945842086502</v>
      </c>
      <c r="I22" s="14">
        <v>752</v>
      </c>
      <c r="J22" s="14">
        <v>1531</v>
      </c>
      <c r="K22" s="13">
        <v>1.71125392425332</v>
      </c>
      <c r="L22" s="14">
        <v>894.66558895870901</v>
      </c>
      <c r="M22" s="14">
        <v>219</v>
      </c>
      <c r="ZA22" s="8"/>
    </row>
    <row r="23" spans="2:677" x14ac:dyDescent="0.3">
      <c r="B23" s="21"/>
      <c r="C23" s="15" t="s">
        <v>229</v>
      </c>
      <c r="D23" s="13">
        <v>24.528386042444399</v>
      </c>
      <c r="E23" s="13">
        <v>1.7284794730603901</v>
      </c>
      <c r="F23" s="13">
        <v>21.279473310222201</v>
      </c>
      <c r="G23" s="13">
        <v>28.0962950930912</v>
      </c>
      <c r="H23" s="13">
        <v>7.0468536742262202</v>
      </c>
      <c r="I23" s="14">
        <v>264</v>
      </c>
      <c r="J23" s="14">
        <v>1137</v>
      </c>
      <c r="K23" s="13">
        <v>1.8333871110097</v>
      </c>
      <c r="L23" s="14">
        <v>620.16362674974005</v>
      </c>
      <c r="M23" s="14">
        <v>179</v>
      </c>
      <c r="ZA23" s="8"/>
    </row>
    <row r="24" spans="2:677" x14ac:dyDescent="0.3">
      <c r="B24" s="21"/>
      <c r="C24" s="15" t="s">
        <v>230</v>
      </c>
      <c r="D24" s="13">
        <v>44.680275996071302</v>
      </c>
      <c r="E24" s="13">
        <v>2.2790509431888002</v>
      </c>
      <c r="F24" s="13">
        <v>40.214064271678502</v>
      </c>
      <c r="G24" s="13">
        <v>49.234032932282602</v>
      </c>
      <c r="H24" s="13">
        <v>5.1007987134841999</v>
      </c>
      <c r="I24" s="14">
        <v>285</v>
      </c>
      <c r="J24" s="14">
        <v>643</v>
      </c>
      <c r="K24" s="13">
        <v>1.3491096298738601</v>
      </c>
      <c r="L24" s="14">
        <v>476.61063694291499</v>
      </c>
      <c r="M24" s="14">
        <v>98</v>
      </c>
      <c r="ZA24" s="8"/>
    </row>
    <row r="25" spans="2:677" x14ac:dyDescent="0.3">
      <c r="B25" s="21"/>
      <c r="C25" s="15" t="s">
        <v>231</v>
      </c>
      <c r="D25" s="13">
        <v>37.339012575753898</v>
      </c>
      <c r="E25" s="13">
        <v>1.7513157565805799</v>
      </c>
      <c r="F25" s="13">
        <v>33.949777456848501</v>
      </c>
      <c r="G25" s="13">
        <v>40.857301467302399</v>
      </c>
      <c r="H25" s="13">
        <v>4.6903108458679501</v>
      </c>
      <c r="I25" s="14">
        <v>374</v>
      </c>
      <c r="J25" s="14">
        <v>1024</v>
      </c>
      <c r="K25" s="13">
        <v>1.34104848721126</v>
      </c>
      <c r="L25" s="14">
        <v>763.58163762551999</v>
      </c>
      <c r="M25" s="14">
        <v>159</v>
      </c>
      <c r="ZA25" s="8"/>
    </row>
    <row r="26" spans="2:677" x14ac:dyDescent="0.3">
      <c r="B26" s="21"/>
      <c r="C26" s="15" t="s">
        <v>232</v>
      </c>
      <c r="D26" s="13">
        <v>23.871232207083001</v>
      </c>
      <c r="E26" s="13">
        <v>1.8181883068495499</v>
      </c>
      <c r="F26" s="13">
        <v>20.469263710193601</v>
      </c>
      <c r="G26" s="13">
        <v>27.642089694681601</v>
      </c>
      <c r="H26" s="13">
        <v>7.6166504145104996</v>
      </c>
      <c r="I26" s="14">
        <v>248</v>
      </c>
      <c r="J26" s="14">
        <v>1111</v>
      </c>
      <c r="K26" s="13">
        <v>2.0191894189553201</v>
      </c>
      <c r="L26" s="14">
        <v>550.22079135834804</v>
      </c>
      <c r="M26" s="14">
        <v>173</v>
      </c>
      <c r="ZA26" s="8"/>
    </row>
    <row r="27" spans="2:677" x14ac:dyDescent="0.3">
      <c r="B27" s="21"/>
      <c r="C27" s="15" t="s">
        <v>233</v>
      </c>
      <c r="D27" s="13">
        <v>27.8438269211224</v>
      </c>
      <c r="E27" s="13">
        <v>1.9952056343462301</v>
      </c>
      <c r="F27" s="13">
        <v>24.0791407862719</v>
      </c>
      <c r="G27" s="13">
        <v>31.949412430190801</v>
      </c>
      <c r="H27" s="13">
        <v>7.1657018986591297</v>
      </c>
      <c r="I27" s="14">
        <v>271</v>
      </c>
      <c r="J27" s="14">
        <v>974</v>
      </c>
      <c r="K27" s="13">
        <v>1.92790552645257</v>
      </c>
      <c r="L27" s="14">
        <v>505.21147775959798</v>
      </c>
      <c r="M27" s="14">
        <v>160</v>
      </c>
      <c r="ZA27" s="8"/>
    </row>
    <row r="28" spans="2:677" x14ac:dyDescent="0.3">
      <c r="B28" s="21"/>
      <c r="C28" s="15" t="s">
        <v>234</v>
      </c>
      <c r="D28" s="13">
        <v>43.784786195100899</v>
      </c>
      <c r="E28" s="13">
        <v>2.7702215708146301</v>
      </c>
      <c r="F28" s="13">
        <v>38.378077259115202</v>
      </c>
      <c r="G28" s="13">
        <v>49.343269438536403</v>
      </c>
      <c r="H28" s="13">
        <v>6.3269044148594897</v>
      </c>
      <c r="I28" s="14">
        <v>253</v>
      </c>
      <c r="J28" s="14">
        <v>617</v>
      </c>
      <c r="K28" s="13">
        <v>1.9205809876968101</v>
      </c>
      <c r="L28" s="14">
        <v>321.25695503208902</v>
      </c>
      <c r="M28" s="14">
        <v>89</v>
      </c>
      <c r="ZA28" s="8"/>
    </row>
    <row r="29" spans="2:677" x14ac:dyDescent="0.3">
      <c r="B29" s="21"/>
      <c r="C29" s="15" t="s">
        <v>235</v>
      </c>
      <c r="D29" s="13">
        <v>35.556325498920899</v>
      </c>
      <c r="E29" s="13">
        <v>2.4689991650624199</v>
      </c>
      <c r="F29" s="13">
        <v>30.830596437310099</v>
      </c>
      <c r="G29" s="13">
        <v>40.581436060479</v>
      </c>
      <c r="H29" s="13">
        <v>6.9439097837524004</v>
      </c>
      <c r="I29" s="14">
        <v>273</v>
      </c>
      <c r="J29" s="14">
        <v>816</v>
      </c>
      <c r="K29" s="13">
        <v>2.1682149080939199</v>
      </c>
      <c r="L29" s="14">
        <v>376.346457610767</v>
      </c>
      <c r="M29" s="14">
        <v>118</v>
      </c>
      <c r="ZA29" s="8"/>
    </row>
    <row r="30" spans="2:677" x14ac:dyDescent="0.3">
      <c r="B30" s="21"/>
      <c r="C30" s="15" t="s">
        <v>236</v>
      </c>
      <c r="D30" s="13">
        <v>43.660344104176197</v>
      </c>
      <c r="E30" s="13">
        <v>2.3831340180382199</v>
      </c>
      <c r="F30" s="13">
        <v>39.0221904928841</v>
      </c>
      <c r="G30" s="13">
        <v>48.412101747895697</v>
      </c>
      <c r="H30" s="13">
        <v>5.45834914253519</v>
      </c>
      <c r="I30" s="14">
        <v>392</v>
      </c>
      <c r="J30" s="14">
        <v>991</v>
      </c>
      <c r="K30" s="13">
        <v>2.2857608098420901</v>
      </c>
      <c r="L30" s="14">
        <v>433.55367531586199</v>
      </c>
      <c r="M30" s="14">
        <v>151</v>
      </c>
      <c r="ZA30" s="8"/>
    </row>
    <row r="31" spans="2:677" x14ac:dyDescent="0.3">
      <c r="B31" s="21"/>
      <c r="C31" s="15" t="s">
        <v>237</v>
      </c>
      <c r="D31" s="13">
        <v>49.097164691471903</v>
      </c>
      <c r="E31" s="13">
        <v>2.1341088586030001</v>
      </c>
      <c r="F31" s="13">
        <v>44.897821373271</v>
      </c>
      <c r="G31" s="13">
        <v>53.309287766176098</v>
      </c>
      <c r="H31" s="13">
        <v>4.3467048902188301</v>
      </c>
      <c r="I31" s="14">
        <v>429</v>
      </c>
      <c r="J31" s="14">
        <v>900</v>
      </c>
      <c r="K31" s="13">
        <v>1.6383038152581999</v>
      </c>
      <c r="L31" s="14">
        <v>549.34865659099796</v>
      </c>
      <c r="M31" s="14">
        <v>154</v>
      </c>
      <c r="ZA31" s="8"/>
    </row>
    <row r="32" spans="2:677" x14ac:dyDescent="0.3">
      <c r="B32" s="21"/>
      <c r="C32" s="15" t="s">
        <v>238</v>
      </c>
      <c r="D32" s="13">
        <v>32.4895412052594</v>
      </c>
      <c r="E32" s="13">
        <v>2.5010774212825302</v>
      </c>
      <c r="F32" s="13">
        <v>27.726216780850301</v>
      </c>
      <c r="G32" s="13">
        <v>37.644956470988397</v>
      </c>
      <c r="H32" s="13">
        <v>7.6981001531583901</v>
      </c>
      <c r="I32" s="14">
        <v>177</v>
      </c>
      <c r="J32" s="14">
        <v>536</v>
      </c>
      <c r="K32" s="13">
        <v>1.52578526062634</v>
      </c>
      <c r="L32" s="14">
        <v>351.29451950530103</v>
      </c>
      <c r="M32" s="14">
        <v>85</v>
      </c>
      <c r="ZA32" s="8"/>
    </row>
    <row r="33" spans="2:677" x14ac:dyDescent="0.3">
      <c r="B33" s="21"/>
      <c r="C33" s="15" t="s">
        <v>239</v>
      </c>
      <c r="D33" s="13">
        <v>33.223584016305701</v>
      </c>
      <c r="E33" s="13">
        <v>2.0035755482233801</v>
      </c>
      <c r="F33" s="13">
        <v>29.3814676083609</v>
      </c>
      <c r="G33" s="13">
        <v>37.302728159262699</v>
      </c>
      <c r="H33" s="13">
        <v>6.03058221304497</v>
      </c>
      <c r="I33" s="14">
        <v>266</v>
      </c>
      <c r="J33" s="14">
        <v>789</v>
      </c>
      <c r="K33" s="13">
        <v>1.42583107911164</v>
      </c>
      <c r="L33" s="14">
        <v>553.36148268810598</v>
      </c>
      <c r="M33" s="14">
        <v>118</v>
      </c>
      <c r="ZA33" s="8"/>
    </row>
    <row r="34" spans="2:677" x14ac:dyDescent="0.3">
      <c r="B34" s="21"/>
      <c r="C34" s="15" t="s">
        <v>240</v>
      </c>
      <c r="D34" s="13">
        <v>42.056913502580898</v>
      </c>
      <c r="E34" s="13">
        <v>1.7493487297099599</v>
      </c>
      <c r="F34" s="13">
        <v>38.653461292500403</v>
      </c>
      <c r="G34" s="13">
        <v>45.537591759122499</v>
      </c>
      <c r="H34" s="13">
        <v>4.1594795814072603</v>
      </c>
      <c r="I34" s="14">
        <v>614</v>
      </c>
      <c r="J34" s="14">
        <v>1507</v>
      </c>
      <c r="K34" s="13">
        <v>1.8912055652064701</v>
      </c>
      <c r="L34" s="14">
        <v>796.84621689206597</v>
      </c>
      <c r="M34" s="14">
        <v>223</v>
      </c>
      <c r="ZA34" s="8"/>
    </row>
    <row r="35" spans="2:677" x14ac:dyDescent="0.3">
      <c r="B35" s="21"/>
      <c r="C35" s="15" t="s">
        <v>241</v>
      </c>
      <c r="D35" s="13">
        <v>32.476048133371101</v>
      </c>
      <c r="E35" s="13">
        <v>1.81523527655547</v>
      </c>
      <c r="F35" s="13">
        <v>28.9967913196908</v>
      </c>
      <c r="G35" s="13">
        <v>36.160166809816801</v>
      </c>
      <c r="H35" s="13">
        <v>5.5894586345627797</v>
      </c>
      <c r="I35" s="14">
        <v>307</v>
      </c>
      <c r="J35" s="14">
        <v>996</v>
      </c>
      <c r="K35" s="13">
        <v>1.49509193386718</v>
      </c>
      <c r="L35" s="14">
        <v>666.17976957695498</v>
      </c>
      <c r="M35" s="14">
        <v>150</v>
      </c>
      <c r="ZA35" s="8"/>
    </row>
    <row r="36" spans="2:677" x14ac:dyDescent="0.3">
      <c r="B36" s="21"/>
      <c r="C36" s="15" t="s">
        <v>242</v>
      </c>
      <c r="D36" s="13">
        <v>24.043537344054901</v>
      </c>
      <c r="E36" s="13">
        <v>1.7092605144933</v>
      </c>
      <c r="F36" s="13">
        <v>20.831463964963799</v>
      </c>
      <c r="G36" s="13">
        <v>27.578360178829801</v>
      </c>
      <c r="H36" s="13">
        <v>7.1090226451888396</v>
      </c>
      <c r="I36" s="14">
        <v>217</v>
      </c>
      <c r="J36" s="14">
        <v>983</v>
      </c>
      <c r="K36" s="13">
        <v>1.5709592306495599</v>
      </c>
      <c r="L36" s="14">
        <v>625.73234290335597</v>
      </c>
      <c r="M36" s="14">
        <v>162</v>
      </c>
      <c r="ZA36" s="8"/>
    </row>
    <row r="37" spans="2:677" x14ac:dyDescent="0.3">
      <c r="B37" s="21"/>
      <c r="C37" s="15" t="s">
        <v>243</v>
      </c>
      <c r="D37" s="13">
        <v>19.3886197238423</v>
      </c>
      <c r="E37" s="13">
        <v>1.9993826907496599</v>
      </c>
      <c r="F37" s="13">
        <v>15.72200809464</v>
      </c>
      <c r="G37" s="13">
        <v>23.670176332055298</v>
      </c>
      <c r="H37" s="13">
        <v>10.3121455741947</v>
      </c>
      <c r="I37" s="14">
        <v>124</v>
      </c>
      <c r="J37" s="14">
        <v>622</v>
      </c>
      <c r="K37" s="13">
        <v>1.5883280509703199</v>
      </c>
      <c r="L37" s="14">
        <v>391.60675883046702</v>
      </c>
      <c r="M37" s="14">
        <v>91</v>
      </c>
      <c r="ZA37" s="8"/>
    </row>
    <row r="38" spans="2:677" x14ac:dyDescent="0.3">
      <c r="B38" s="21" t="s">
        <v>259</v>
      </c>
      <c r="C38" s="15" t="s">
        <v>244</v>
      </c>
      <c r="D38" s="13">
        <v>33.839473896445497</v>
      </c>
      <c r="E38" s="13">
        <v>0.86814568009084103</v>
      </c>
      <c r="F38" s="13">
        <v>32.158187193613003</v>
      </c>
      <c r="G38" s="13">
        <v>35.562583842317501</v>
      </c>
      <c r="H38" s="13">
        <v>2.5654822020800698</v>
      </c>
      <c r="I38" s="14">
        <v>4046</v>
      </c>
      <c r="J38" s="14">
        <v>11533</v>
      </c>
      <c r="K38" s="13">
        <v>3.8821051846871701</v>
      </c>
      <c r="L38" s="14">
        <v>2970.8107975774401</v>
      </c>
      <c r="M38" s="14">
        <v>1678</v>
      </c>
      <c r="ZA38" s="8"/>
    </row>
    <row r="39" spans="2:677" x14ac:dyDescent="0.3">
      <c r="B39" s="21"/>
      <c r="C39" s="15" t="s">
        <v>245</v>
      </c>
      <c r="D39" s="13">
        <v>32.488251385416703</v>
      </c>
      <c r="E39" s="13">
        <v>0.99021135816802797</v>
      </c>
      <c r="F39" s="13">
        <v>30.576625803299901</v>
      </c>
      <c r="G39" s="13">
        <v>34.460066767523102</v>
      </c>
      <c r="H39" s="13">
        <v>3.04790598429225</v>
      </c>
      <c r="I39" s="14">
        <v>2934</v>
      </c>
      <c r="J39" s="14">
        <v>8565</v>
      </c>
      <c r="K39" s="13">
        <v>3.8284834326968902</v>
      </c>
      <c r="L39" s="14">
        <v>2237.1782849708102</v>
      </c>
      <c r="M39" s="14">
        <v>1344</v>
      </c>
      <c r="ZA39" s="8"/>
    </row>
    <row r="40" spans="2:677" x14ac:dyDescent="0.3">
      <c r="B40" s="21" t="s">
        <v>261</v>
      </c>
      <c r="C40" s="15" t="s">
        <v>246</v>
      </c>
      <c r="D40" s="13">
        <v>37.972232346294199</v>
      </c>
      <c r="E40" s="13">
        <v>1.3428184102602201</v>
      </c>
      <c r="F40" s="13">
        <v>35.376263925777302</v>
      </c>
      <c r="G40" s="13">
        <v>40.638902732390697</v>
      </c>
      <c r="H40" s="13">
        <v>3.5363167432827201</v>
      </c>
      <c r="I40" s="14">
        <v>1810</v>
      </c>
      <c r="J40" s="14">
        <v>4457</v>
      </c>
      <c r="K40" s="13">
        <v>3.4113593878454398</v>
      </c>
      <c r="L40" s="14">
        <v>1306.5172833680699</v>
      </c>
      <c r="M40" s="14">
        <v>1751</v>
      </c>
      <c r="ZA40" s="8"/>
    </row>
    <row r="41" spans="2:677" x14ac:dyDescent="0.3">
      <c r="B41" s="21"/>
      <c r="C41" s="15" t="s">
        <v>247</v>
      </c>
      <c r="D41" s="13">
        <v>32.308305400210102</v>
      </c>
      <c r="E41" s="13">
        <v>1.35242159007645</v>
      </c>
      <c r="F41" s="13">
        <v>29.7148384832944</v>
      </c>
      <c r="G41" s="13">
        <v>35.015359003838199</v>
      </c>
      <c r="H41" s="13">
        <v>4.18598739031252</v>
      </c>
      <c r="I41" s="14">
        <v>1350</v>
      </c>
      <c r="J41" s="14">
        <v>3738</v>
      </c>
      <c r="K41" s="13">
        <v>3.1253432533907901</v>
      </c>
      <c r="L41" s="14">
        <v>1196.02862691786</v>
      </c>
      <c r="M41" s="14">
        <v>1903</v>
      </c>
      <c r="ZA41" s="8"/>
    </row>
    <row r="42" spans="2:677" x14ac:dyDescent="0.3">
      <c r="B42" s="21"/>
      <c r="C42" s="15" t="s">
        <v>248</v>
      </c>
      <c r="D42" s="13">
        <v>31.969346684063702</v>
      </c>
      <c r="E42" s="13">
        <v>1.35547399767155</v>
      </c>
      <c r="F42" s="13">
        <v>29.371577103655799</v>
      </c>
      <c r="G42" s="13">
        <v>34.684046126307202</v>
      </c>
      <c r="H42" s="13">
        <v>4.2399177282757297</v>
      </c>
      <c r="I42" s="14">
        <v>1204</v>
      </c>
      <c r="J42" s="14">
        <v>3565</v>
      </c>
      <c r="K42" s="13">
        <v>3.0107983833654601</v>
      </c>
      <c r="L42" s="14">
        <v>1184.0713146707101</v>
      </c>
      <c r="M42" s="14">
        <v>1914</v>
      </c>
      <c r="ZA42" s="8"/>
    </row>
    <row r="43" spans="2:677" x14ac:dyDescent="0.3">
      <c r="B43" s="21"/>
      <c r="C43" s="15" t="s">
        <v>249</v>
      </c>
      <c r="D43" s="13">
        <v>31.8931938963518</v>
      </c>
      <c r="E43" s="13">
        <v>1.17170065835815</v>
      </c>
      <c r="F43" s="13">
        <v>29.640639055906899</v>
      </c>
      <c r="G43" s="13">
        <v>34.233642445594299</v>
      </c>
      <c r="H43" s="13">
        <v>3.6738266545709002</v>
      </c>
      <c r="I43" s="14">
        <v>1265</v>
      </c>
      <c r="J43" s="14">
        <v>3862</v>
      </c>
      <c r="K43" s="13">
        <v>2.4403078781762</v>
      </c>
      <c r="L43" s="14">
        <v>1582.58719505766</v>
      </c>
      <c r="M43" s="14">
        <v>2021</v>
      </c>
      <c r="ZA43" s="8"/>
    </row>
    <row r="44" spans="2:677" x14ac:dyDescent="0.3">
      <c r="B44" s="21"/>
      <c r="C44" s="15" t="s">
        <v>250</v>
      </c>
      <c r="D44" s="13">
        <v>31.661692295421599</v>
      </c>
      <c r="E44" s="13">
        <v>1.3225050092953099</v>
      </c>
      <c r="F44" s="13">
        <v>29.126894363401799</v>
      </c>
      <c r="G44" s="13">
        <v>34.310292424739799</v>
      </c>
      <c r="H44" s="13">
        <v>4.1769877521251502</v>
      </c>
      <c r="I44" s="14">
        <v>1312</v>
      </c>
      <c r="J44" s="14">
        <v>4338</v>
      </c>
      <c r="K44" s="13">
        <v>3.5057886424137399</v>
      </c>
      <c r="L44" s="14">
        <v>1237.3820679084899</v>
      </c>
      <c r="M44" s="14">
        <v>1973</v>
      </c>
      <c r="ZA44" s="8"/>
    </row>
    <row r="45" spans="2:677" x14ac:dyDescent="0.3">
      <c r="B45" s="21" t="s">
        <v>260</v>
      </c>
      <c r="C45" s="15" t="s">
        <v>251</v>
      </c>
      <c r="D45" s="13">
        <v>31.976344666930999</v>
      </c>
      <c r="E45" s="13">
        <v>0.73039260711735698</v>
      </c>
      <c r="F45" s="13">
        <v>30.561541084186</v>
      </c>
      <c r="G45" s="13">
        <v>33.425117065050202</v>
      </c>
      <c r="H45" s="13">
        <v>2.2841654189220302</v>
      </c>
      <c r="I45" s="14">
        <v>5073</v>
      </c>
      <c r="J45" s="14">
        <v>15344</v>
      </c>
      <c r="K45" s="13">
        <v>3.7630001917156801</v>
      </c>
      <c r="L45" s="14">
        <v>4077.5974536966801</v>
      </c>
      <c r="M45" s="14">
        <v>3085</v>
      </c>
      <c r="ZA45" s="8"/>
    </row>
    <row r="46" spans="2:677" x14ac:dyDescent="0.3">
      <c r="B46" s="21"/>
      <c r="C46" s="15" t="s">
        <v>252</v>
      </c>
      <c r="D46" s="13">
        <v>37.660438938866101</v>
      </c>
      <c r="E46" s="13">
        <v>1.32757845945084</v>
      </c>
      <c r="F46" s="13">
        <v>35.094521813970601</v>
      </c>
      <c r="G46" s="13">
        <v>40.297484093888698</v>
      </c>
      <c r="H46" s="13">
        <v>3.5251274197995701</v>
      </c>
      <c r="I46" s="14">
        <v>1868</v>
      </c>
      <c r="J46" s="14">
        <v>4617</v>
      </c>
      <c r="K46" s="13">
        <v>3.4652699856956102</v>
      </c>
      <c r="L46" s="14">
        <v>1332.3637174184501</v>
      </c>
      <c r="M46" s="14">
        <v>1795</v>
      </c>
      <c r="ZA46" s="8"/>
    </row>
    <row r="47" spans="2:677" x14ac:dyDescent="0.3">
      <c r="B47" s="21" t="s">
        <v>254</v>
      </c>
      <c r="C47" s="15" t="s">
        <v>253</v>
      </c>
      <c r="D47" s="13">
        <v>32.673793990100698</v>
      </c>
      <c r="E47" s="13">
        <v>0.75082542400897101</v>
      </c>
      <c r="F47" s="13">
        <v>31.218981265462801</v>
      </c>
      <c r="G47" s="13">
        <v>34.162728556517699</v>
      </c>
      <c r="H47" s="13">
        <v>2.2979438024137999</v>
      </c>
      <c r="I47" s="14">
        <v>4245</v>
      </c>
      <c r="J47" s="14">
        <v>12645</v>
      </c>
      <c r="K47" s="13">
        <v>3.2402514907773301</v>
      </c>
      <c r="L47" s="14">
        <v>3902.4748652971002</v>
      </c>
      <c r="M47" s="14">
        <v>2783</v>
      </c>
      <c r="ZA47" s="8"/>
    </row>
    <row r="48" spans="2:677" x14ac:dyDescent="0.3">
      <c r="B48" s="21"/>
      <c r="C48" s="15" t="s">
        <v>254</v>
      </c>
      <c r="D48" s="13">
        <v>33.720983463996703</v>
      </c>
      <c r="E48" s="13">
        <v>1.1400883682615699</v>
      </c>
      <c r="F48" s="13">
        <v>31.5228704904228</v>
      </c>
      <c r="G48" s="13">
        <v>35.991810072619501</v>
      </c>
      <c r="H48" s="13">
        <v>3.3809463756560501</v>
      </c>
      <c r="I48" s="14">
        <v>2735</v>
      </c>
      <c r="J48" s="14">
        <v>7453</v>
      </c>
      <c r="K48" s="13">
        <v>4.3338471282780997</v>
      </c>
      <c r="L48" s="14">
        <v>1719.7191731497901</v>
      </c>
      <c r="M48" s="14">
        <v>2156</v>
      </c>
      <c r="ZA48" s="8"/>
    </row>
    <row r="50" spans="2:9" x14ac:dyDescent="0.3">
      <c r="B50" s="16"/>
      <c r="C50" s="16"/>
      <c r="D50" s="16"/>
    </row>
    <row r="51" spans="2:9" x14ac:dyDescent="0.3">
      <c r="B51" s="16" t="s">
        <v>264</v>
      </c>
      <c r="C51" s="16"/>
      <c r="D51" s="16"/>
    </row>
    <row r="52" spans="2:9" x14ac:dyDescent="0.3">
      <c r="B52" s="16" t="s">
        <v>265</v>
      </c>
      <c r="C52" s="16"/>
      <c r="D52" s="16"/>
    </row>
    <row r="53" spans="2:9" x14ac:dyDescent="0.3">
      <c r="B53" s="16" t="s">
        <v>266</v>
      </c>
      <c r="C53" s="16"/>
      <c r="D53" s="16"/>
    </row>
    <row r="54" spans="2:9" x14ac:dyDescent="0.3">
      <c r="B54" s="16" t="s">
        <v>267</v>
      </c>
      <c r="C54" s="16"/>
      <c r="D54" s="16"/>
    </row>
    <row r="55" spans="2:9" x14ac:dyDescent="0.3">
      <c r="B55" s="16" t="s">
        <v>268</v>
      </c>
      <c r="C55" s="16"/>
      <c r="D55" s="16"/>
    </row>
    <row r="56" spans="2:9" x14ac:dyDescent="0.3">
      <c r="B56" s="16" t="s">
        <v>269</v>
      </c>
      <c r="C56" s="16"/>
      <c r="D56" s="16"/>
    </row>
    <row r="57" spans="2:9" x14ac:dyDescent="0.3">
      <c r="B57" s="16" t="s">
        <v>270</v>
      </c>
      <c r="C57" s="16"/>
      <c r="D57" s="16"/>
    </row>
    <row r="58" spans="2:9" x14ac:dyDescent="0.3">
      <c r="B58" s="16" t="s">
        <v>9</v>
      </c>
      <c r="C58" s="7" t="str">
        <f>HYPERLINK("https://www.cdc.gov/nchs/data/series/sr_02/sr02_175.pdf", "Link to Vital and Health Statistics")</f>
        <v>Link to Vital and Health Statistics</v>
      </c>
      <c r="D58" s="16"/>
    </row>
    <row r="59" spans="2:9" x14ac:dyDescent="0.3">
      <c r="B59" s="16" t="s">
        <v>271</v>
      </c>
      <c r="C59" s="16"/>
      <c r="D59" s="16"/>
    </row>
    <row r="60" spans="2:9" x14ac:dyDescent="0.3">
      <c r="B60" s="16" t="s">
        <v>272</v>
      </c>
      <c r="C60" s="16"/>
      <c r="D60" s="16"/>
    </row>
    <row r="61" spans="2:9" x14ac:dyDescent="0.3">
      <c r="B61" s="16"/>
      <c r="C61" s="16"/>
      <c r="D61" s="16"/>
    </row>
    <row r="62" spans="2:9" ht="90" customHeight="1" x14ac:dyDescent="0.3">
      <c r="B62" s="18" t="s">
        <v>295</v>
      </c>
      <c r="C62" s="19"/>
      <c r="D62" s="19"/>
      <c r="E62" s="20"/>
      <c r="F62" s="20"/>
      <c r="G62" s="20"/>
      <c r="H62" s="20"/>
      <c r="I62" s="20"/>
    </row>
    <row r="63" spans="2:9" x14ac:dyDescent="0.3">
      <c r="B63" s="16"/>
      <c r="C63" s="16"/>
      <c r="D63" s="16"/>
    </row>
    <row r="64" spans="2:9" x14ac:dyDescent="0.3">
      <c r="B64" s="16"/>
      <c r="C64" s="16"/>
      <c r="D64" s="16"/>
    </row>
    <row r="65" spans="2:4" x14ac:dyDescent="0.3">
      <c r="B65" s="16"/>
      <c r="C65" s="16"/>
      <c r="D65" s="16"/>
    </row>
    <row r="66" spans="2:4" x14ac:dyDescent="0.3">
      <c r="B66" s="16"/>
      <c r="C66" s="16"/>
      <c r="D66" s="16"/>
    </row>
    <row r="67" spans="2:4" x14ac:dyDescent="0.3">
      <c r="B67" s="16"/>
      <c r="C67" s="16"/>
      <c r="D67" s="16"/>
    </row>
    <row r="68" spans="2:4" x14ac:dyDescent="0.3">
      <c r="B68" s="16"/>
      <c r="C68" s="16"/>
      <c r="D68" s="16"/>
    </row>
    <row r="69" spans="2:4" x14ac:dyDescent="0.3">
      <c r="B69" s="16"/>
      <c r="C69" s="16"/>
      <c r="D69" s="16"/>
    </row>
    <row r="70" spans="2:4" x14ac:dyDescent="0.3">
      <c r="B70" s="16"/>
      <c r="C70" s="16"/>
      <c r="D70" s="16"/>
    </row>
  </sheetData>
  <mergeCells count="10">
    <mergeCell ref="B8:C8"/>
    <mergeCell ref="B9:C9"/>
    <mergeCell ref="B10:B11"/>
    <mergeCell ref="B12:B14"/>
    <mergeCell ref="B15:B37"/>
    <mergeCell ref="B38:B39"/>
    <mergeCell ref="B45:B46"/>
    <mergeCell ref="B47:B48"/>
    <mergeCell ref="B40:B44"/>
    <mergeCell ref="B62:I62"/>
  </mergeCells>
  <conditionalFormatting sqref="D9:D48">
    <cfRule type="expression" dxfId="283" priority="1">
      <formula>ZA9 = 3</formula>
    </cfRule>
    <cfRule type="expression" dxfId="282" priority="81">
      <formula>ZA9 = 2</formula>
    </cfRule>
    <cfRule type="expression" dxfId="281" priority="41">
      <formula>I9 = J9</formula>
    </cfRule>
    <cfRule type="expression" dxfId="280" priority="121">
      <formula>ZA9 = 1</formula>
    </cfRule>
  </conditionalFormatting>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ZA70"/>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51</v>
      </c>
      <c r="M2" s="11" t="str">
        <f>HYPERLINK("#'INDICE'!A1", "Índice")</f>
        <v>Índice</v>
      </c>
    </row>
    <row r="3" spans="2:677" x14ac:dyDescent="0.3">
      <c r="B3" s="9" t="s">
        <v>7</v>
      </c>
      <c r="C3" s="10" t="s">
        <v>50</v>
      </c>
    </row>
    <row r="4" spans="2:677" x14ac:dyDescent="0.3">
      <c r="B4" s="9" t="s">
        <v>8</v>
      </c>
      <c r="C4" s="10" t="s">
        <v>262</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35.045839527796801</v>
      </c>
      <c r="E9" s="13">
        <v>1.12293640913009</v>
      </c>
      <c r="F9" s="13">
        <v>32.877130368727897</v>
      </c>
      <c r="G9" s="13">
        <v>37.278155791540399</v>
      </c>
      <c r="H9" s="13">
        <v>3.20419320598507</v>
      </c>
      <c r="I9" s="14">
        <v>2288</v>
      </c>
      <c r="J9" s="14">
        <v>6146</v>
      </c>
      <c r="K9" s="13">
        <v>3.4039938893002</v>
      </c>
      <c r="L9" s="14">
        <v>1805.5261554137201</v>
      </c>
      <c r="M9" s="14">
        <v>2693</v>
      </c>
      <c r="ZA9" s="8"/>
    </row>
    <row r="10" spans="2:677" x14ac:dyDescent="0.3">
      <c r="B10" s="21" t="s">
        <v>256</v>
      </c>
      <c r="C10" s="15" t="s">
        <v>216</v>
      </c>
      <c r="D10" s="13">
        <v>32.924866125574603</v>
      </c>
      <c r="E10" s="13">
        <v>1.38061556002422</v>
      </c>
      <c r="F10" s="13">
        <v>30.276018263336098</v>
      </c>
      <c r="G10" s="13">
        <v>35.68684615219</v>
      </c>
      <c r="H10" s="13">
        <v>4.1932305958620599</v>
      </c>
      <c r="I10" s="14">
        <v>1270</v>
      </c>
      <c r="J10" s="14">
        <v>3722</v>
      </c>
      <c r="K10" s="13">
        <v>3.2115865583494001</v>
      </c>
      <c r="L10" s="14">
        <v>1158.92875137481</v>
      </c>
      <c r="M10" s="14">
        <v>1662</v>
      </c>
      <c r="ZA10" s="8"/>
    </row>
    <row r="11" spans="2:677" x14ac:dyDescent="0.3">
      <c r="B11" s="21"/>
      <c r="C11" s="15" t="s">
        <v>217</v>
      </c>
      <c r="D11" s="13">
        <v>39.745043067778703</v>
      </c>
      <c r="E11" s="13">
        <v>1.87425631832563</v>
      </c>
      <c r="F11" s="13">
        <v>36.131696850971203</v>
      </c>
      <c r="G11" s="13">
        <v>43.473776857516597</v>
      </c>
      <c r="H11" s="13">
        <v>4.7156982950789299</v>
      </c>
      <c r="I11" s="14">
        <v>1018</v>
      </c>
      <c r="J11" s="14">
        <v>2424</v>
      </c>
      <c r="K11" s="13">
        <v>3.5541489859908699</v>
      </c>
      <c r="L11" s="14">
        <v>682.01980545962101</v>
      </c>
      <c r="M11" s="14">
        <v>1031</v>
      </c>
      <c r="ZA11" s="8"/>
    </row>
    <row r="12" spans="2:677" x14ac:dyDescent="0.3">
      <c r="B12" s="21" t="s">
        <v>257</v>
      </c>
      <c r="C12" s="15" t="s">
        <v>218</v>
      </c>
      <c r="D12" s="13">
        <v>42.143904747822098</v>
      </c>
      <c r="E12" s="13">
        <v>1.4349639966168399</v>
      </c>
      <c r="F12" s="13">
        <v>39.3570849433655</v>
      </c>
      <c r="G12" s="13">
        <v>44.981685867526799</v>
      </c>
      <c r="H12" s="13">
        <v>3.4049146731971698</v>
      </c>
      <c r="I12" s="14">
        <v>969</v>
      </c>
      <c r="J12" s="14">
        <v>2456</v>
      </c>
      <c r="K12" s="13">
        <v>2.0732401691043498</v>
      </c>
      <c r="L12" s="14">
        <v>1184.6191466862199</v>
      </c>
      <c r="M12" s="14">
        <v>1063</v>
      </c>
      <c r="ZA12" s="8"/>
    </row>
    <row r="13" spans="2:677" x14ac:dyDescent="0.3">
      <c r="B13" s="21"/>
      <c r="C13" s="15" t="s">
        <v>219</v>
      </c>
      <c r="D13" s="13">
        <v>28.458561092659998</v>
      </c>
      <c r="E13" s="13">
        <v>1.7703285794705701</v>
      </c>
      <c r="F13" s="13">
        <v>25.115635806153801</v>
      </c>
      <c r="G13" s="13">
        <v>32.055964159230498</v>
      </c>
      <c r="H13" s="13">
        <v>6.2207241388854699</v>
      </c>
      <c r="I13" s="14">
        <v>618</v>
      </c>
      <c r="J13" s="14">
        <v>1979</v>
      </c>
      <c r="K13" s="13">
        <v>3.0448327323870399</v>
      </c>
      <c r="L13" s="14">
        <v>649.95360137518605</v>
      </c>
      <c r="M13" s="14">
        <v>875</v>
      </c>
      <c r="ZA13" s="8"/>
    </row>
    <row r="14" spans="2:677" x14ac:dyDescent="0.3">
      <c r="B14" s="21"/>
      <c r="C14" s="15" t="s">
        <v>220</v>
      </c>
      <c r="D14" s="13">
        <v>44.864747163990202</v>
      </c>
      <c r="E14" s="13">
        <v>1.59787641141189</v>
      </c>
      <c r="F14" s="13">
        <v>41.752923981689896</v>
      </c>
      <c r="G14" s="13">
        <v>48.017302261311102</v>
      </c>
      <c r="H14" s="13">
        <v>3.5615411039124001</v>
      </c>
      <c r="I14" s="14">
        <v>701</v>
      </c>
      <c r="J14" s="14">
        <v>1711</v>
      </c>
      <c r="K14" s="13">
        <v>1.7650129101779899</v>
      </c>
      <c r="L14" s="14">
        <v>969.39800844145702</v>
      </c>
      <c r="M14" s="14">
        <v>755</v>
      </c>
      <c r="ZA14" s="8"/>
    </row>
    <row r="15" spans="2:677" x14ac:dyDescent="0.3">
      <c r="B15" s="21" t="s">
        <v>258</v>
      </c>
      <c r="C15" s="15" t="s">
        <v>221</v>
      </c>
      <c r="D15" s="13">
        <v>38.499412635077903</v>
      </c>
      <c r="E15" s="13">
        <v>4.1876227626698004</v>
      </c>
      <c r="F15" s="13">
        <v>30.587580314003699</v>
      </c>
      <c r="G15" s="13">
        <v>47.069967724980401</v>
      </c>
      <c r="H15" s="13">
        <v>10.8771081843839</v>
      </c>
      <c r="I15" s="14">
        <v>81</v>
      </c>
      <c r="J15" s="14">
        <v>198</v>
      </c>
      <c r="K15" s="13">
        <v>1.4590425672312799</v>
      </c>
      <c r="L15" s="14">
        <v>135.70543070291001</v>
      </c>
      <c r="M15" s="14">
        <v>86</v>
      </c>
      <c r="ZA15" s="8"/>
    </row>
    <row r="16" spans="2:677" x14ac:dyDescent="0.3">
      <c r="B16" s="21"/>
      <c r="C16" s="15" t="s">
        <v>222</v>
      </c>
      <c r="D16" s="13">
        <v>44.398313486860097</v>
      </c>
      <c r="E16" s="13">
        <v>4.4394967242542904</v>
      </c>
      <c r="F16" s="13">
        <v>35.864088630978202</v>
      </c>
      <c r="G16" s="13">
        <v>53.276395107685197</v>
      </c>
      <c r="H16" s="13">
        <v>9.9992463127415494</v>
      </c>
      <c r="I16" s="14">
        <v>92</v>
      </c>
      <c r="J16" s="14">
        <v>215</v>
      </c>
      <c r="K16" s="13">
        <v>1.70854654657761</v>
      </c>
      <c r="L16" s="14">
        <v>125.837952984463</v>
      </c>
      <c r="M16" s="14">
        <v>96</v>
      </c>
      <c r="ZA16" s="8"/>
    </row>
    <row r="17" spans="2:677" x14ac:dyDescent="0.3">
      <c r="B17" s="21"/>
      <c r="C17" s="15" t="s">
        <v>223</v>
      </c>
      <c r="D17" s="13">
        <v>49.7112679937037</v>
      </c>
      <c r="E17" s="13">
        <v>4.4109380475405304</v>
      </c>
      <c r="F17" s="13">
        <v>41.069756391810103</v>
      </c>
      <c r="G17" s="13">
        <v>58.370063689136003</v>
      </c>
      <c r="H17" s="13">
        <v>8.8731151418209695</v>
      </c>
      <c r="I17" s="14">
        <v>92</v>
      </c>
      <c r="J17" s="14">
        <v>186</v>
      </c>
      <c r="K17" s="13">
        <v>1.43981972288696</v>
      </c>
      <c r="L17" s="14">
        <v>129.182839381484</v>
      </c>
      <c r="M17" s="14">
        <v>95</v>
      </c>
      <c r="ZA17" s="8"/>
    </row>
    <row r="18" spans="2:677" x14ac:dyDescent="0.3">
      <c r="B18" s="21"/>
      <c r="C18" s="15" t="s">
        <v>224</v>
      </c>
      <c r="D18" s="13">
        <v>43.528611682505598</v>
      </c>
      <c r="E18" s="13">
        <v>3.3082167206308601</v>
      </c>
      <c r="F18" s="13">
        <v>37.108356843402902</v>
      </c>
      <c r="G18" s="13">
        <v>50.173494457444498</v>
      </c>
      <c r="H18" s="13">
        <v>7.6000970229897096</v>
      </c>
      <c r="I18" s="14">
        <v>93</v>
      </c>
      <c r="J18" s="14">
        <v>207</v>
      </c>
      <c r="K18" s="13">
        <v>0.91717423165895795</v>
      </c>
      <c r="L18" s="14">
        <v>207</v>
      </c>
      <c r="M18" s="14">
        <v>85</v>
      </c>
      <c r="ZA18" s="8"/>
    </row>
    <row r="19" spans="2:677" x14ac:dyDescent="0.3">
      <c r="B19" s="21"/>
      <c r="C19" s="15" t="s">
        <v>225</v>
      </c>
      <c r="D19" s="13">
        <v>38.880404384318702</v>
      </c>
      <c r="E19" s="13">
        <v>4.6304912496888901</v>
      </c>
      <c r="F19" s="13">
        <v>30.163616360091901</v>
      </c>
      <c r="G19" s="13">
        <v>48.3714360573276</v>
      </c>
      <c r="H19" s="13">
        <v>11.909575846789499</v>
      </c>
      <c r="I19" s="14">
        <v>71</v>
      </c>
      <c r="J19" s="14">
        <v>185</v>
      </c>
      <c r="K19" s="13">
        <v>1.66020116119232</v>
      </c>
      <c r="L19" s="14">
        <v>111.432279608296</v>
      </c>
      <c r="M19" s="14">
        <v>78</v>
      </c>
      <c r="ZA19" s="8"/>
    </row>
    <row r="20" spans="2:677" x14ac:dyDescent="0.3">
      <c r="B20" s="21"/>
      <c r="C20" s="15" t="s">
        <v>226</v>
      </c>
      <c r="D20" s="13">
        <v>39.008725106154003</v>
      </c>
      <c r="E20" s="13">
        <v>4.2927751189962198</v>
      </c>
      <c r="F20" s="13">
        <v>30.8859643383601</v>
      </c>
      <c r="G20" s="13">
        <v>47.790565356977602</v>
      </c>
      <c r="H20" s="13">
        <v>11.0046537212235</v>
      </c>
      <c r="I20" s="14">
        <v>64</v>
      </c>
      <c r="J20" s="14">
        <v>157</v>
      </c>
      <c r="K20" s="13">
        <v>1.2082906265032001</v>
      </c>
      <c r="L20" s="14">
        <v>129.93562687344399</v>
      </c>
      <c r="M20" s="14">
        <v>72</v>
      </c>
      <c r="ZA20" s="8"/>
    </row>
    <row r="21" spans="2:677" x14ac:dyDescent="0.3">
      <c r="B21" s="21"/>
      <c r="C21" s="15" t="s">
        <v>227</v>
      </c>
      <c r="D21" s="13">
        <v>29.2442146195974</v>
      </c>
      <c r="E21" s="13">
        <v>2.5585541709941002</v>
      </c>
      <c r="F21" s="13">
        <v>24.463851067498801</v>
      </c>
      <c r="G21" s="13">
        <v>34.531654862162497</v>
      </c>
      <c r="H21" s="13">
        <v>8.7489242035569603</v>
      </c>
      <c r="I21" s="14">
        <v>94</v>
      </c>
      <c r="J21" s="14">
        <v>333</v>
      </c>
      <c r="K21" s="13">
        <v>1.05032910062713</v>
      </c>
      <c r="L21" s="14">
        <v>317.043486466454</v>
      </c>
      <c r="M21" s="14">
        <v>157</v>
      </c>
      <c r="ZA21" s="8"/>
    </row>
    <row r="22" spans="2:677" x14ac:dyDescent="0.3">
      <c r="B22" s="21"/>
      <c r="C22" s="15" t="s">
        <v>228</v>
      </c>
      <c r="D22" s="13">
        <v>50.520812009135902</v>
      </c>
      <c r="E22" s="13">
        <v>2.6977871487108902</v>
      </c>
      <c r="F22" s="13">
        <v>45.217966809534197</v>
      </c>
      <c r="G22" s="13">
        <v>55.811965515544301</v>
      </c>
      <c r="H22" s="13">
        <v>5.3399520740542199</v>
      </c>
      <c r="I22" s="14">
        <v>222</v>
      </c>
      <c r="J22" s="14">
        <v>453</v>
      </c>
      <c r="K22" s="13">
        <v>1.31601521945237</v>
      </c>
      <c r="L22" s="14">
        <v>344.22094311987098</v>
      </c>
      <c r="M22" s="14">
        <v>191</v>
      </c>
      <c r="ZA22" s="8"/>
    </row>
    <row r="23" spans="2:677" x14ac:dyDescent="0.3">
      <c r="B23" s="21"/>
      <c r="C23" s="15" t="s">
        <v>229</v>
      </c>
      <c r="D23" s="13">
        <v>26.2701670676262</v>
      </c>
      <c r="E23" s="13">
        <v>3.1887303350394398</v>
      </c>
      <c r="F23" s="13">
        <v>20.475820318641599</v>
      </c>
      <c r="G23" s="13">
        <v>33.023316993247398</v>
      </c>
      <c r="H23" s="13">
        <v>12.1382187133824</v>
      </c>
      <c r="I23" s="14">
        <v>90</v>
      </c>
      <c r="J23" s="14">
        <v>354</v>
      </c>
      <c r="K23" s="13">
        <v>1.85312283429765</v>
      </c>
      <c r="L23" s="14">
        <v>191.02889104173599</v>
      </c>
      <c r="M23" s="14">
        <v>155</v>
      </c>
      <c r="ZA23" s="8"/>
    </row>
    <row r="24" spans="2:677" x14ac:dyDescent="0.3">
      <c r="B24" s="21"/>
      <c r="C24" s="15" t="s">
        <v>230</v>
      </c>
      <c r="D24" s="13">
        <v>39.1947711172661</v>
      </c>
      <c r="E24" s="13">
        <v>3.31099823937079</v>
      </c>
      <c r="F24" s="13">
        <v>32.854001135824902</v>
      </c>
      <c r="G24" s="13">
        <v>45.922349285854303</v>
      </c>
      <c r="H24" s="13">
        <v>8.4475508977069307</v>
      </c>
      <c r="I24" s="14">
        <v>80</v>
      </c>
      <c r="J24" s="14">
        <v>208</v>
      </c>
      <c r="K24" s="13">
        <v>0.95218028437513602</v>
      </c>
      <c r="L24" s="14">
        <v>208</v>
      </c>
      <c r="M24" s="14">
        <v>81</v>
      </c>
      <c r="ZA24" s="8"/>
    </row>
    <row r="25" spans="2:677" x14ac:dyDescent="0.3">
      <c r="B25" s="21"/>
      <c r="C25" s="15" t="s">
        <v>231</v>
      </c>
      <c r="D25" s="13">
        <v>42.143603321025701</v>
      </c>
      <c r="E25" s="13">
        <v>3.0973023190130302</v>
      </c>
      <c r="F25" s="13">
        <v>36.175349428971003</v>
      </c>
      <c r="G25" s="13">
        <v>48.350582217579003</v>
      </c>
      <c r="H25" s="13">
        <v>7.3494007985495697</v>
      </c>
      <c r="I25" s="14">
        <v>119</v>
      </c>
      <c r="J25" s="14">
        <v>296</v>
      </c>
      <c r="K25" s="13">
        <v>1.16066306334076</v>
      </c>
      <c r="L25" s="14">
        <v>255.026638952409</v>
      </c>
      <c r="M25" s="14">
        <v>133</v>
      </c>
      <c r="ZA25" s="8"/>
    </row>
    <row r="26" spans="2:677" x14ac:dyDescent="0.3">
      <c r="B26" s="21"/>
      <c r="C26" s="15" t="s">
        <v>232</v>
      </c>
      <c r="D26" s="13">
        <v>25.472752256953601</v>
      </c>
      <c r="E26" s="13">
        <v>2.5692233002062799</v>
      </c>
      <c r="F26" s="13">
        <v>20.740064479464401</v>
      </c>
      <c r="G26" s="13">
        <v>30.864846475575401</v>
      </c>
      <c r="H26" s="13">
        <v>10.0861629489013</v>
      </c>
      <c r="I26" s="14">
        <v>88</v>
      </c>
      <c r="J26" s="14">
        <v>353</v>
      </c>
      <c r="K26" s="13">
        <v>1.22392670954073</v>
      </c>
      <c r="L26" s="14">
        <v>288.41596253133503</v>
      </c>
      <c r="M26" s="14">
        <v>154</v>
      </c>
      <c r="ZA26" s="8"/>
    </row>
    <row r="27" spans="2:677" x14ac:dyDescent="0.3">
      <c r="B27" s="21"/>
      <c r="C27" s="15" t="s">
        <v>233</v>
      </c>
      <c r="D27" s="13">
        <v>28.786576812983</v>
      </c>
      <c r="E27" s="13">
        <v>3.1376993585821098</v>
      </c>
      <c r="F27" s="13">
        <v>23.004644198107201</v>
      </c>
      <c r="G27" s="13">
        <v>35.354443712913103</v>
      </c>
      <c r="H27" s="13">
        <v>10.899869682201899</v>
      </c>
      <c r="I27" s="14">
        <v>86</v>
      </c>
      <c r="J27" s="14">
        <v>298</v>
      </c>
      <c r="K27" s="13">
        <v>1.4263536614688299</v>
      </c>
      <c r="L27" s="14">
        <v>208.92434187263501</v>
      </c>
      <c r="M27" s="14">
        <v>135</v>
      </c>
      <c r="ZA27" s="8"/>
    </row>
    <row r="28" spans="2:677" x14ac:dyDescent="0.3">
      <c r="B28" s="21"/>
      <c r="C28" s="15" t="s">
        <v>234</v>
      </c>
      <c r="D28" s="13">
        <v>57.723467643108101</v>
      </c>
      <c r="E28" s="13">
        <v>4.4437261682802802</v>
      </c>
      <c r="F28" s="13">
        <v>48.740638073436699</v>
      </c>
      <c r="G28" s="13">
        <v>66.223016365566906</v>
      </c>
      <c r="H28" s="13">
        <v>7.6983007946696702</v>
      </c>
      <c r="I28" s="14">
        <v>85</v>
      </c>
      <c r="J28" s="14">
        <v>164</v>
      </c>
      <c r="K28" s="13">
        <v>1.31895631534854</v>
      </c>
      <c r="L28" s="14">
        <v>124.340736756442</v>
      </c>
      <c r="M28" s="14">
        <v>79</v>
      </c>
      <c r="ZA28" s="8"/>
    </row>
    <row r="29" spans="2:677" x14ac:dyDescent="0.3">
      <c r="B29" s="21"/>
      <c r="C29" s="15" t="s">
        <v>235</v>
      </c>
      <c r="D29" s="13">
        <v>33.107512554096601</v>
      </c>
      <c r="E29" s="13">
        <v>3.7964342862546201</v>
      </c>
      <c r="F29" s="13">
        <v>26.061145807784801</v>
      </c>
      <c r="G29" s="13">
        <v>41.002549850021602</v>
      </c>
      <c r="H29" s="13">
        <v>11.466987379530201</v>
      </c>
      <c r="I29" s="14">
        <v>78</v>
      </c>
      <c r="J29" s="14">
        <v>232</v>
      </c>
      <c r="K29" s="13">
        <v>1.5033491471151299</v>
      </c>
      <c r="L29" s="14">
        <v>154.322101718818</v>
      </c>
      <c r="M29" s="14">
        <v>101</v>
      </c>
      <c r="ZA29" s="8"/>
    </row>
    <row r="30" spans="2:677" x14ac:dyDescent="0.3">
      <c r="B30" s="21"/>
      <c r="C30" s="15" t="s">
        <v>236</v>
      </c>
      <c r="D30" s="13">
        <v>50.789086100722201</v>
      </c>
      <c r="E30" s="13">
        <v>4.0145667634853996</v>
      </c>
      <c r="F30" s="13">
        <v>42.903435482655901</v>
      </c>
      <c r="G30" s="13">
        <v>58.635666976424297</v>
      </c>
      <c r="H30" s="13">
        <v>7.9043886624065696</v>
      </c>
      <c r="I30" s="14">
        <v>135</v>
      </c>
      <c r="J30" s="14">
        <v>300</v>
      </c>
      <c r="K30" s="13">
        <v>1.9280430610047901</v>
      </c>
      <c r="L30" s="14">
        <v>155.59818453621901</v>
      </c>
      <c r="M30" s="14">
        <v>134</v>
      </c>
      <c r="ZA30" s="8"/>
    </row>
    <row r="31" spans="2:677" x14ac:dyDescent="0.3">
      <c r="B31" s="21"/>
      <c r="C31" s="15" t="s">
        <v>237</v>
      </c>
      <c r="D31" s="13">
        <v>50.2226025176398</v>
      </c>
      <c r="E31" s="13">
        <v>3.2341929263460099</v>
      </c>
      <c r="F31" s="13">
        <v>43.864767038631797</v>
      </c>
      <c r="G31" s="13">
        <v>56.573247551273703</v>
      </c>
      <c r="H31" s="13">
        <v>6.4397159131887998</v>
      </c>
      <c r="I31" s="14">
        <v>141</v>
      </c>
      <c r="J31" s="14">
        <v>296</v>
      </c>
      <c r="K31" s="13">
        <v>1.23430492326173</v>
      </c>
      <c r="L31" s="14">
        <v>239.81108267623199</v>
      </c>
      <c r="M31" s="14">
        <v>129</v>
      </c>
      <c r="ZA31" s="8"/>
    </row>
    <row r="32" spans="2:677" x14ac:dyDescent="0.3">
      <c r="B32" s="21"/>
      <c r="C32" s="15" t="s">
        <v>238</v>
      </c>
      <c r="D32" s="13">
        <v>36.473945033155097</v>
      </c>
      <c r="E32" s="13">
        <v>3.95007820032904</v>
      </c>
      <c r="F32" s="13">
        <v>29.032419731222401</v>
      </c>
      <c r="G32" s="13">
        <v>44.623519497545502</v>
      </c>
      <c r="H32" s="13">
        <v>10.8298627876375</v>
      </c>
      <c r="I32" s="14">
        <v>64</v>
      </c>
      <c r="J32" s="14">
        <v>175</v>
      </c>
      <c r="K32" s="13">
        <v>1.1717258466978999</v>
      </c>
      <c r="L32" s="14">
        <v>149.352342523787</v>
      </c>
      <c r="M32" s="14">
        <v>69</v>
      </c>
      <c r="ZA32" s="8"/>
    </row>
    <row r="33" spans="2:677" x14ac:dyDescent="0.3">
      <c r="B33" s="21"/>
      <c r="C33" s="15" t="s">
        <v>239</v>
      </c>
      <c r="D33" s="13">
        <v>38.5824073622003</v>
      </c>
      <c r="E33" s="13">
        <v>3.7552022377107299</v>
      </c>
      <c r="F33" s="13">
        <v>31.459654007540099</v>
      </c>
      <c r="G33" s="13">
        <v>46.230089209345302</v>
      </c>
      <c r="H33" s="13">
        <v>9.7329391669576104</v>
      </c>
      <c r="I33" s="14">
        <v>94</v>
      </c>
      <c r="J33" s="14">
        <v>241</v>
      </c>
      <c r="K33" s="13">
        <v>1.4282222419809001</v>
      </c>
      <c r="L33" s="14">
        <v>168.74124552614401</v>
      </c>
      <c r="M33" s="14">
        <v>102</v>
      </c>
      <c r="ZA33" s="8"/>
    </row>
    <row r="34" spans="2:677" x14ac:dyDescent="0.3">
      <c r="B34" s="21"/>
      <c r="C34" s="15" t="s">
        <v>240</v>
      </c>
      <c r="D34" s="13">
        <v>41.101952606499701</v>
      </c>
      <c r="E34" s="13">
        <v>2.8286552382405001</v>
      </c>
      <c r="F34" s="13">
        <v>35.663085727153799</v>
      </c>
      <c r="G34" s="13">
        <v>46.767335578249799</v>
      </c>
      <c r="H34" s="13">
        <v>6.8820458855601503</v>
      </c>
      <c r="I34" s="14">
        <v>189</v>
      </c>
      <c r="J34" s="14">
        <v>481</v>
      </c>
      <c r="K34" s="13">
        <v>1.58649213049323</v>
      </c>
      <c r="L34" s="14">
        <v>303.18461135414401</v>
      </c>
      <c r="M34" s="14">
        <v>206</v>
      </c>
      <c r="ZA34" s="8"/>
    </row>
    <row r="35" spans="2:677" x14ac:dyDescent="0.3">
      <c r="B35" s="21"/>
      <c r="C35" s="15" t="s">
        <v>241</v>
      </c>
      <c r="D35" s="13">
        <v>42.846035103967701</v>
      </c>
      <c r="E35" s="13">
        <v>3.3839880076066402</v>
      </c>
      <c r="F35" s="13">
        <v>36.327378270508298</v>
      </c>
      <c r="G35" s="13">
        <v>49.622799236551899</v>
      </c>
      <c r="H35" s="13">
        <v>7.8980190334887599</v>
      </c>
      <c r="I35" s="14">
        <v>120</v>
      </c>
      <c r="J35" s="14">
        <v>293</v>
      </c>
      <c r="K35" s="13">
        <v>1.36547413790165</v>
      </c>
      <c r="L35" s="14">
        <v>214.57748035437601</v>
      </c>
      <c r="M35" s="14">
        <v>133</v>
      </c>
      <c r="ZA35" s="8"/>
    </row>
    <row r="36" spans="2:677" x14ac:dyDescent="0.3">
      <c r="B36" s="21"/>
      <c r="C36" s="15" t="s">
        <v>242</v>
      </c>
      <c r="D36" s="13">
        <v>23.518052532945301</v>
      </c>
      <c r="E36" s="13">
        <v>2.83413459523734</v>
      </c>
      <c r="F36" s="13">
        <v>18.385677399988801</v>
      </c>
      <c r="G36" s="13">
        <v>29.564147315711601</v>
      </c>
      <c r="H36" s="13">
        <v>12.0508898058933</v>
      </c>
      <c r="I36" s="14">
        <v>72</v>
      </c>
      <c r="J36" s="14">
        <v>333</v>
      </c>
      <c r="K36" s="13">
        <v>1.4825820321046399</v>
      </c>
      <c r="L36" s="14">
        <v>224.608144972107</v>
      </c>
      <c r="M36" s="14">
        <v>139</v>
      </c>
      <c r="ZA36" s="8"/>
    </row>
    <row r="37" spans="2:677" x14ac:dyDescent="0.3">
      <c r="B37" s="21"/>
      <c r="C37" s="15" t="s">
        <v>243</v>
      </c>
      <c r="D37" s="13">
        <v>20.691194893103798</v>
      </c>
      <c r="E37" s="13">
        <v>3.2584610383111099</v>
      </c>
      <c r="F37" s="13">
        <v>14.955843873128901</v>
      </c>
      <c r="G37" s="13">
        <v>27.904305243090601</v>
      </c>
      <c r="H37" s="13">
        <v>15.748056384105301</v>
      </c>
      <c r="I37" s="14">
        <v>38</v>
      </c>
      <c r="J37" s="14">
        <v>188</v>
      </c>
      <c r="K37" s="13">
        <v>1.2099284628532201</v>
      </c>
      <c r="L37" s="14">
        <v>155.38108720631601</v>
      </c>
      <c r="M37" s="14">
        <v>83</v>
      </c>
      <c r="ZA37" s="8"/>
    </row>
    <row r="38" spans="2:677" x14ac:dyDescent="0.3">
      <c r="B38" s="21" t="s">
        <v>259</v>
      </c>
      <c r="C38" s="15" t="s">
        <v>244</v>
      </c>
      <c r="D38" s="13">
        <v>35.863962082955702</v>
      </c>
      <c r="E38" s="13">
        <v>1.33973781354328</v>
      </c>
      <c r="F38" s="13">
        <v>33.280755251288397</v>
      </c>
      <c r="G38" s="13">
        <v>38.5318777238354</v>
      </c>
      <c r="H38" s="13">
        <v>3.7356101661171</v>
      </c>
      <c r="I38" s="14">
        <v>1356</v>
      </c>
      <c r="J38" s="14">
        <v>3539</v>
      </c>
      <c r="K38" s="13">
        <v>2.7608134698111302</v>
      </c>
      <c r="L38" s="14">
        <v>1281.8685647176701</v>
      </c>
      <c r="M38" s="14">
        <v>1490</v>
      </c>
      <c r="ZA38" s="8"/>
    </row>
    <row r="39" spans="2:677" x14ac:dyDescent="0.3">
      <c r="B39" s="21"/>
      <c r="C39" s="15" t="s">
        <v>245</v>
      </c>
      <c r="D39" s="13">
        <v>34.399521013528599</v>
      </c>
      <c r="E39" s="13">
        <v>1.7006993416366301</v>
      </c>
      <c r="F39" s="13">
        <v>31.1442251505533</v>
      </c>
      <c r="G39" s="13">
        <v>37.808239766364103</v>
      </c>
      <c r="H39" s="13">
        <v>4.9439622748461396</v>
      </c>
      <c r="I39" s="14">
        <v>932</v>
      </c>
      <c r="J39" s="14">
        <v>2607</v>
      </c>
      <c r="K39" s="13">
        <v>3.3401817032786401</v>
      </c>
      <c r="L39" s="14">
        <v>780.49646144730104</v>
      </c>
      <c r="M39" s="14">
        <v>1107</v>
      </c>
      <c r="ZA39" s="8"/>
    </row>
    <row r="40" spans="2:677" x14ac:dyDescent="0.3">
      <c r="B40" s="21" t="s">
        <v>261</v>
      </c>
      <c r="C40" s="15" t="s">
        <v>246</v>
      </c>
      <c r="D40" s="13">
        <v>39.297420726993998</v>
      </c>
      <c r="E40" s="13">
        <v>2.2075638943421501</v>
      </c>
      <c r="F40" s="13">
        <v>35.061763800038399</v>
      </c>
      <c r="G40" s="13">
        <v>43.700424323794202</v>
      </c>
      <c r="H40" s="13">
        <v>5.61757961083116</v>
      </c>
      <c r="I40" s="14">
        <v>617</v>
      </c>
      <c r="J40" s="14">
        <v>1430</v>
      </c>
      <c r="K40" s="13">
        <v>2.9193596574373002</v>
      </c>
      <c r="L40" s="14">
        <v>489.83344561776102</v>
      </c>
      <c r="M40" s="14">
        <v>896</v>
      </c>
      <c r="ZA40" s="8"/>
    </row>
    <row r="41" spans="2:677" x14ac:dyDescent="0.3">
      <c r="B41" s="21"/>
      <c r="C41" s="15" t="s">
        <v>247</v>
      </c>
      <c r="D41" s="13">
        <v>33.385981445927698</v>
      </c>
      <c r="E41" s="13">
        <v>2.3774307246383</v>
      </c>
      <c r="F41" s="13">
        <v>28.8963149407274</v>
      </c>
      <c r="G41" s="13">
        <v>38.198466420973297</v>
      </c>
      <c r="H41" s="13">
        <v>7.12104488672533</v>
      </c>
      <c r="I41" s="14">
        <v>425</v>
      </c>
      <c r="J41" s="14">
        <v>1123</v>
      </c>
      <c r="K41" s="13">
        <v>2.85153572896261</v>
      </c>
      <c r="L41" s="14">
        <v>393.822875369879</v>
      </c>
      <c r="M41" s="14">
        <v>805</v>
      </c>
      <c r="ZA41" s="8"/>
    </row>
    <row r="42" spans="2:677" x14ac:dyDescent="0.3">
      <c r="B42" s="21"/>
      <c r="C42" s="15" t="s">
        <v>248</v>
      </c>
      <c r="D42" s="13">
        <v>36.121690949463598</v>
      </c>
      <c r="E42" s="13">
        <v>2.6057733339618601</v>
      </c>
      <c r="F42" s="13">
        <v>31.183402780170599</v>
      </c>
      <c r="G42" s="13">
        <v>41.371864604076698</v>
      </c>
      <c r="H42" s="13">
        <v>7.2138741721905904</v>
      </c>
      <c r="I42" s="14">
        <v>417</v>
      </c>
      <c r="J42" s="14">
        <v>1102</v>
      </c>
      <c r="K42" s="13">
        <v>3.2399559531667199</v>
      </c>
      <c r="L42" s="14">
        <v>340.12808072989702</v>
      </c>
      <c r="M42" s="14">
        <v>810</v>
      </c>
      <c r="ZA42" s="8"/>
    </row>
    <row r="43" spans="2:677" x14ac:dyDescent="0.3">
      <c r="B43" s="21"/>
      <c r="C43" s="15" t="s">
        <v>249</v>
      </c>
      <c r="D43" s="13">
        <v>36.074921355655803</v>
      </c>
      <c r="E43" s="13">
        <v>2.15730657303037</v>
      </c>
      <c r="F43" s="13">
        <v>31.9608964595148</v>
      </c>
      <c r="G43" s="13">
        <v>40.404034582288503</v>
      </c>
      <c r="H43" s="13">
        <v>5.9800728371987004</v>
      </c>
      <c r="I43" s="14">
        <v>398</v>
      </c>
      <c r="J43" s="14">
        <v>1139</v>
      </c>
      <c r="K43" s="13">
        <v>2.2966209992750799</v>
      </c>
      <c r="L43" s="14">
        <v>495.94600082448</v>
      </c>
      <c r="M43" s="14">
        <v>808</v>
      </c>
      <c r="ZA43" s="8"/>
    </row>
    <row r="44" spans="2:677" x14ac:dyDescent="0.3">
      <c r="B44" s="21"/>
      <c r="C44" s="15" t="s">
        <v>250</v>
      </c>
      <c r="D44" s="13">
        <v>30.8526506991142</v>
      </c>
      <c r="E44" s="13">
        <v>2.1961153738831598</v>
      </c>
      <c r="F44" s="13">
        <v>26.7196551366563</v>
      </c>
      <c r="G44" s="13">
        <v>35.316836755294901</v>
      </c>
      <c r="H44" s="13">
        <v>7.1180768074044796</v>
      </c>
      <c r="I44" s="14">
        <v>413</v>
      </c>
      <c r="J44" s="14">
        <v>1311</v>
      </c>
      <c r="K44" s="13">
        <v>2.9615125768682802</v>
      </c>
      <c r="L44" s="14">
        <v>442.67919381465202</v>
      </c>
      <c r="M44" s="14">
        <v>889</v>
      </c>
      <c r="ZA44" s="8"/>
    </row>
    <row r="45" spans="2:677" x14ac:dyDescent="0.3">
      <c r="B45" s="21" t="s">
        <v>260</v>
      </c>
      <c r="C45" s="15" t="s">
        <v>251</v>
      </c>
      <c r="D45" s="13">
        <v>34.128501325762798</v>
      </c>
      <c r="E45" s="13">
        <v>1.2642237796209199</v>
      </c>
      <c r="F45" s="13">
        <v>31.6947547558133</v>
      </c>
      <c r="G45" s="13">
        <v>36.6488584062391</v>
      </c>
      <c r="H45" s="13">
        <v>3.7043049958557299</v>
      </c>
      <c r="I45" s="14">
        <v>1632</v>
      </c>
      <c r="J45" s="14">
        <v>4619</v>
      </c>
      <c r="K45" s="13">
        <v>3.2831224174597899</v>
      </c>
      <c r="L45" s="14">
        <v>1406.8924068855799</v>
      </c>
      <c r="M45" s="14">
        <v>2372</v>
      </c>
      <c r="ZA45" s="8"/>
    </row>
    <row r="46" spans="2:677" x14ac:dyDescent="0.3">
      <c r="B46" s="21"/>
      <c r="C46" s="15" t="s">
        <v>252</v>
      </c>
      <c r="D46" s="13">
        <v>38.847988860391901</v>
      </c>
      <c r="E46" s="13">
        <v>2.15990157022215</v>
      </c>
      <c r="F46" s="13">
        <v>34.705316947646899</v>
      </c>
      <c r="G46" s="13">
        <v>43.158306995083997</v>
      </c>
      <c r="H46" s="13">
        <v>5.5598800184590997</v>
      </c>
      <c r="I46" s="14">
        <v>638</v>
      </c>
      <c r="J46" s="14">
        <v>1486</v>
      </c>
      <c r="K46" s="13">
        <v>2.9161851159286898</v>
      </c>
      <c r="L46" s="14">
        <v>509.56984585211001</v>
      </c>
      <c r="M46" s="14">
        <v>933</v>
      </c>
      <c r="ZA46" s="8"/>
    </row>
    <row r="47" spans="2:677" x14ac:dyDescent="0.3">
      <c r="B47" s="21" t="s">
        <v>254</v>
      </c>
      <c r="C47" s="15" t="s">
        <v>253</v>
      </c>
      <c r="D47" s="13">
        <v>33.613356070970397</v>
      </c>
      <c r="E47" s="13">
        <v>1.2193800215972499</v>
      </c>
      <c r="F47" s="13">
        <v>31.2658476189768</v>
      </c>
      <c r="G47" s="13">
        <v>36.044690632507503</v>
      </c>
      <c r="H47" s="13">
        <v>3.6276652025542599</v>
      </c>
      <c r="I47" s="14">
        <v>1345</v>
      </c>
      <c r="J47" s="14">
        <v>3859</v>
      </c>
      <c r="K47" s="13">
        <v>2.5706786080703798</v>
      </c>
      <c r="L47" s="14">
        <v>1501.1600391760601</v>
      </c>
      <c r="M47" s="14">
        <v>2017</v>
      </c>
      <c r="ZA47" s="8"/>
    </row>
    <row r="48" spans="2:677" x14ac:dyDescent="0.3">
      <c r="B48" s="21"/>
      <c r="C48" s="15" t="s">
        <v>254</v>
      </c>
      <c r="D48" s="13">
        <v>37.186292215602101</v>
      </c>
      <c r="E48" s="13">
        <v>2.01410562347519</v>
      </c>
      <c r="F48" s="13">
        <v>33.329337687205403</v>
      </c>
      <c r="G48" s="13">
        <v>41.213672267719403</v>
      </c>
      <c r="H48" s="13">
        <v>5.4162582593543398</v>
      </c>
      <c r="I48" s="14">
        <v>943</v>
      </c>
      <c r="J48" s="14">
        <v>2287</v>
      </c>
      <c r="K48" s="13">
        <v>3.9701178858549002</v>
      </c>
      <c r="L48" s="14">
        <v>576.05342353896594</v>
      </c>
      <c r="M48" s="14">
        <v>1287</v>
      </c>
      <c r="ZA48" s="8"/>
    </row>
    <row r="50" spans="2:9" x14ac:dyDescent="0.3">
      <c r="B50" s="16"/>
      <c r="C50" s="16"/>
      <c r="D50" s="16"/>
    </row>
    <row r="51" spans="2:9" x14ac:dyDescent="0.3">
      <c r="B51" s="16" t="s">
        <v>264</v>
      </c>
      <c r="C51" s="16"/>
      <c r="D51" s="16"/>
    </row>
    <row r="52" spans="2:9" x14ac:dyDescent="0.3">
      <c r="B52" s="16" t="s">
        <v>265</v>
      </c>
      <c r="C52" s="16"/>
      <c r="D52" s="16"/>
    </row>
    <row r="53" spans="2:9" x14ac:dyDescent="0.3">
      <c r="B53" s="16" t="s">
        <v>266</v>
      </c>
      <c r="C53" s="16"/>
      <c r="D53" s="16"/>
    </row>
    <row r="54" spans="2:9" x14ac:dyDescent="0.3">
      <c r="B54" s="16" t="s">
        <v>267</v>
      </c>
      <c r="C54" s="16"/>
      <c r="D54" s="16"/>
    </row>
    <row r="55" spans="2:9" x14ac:dyDescent="0.3">
      <c r="B55" s="16" t="s">
        <v>268</v>
      </c>
      <c r="C55" s="16"/>
      <c r="D55" s="16"/>
    </row>
    <row r="56" spans="2:9" x14ac:dyDescent="0.3">
      <c r="B56" s="16" t="s">
        <v>269</v>
      </c>
      <c r="C56" s="16"/>
      <c r="D56" s="16"/>
    </row>
    <row r="57" spans="2:9" x14ac:dyDescent="0.3">
      <c r="B57" s="16" t="s">
        <v>270</v>
      </c>
      <c r="C57" s="16"/>
      <c r="D57" s="16"/>
    </row>
    <row r="58" spans="2:9" x14ac:dyDescent="0.3">
      <c r="B58" s="16" t="s">
        <v>9</v>
      </c>
      <c r="C58" s="7" t="str">
        <f>HYPERLINK("https://www.cdc.gov/nchs/data/series/sr_02/sr02_175.pdf", "Link to Vital and Health Statistics")</f>
        <v>Link to Vital and Health Statistics</v>
      </c>
      <c r="D58" s="16"/>
    </row>
    <row r="59" spans="2:9" x14ac:dyDescent="0.3">
      <c r="B59" s="16" t="s">
        <v>271</v>
      </c>
      <c r="C59" s="16"/>
      <c r="D59" s="16"/>
    </row>
    <row r="60" spans="2:9" x14ac:dyDescent="0.3">
      <c r="B60" s="16" t="s">
        <v>272</v>
      </c>
      <c r="C60" s="16"/>
      <c r="D60" s="16"/>
    </row>
    <row r="61" spans="2:9" x14ac:dyDescent="0.3">
      <c r="B61" s="16"/>
      <c r="C61" s="16"/>
      <c r="D61" s="16"/>
    </row>
    <row r="62" spans="2:9" ht="90" customHeight="1" x14ac:dyDescent="0.3">
      <c r="B62" s="18" t="s">
        <v>295</v>
      </c>
      <c r="C62" s="19"/>
      <c r="D62" s="19"/>
      <c r="E62" s="20"/>
      <c r="F62" s="20"/>
      <c r="G62" s="20"/>
      <c r="H62" s="20"/>
      <c r="I62" s="20"/>
    </row>
    <row r="63" spans="2:9" x14ac:dyDescent="0.3">
      <c r="B63" s="16"/>
      <c r="C63" s="16"/>
      <c r="D63" s="16"/>
    </row>
    <row r="64" spans="2:9" x14ac:dyDescent="0.3">
      <c r="B64" s="16"/>
      <c r="C64" s="16"/>
      <c r="D64" s="16"/>
    </row>
    <row r="65" spans="2:4" x14ac:dyDescent="0.3">
      <c r="B65" s="16"/>
      <c r="C65" s="16"/>
      <c r="D65" s="16"/>
    </row>
    <row r="66" spans="2:4" x14ac:dyDescent="0.3">
      <c r="B66" s="16"/>
      <c r="C66" s="16"/>
      <c r="D66" s="16"/>
    </row>
    <row r="67" spans="2:4" x14ac:dyDescent="0.3">
      <c r="B67" s="16"/>
      <c r="C67" s="16"/>
      <c r="D67" s="16"/>
    </row>
    <row r="68" spans="2:4" x14ac:dyDescent="0.3">
      <c r="B68" s="16"/>
      <c r="C68" s="16"/>
      <c r="D68" s="16"/>
    </row>
    <row r="69" spans="2:4" x14ac:dyDescent="0.3">
      <c r="B69" s="16"/>
      <c r="C69" s="16"/>
      <c r="D69" s="16"/>
    </row>
    <row r="70" spans="2:4" x14ac:dyDescent="0.3">
      <c r="B70" s="16"/>
      <c r="C70" s="16"/>
      <c r="D70" s="16"/>
    </row>
  </sheetData>
  <mergeCells count="10">
    <mergeCell ref="B8:C8"/>
    <mergeCell ref="B9:C9"/>
    <mergeCell ref="B10:B11"/>
    <mergeCell ref="B12:B14"/>
    <mergeCell ref="B15:B37"/>
    <mergeCell ref="B38:B39"/>
    <mergeCell ref="B45:B46"/>
    <mergeCell ref="B47:B48"/>
    <mergeCell ref="B40:B44"/>
    <mergeCell ref="B62:I62"/>
  </mergeCells>
  <conditionalFormatting sqref="D9:D48">
    <cfRule type="expression" dxfId="279" priority="1">
      <formula>ZA9 = 3</formula>
    </cfRule>
    <cfRule type="expression" dxfId="278" priority="81">
      <formula>ZA9 = 2</formula>
    </cfRule>
    <cfRule type="expression" dxfId="277" priority="41">
      <formula>I9 = J9</formula>
    </cfRule>
    <cfRule type="expression" dxfId="276" priority="121">
      <formula>ZA9 = 1</formula>
    </cfRule>
  </conditionalFormatting>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ZA42"/>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53</v>
      </c>
      <c r="M2" s="11" t="str">
        <f>HYPERLINK("#'INDICE'!A1", "Índice")</f>
        <v>Índice</v>
      </c>
    </row>
    <row r="3" spans="2:677" x14ac:dyDescent="0.3">
      <c r="B3" s="9" t="s">
        <v>7</v>
      </c>
      <c r="C3" s="10" t="s">
        <v>52</v>
      </c>
    </row>
    <row r="4" spans="2:677" x14ac:dyDescent="0.3">
      <c r="B4" s="9" t="s">
        <v>8</v>
      </c>
      <c r="C4" s="10" t="s">
        <v>308</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15" t="s">
        <v>296</v>
      </c>
      <c r="D9" s="13">
        <v>0.269111478135382</v>
      </c>
      <c r="E9" s="13">
        <v>7.4561135194700895E-2</v>
      </c>
      <c r="F9" s="13">
        <v>0.156263580589211</v>
      </c>
      <c r="G9" s="13">
        <v>0.46307606666762802</v>
      </c>
      <c r="H9" s="13">
        <v>27.7064121201071</v>
      </c>
      <c r="I9" s="14">
        <v>48</v>
      </c>
      <c r="J9" s="14">
        <v>20098</v>
      </c>
      <c r="K9" s="13">
        <v>4.1628843555984298</v>
      </c>
      <c r="L9" s="14">
        <v>4827.9025510212296</v>
      </c>
      <c r="M9" s="14">
        <v>11</v>
      </c>
      <c r="ZA9" s="8"/>
    </row>
    <row r="10" spans="2:677" x14ac:dyDescent="0.3">
      <c r="B10" s="21"/>
      <c r="C10" s="15" t="s">
        <v>297</v>
      </c>
      <c r="D10" s="13">
        <v>10.7652099520636</v>
      </c>
      <c r="E10" s="13">
        <v>0.355445376297085</v>
      </c>
      <c r="F10" s="13">
        <v>10.0878569773043</v>
      </c>
      <c r="G10" s="13">
        <v>11.482235879148901</v>
      </c>
      <c r="H10" s="13">
        <v>3.3017969726540199</v>
      </c>
      <c r="I10" s="14">
        <v>2348</v>
      </c>
      <c r="J10" s="14">
        <v>20098</v>
      </c>
      <c r="K10" s="13">
        <v>2.6431405684628801</v>
      </c>
      <c r="L10" s="14">
        <v>7603.8331974481298</v>
      </c>
      <c r="M10" s="14">
        <v>1422</v>
      </c>
      <c r="ZA10" s="8"/>
    </row>
    <row r="11" spans="2:677" x14ac:dyDescent="0.3">
      <c r="B11" s="21"/>
      <c r="C11" s="15" t="s">
        <v>298</v>
      </c>
      <c r="D11" s="13">
        <v>22.056701531144899</v>
      </c>
      <c r="E11" s="13">
        <v>0.53349697474427904</v>
      </c>
      <c r="F11" s="13">
        <v>21.028460392695401</v>
      </c>
      <c r="G11" s="13">
        <v>23.120501144140899</v>
      </c>
      <c r="H11" s="13">
        <v>2.4187522961715802</v>
      </c>
      <c r="I11" s="14">
        <v>4584</v>
      </c>
      <c r="J11" s="14">
        <v>20098</v>
      </c>
      <c r="K11" s="13">
        <v>3.3271762527551001</v>
      </c>
      <c r="L11" s="14">
        <v>6040.5576600751701</v>
      </c>
      <c r="M11" s="14">
        <v>2251</v>
      </c>
      <c r="ZA11" s="8"/>
    </row>
    <row r="12" spans="2:677" x14ac:dyDescent="0.3">
      <c r="B12" s="21"/>
      <c r="C12" s="15" t="s">
        <v>299</v>
      </c>
      <c r="D12" s="13">
        <v>66.908977047685298</v>
      </c>
      <c r="E12" s="13">
        <v>0.65479448937567997</v>
      </c>
      <c r="F12" s="13">
        <v>65.612759072544307</v>
      </c>
      <c r="G12" s="13">
        <v>68.180030164659001</v>
      </c>
      <c r="H12" s="13">
        <v>0.97863473373537702</v>
      </c>
      <c r="I12" s="14">
        <v>13118</v>
      </c>
      <c r="J12" s="14">
        <v>20098</v>
      </c>
      <c r="K12" s="13">
        <v>3.8917656558965801</v>
      </c>
      <c r="L12" s="14">
        <v>5164.2369497630598</v>
      </c>
      <c r="M12" s="14">
        <v>3065</v>
      </c>
      <c r="ZA12" s="8"/>
    </row>
    <row r="13" spans="2:677" x14ac:dyDescent="0.3">
      <c r="B13" s="21" t="s">
        <v>256</v>
      </c>
      <c r="C13" s="15" t="s">
        <v>300</v>
      </c>
      <c r="D13" s="13">
        <v>0.268904289678777</v>
      </c>
      <c r="E13" s="13">
        <v>0.104668402853291</v>
      </c>
      <c r="F13" s="13">
        <v>0.12527903863752801</v>
      </c>
      <c r="G13" s="13">
        <v>0.57623766241335606</v>
      </c>
      <c r="H13" s="13">
        <v>38.924036123902603</v>
      </c>
      <c r="I13" s="14">
        <v>24</v>
      </c>
      <c r="J13" s="14">
        <v>12074</v>
      </c>
      <c r="K13" s="13">
        <v>4.9319432948154001</v>
      </c>
      <c r="L13" s="14">
        <v>2448.1222265253</v>
      </c>
      <c r="M13" s="14">
        <v>4</v>
      </c>
      <c r="ZA13" s="8">
        <v>3</v>
      </c>
    </row>
    <row r="14" spans="2:677" x14ac:dyDescent="0.3">
      <c r="B14" s="21"/>
      <c r="C14" s="15" t="s">
        <v>301</v>
      </c>
      <c r="D14" s="13">
        <v>10.2724303095219</v>
      </c>
      <c r="E14" s="13">
        <v>0.46145174214634399</v>
      </c>
      <c r="F14" s="13">
        <v>9.4022825234691698</v>
      </c>
      <c r="G14" s="13">
        <v>11.2131402158917</v>
      </c>
      <c r="H14" s="13">
        <v>4.4921379677660598</v>
      </c>
      <c r="I14" s="14">
        <v>1285</v>
      </c>
      <c r="J14" s="14">
        <v>12074</v>
      </c>
      <c r="K14" s="13">
        <v>2.7891294545963099</v>
      </c>
      <c r="L14" s="14">
        <v>4328.9492999698496</v>
      </c>
      <c r="M14" s="14">
        <v>820</v>
      </c>
      <c r="ZA14" s="8"/>
    </row>
    <row r="15" spans="2:677" x14ac:dyDescent="0.3">
      <c r="B15" s="21"/>
      <c r="C15" s="15" t="s">
        <v>302</v>
      </c>
      <c r="D15" s="13">
        <v>21.079784781374599</v>
      </c>
      <c r="E15" s="13">
        <v>0.66471926628908395</v>
      </c>
      <c r="F15" s="13">
        <v>19.805965539025699</v>
      </c>
      <c r="G15" s="13">
        <v>22.412633047255699</v>
      </c>
      <c r="H15" s="13">
        <v>3.1533493969844</v>
      </c>
      <c r="I15" s="14">
        <v>2620</v>
      </c>
      <c r="J15" s="14">
        <v>12074</v>
      </c>
      <c r="K15" s="13">
        <v>3.2065447178589501</v>
      </c>
      <c r="L15" s="14">
        <v>3765.4238634981398</v>
      </c>
      <c r="M15" s="14">
        <v>1353</v>
      </c>
      <c r="ZA15" s="8"/>
    </row>
    <row r="16" spans="2:677" x14ac:dyDescent="0.3">
      <c r="B16" s="21"/>
      <c r="C16" s="15" t="s">
        <v>303</v>
      </c>
      <c r="D16" s="13">
        <v>68.378880653775198</v>
      </c>
      <c r="E16" s="13">
        <v>0.83312015643982296</v>
      </c>
      <c r="F16" s="13">
        <v>66.723159084363303</v>
      </c>
      <c r="G16" s="13">
        <v>69.989273958875302</v>
      </c>
      <c r="H16" s="13">
        <v>1.2183881170243001</v>
      </c>
      <c r="I16" s="14">
        <v>8145</v>
      </c>
      <c r="J16" s="14">
        <v>12074</v>
      </c>
      <c r="K16" s="13">
        <v>3.8755313813921002</v>
      </c>
      <c r="L16" s="14">
        <v>3115.4437448170002</v>
      </c>
      <c r="M16" s="14">
        <v>1931</v>
      </c>
      <c r="ZA16" s="8"/>
    </row>
    <row r="17" spans="2:677" x14ac:dyDescent="0.3">
      <c r="B17" s="21"/>
      <c r="C17" s="15" t="s">
        <v>304</v>
      </c>
      <c r="D17" s="13">
        <v>0.26955842074946501</v>
      </c>
      <c r="E17" s="13">
        <v>6.6589866396832703E-2</v>
      </c>
      <c r="F17" s="13">
        <v>0.16602684640672899</v>
      </c>
      <c r="G17" s="13">
        <v>0.43736772269511298</v>
      </c>
      <c r="H17" s="13">
        <v>24.7033152263209</v>
      </c>
      <c r="I17" s="14">
        <v>24</v>
      </c>
      <c r="J17" s="14">
        <v>8024</v>
      </c>
      <c r="K17" s="13">
        <v>1.3233430399558801</v>
      </c>
      <c r="L17" s="14">
        <v>6063.4315953839896</v>
      </c>
      <c r="M17" s="14">
        <v>7</v>
      </c>
      <c r="ZA17" s="8">
        <v>3</v>
      </c>
    </row>
    <row r="18" spans="2:677" x14ac:dyDescent="0.3">
      <c r="B18" s="21"/>
      <c r="C18" s="15" t="s">
        <v>305</v>
      </c>
      <c r="D18" s="13">
        <v>11.828221214412499</v>
      </c>
      <c r="E18" s="13">
        <v>0.51651074195783198</v>
      </c>
      <c r="F18" s="13">
        <v>10.8524225159361</v>
      </c>
      <c r="G18" s="13">
        <v>12.879083514769</v>
      </c>
      <c r="H18" s="13">
        <v>4.3667659962976604</v>
      </c>
      <c r="I18" s="14">
        <v>1063</v>
      </c>
      <c r="J18" s="14">
        <v>8024</v>
      </c>
      <c r="K18" s="13">
        <v>2.0523265701677</v>
      </c>
      <c r="L18" s="14">
        <v>3909.7091645333699</v>
      </c>
      <c r="M18" s="14">
        <v>602</v>
      </c>
      <c r="ZA18" s="8"/>
    </row>
    <row r="19" spans="2:677" x14ac:dyDescent="0.3">
      <c r="B19" s="21"/>
      <c r="C19" s="15" t="s">
        <v>306</v>
      </c>
      <c r="D19" s="13">
        <v>24.1640806543491</v>
      </c>
      <c r="E19" s="13">
        <v>0.86593439465948097</v>
      </c>
      <c r="F19" s="13">
        <v>22.5070715613451</v>
      </c>
      <c r="G19" s="13">
        <v>25.902305353792102</v>
      </c>
      <c r="H19" s="13">
        <v>3.5835602729774401</v>
      </c>
      <c r="I19" s="14">
        <v>1964</v>
      </c>
      <c r="J19" s="14">
        <v>8024</v>
      </c>
      <c r="K19" s="13">
        <v>3.2829293726853499</v>
      </c>
      <c r="L19" s="14">
        <v>2444.1585818937601</v>
      </c>
      <c r="M19" s="14">
        <v>898</v>
      </c>
      <c r="ZA19" s="8"/>
    </row>
    <row r="20" spans="2:677" x14ac:dyDescent="0.3">
      <c r="B20" s="21"/>
      <c r="C20" s="15" t="s">
        <v>307</v>
      </c>
      <c r="D20" s="13">
        <v>63.738139714244703</v>
      </c>
      <c r="E20" s="13">
        <v>0.99635255775061204</v>
      </c>
      <c r="F20" s="13">
        <v>61.762804727595899</v>
      </c>
      <c r="G20" s="13">
        <v>65.668152662037897</v>
      </c>
      <c r="H20" s="13">
        <v>1.56319679585493</v>
      </c>
      <c r="I20" s="14">
        <v>4973</v>
      </c>
      <c r="J20" s="14">
        <v>8024</v>
      </c>
      <c r="K20" s="13">
        <v>3.4459852020729298</v>
      </c>
      <c r="L20" s="14">
        <v>2328.5068070440898</v>
      </c>
      <c r="M20" s="14">
        <v>1134</v>
      </c>
      <c r="ZA20" s="8"/>
    </row>
    <row r="22" spans="2:677" x14ac:dyDescent="0.3">
      <c r="B22" s="16"/>
      <c r="C22" s="16"/>
      <c r="D22" s="16"/>
    </row>
    <row r="23" spans="2:677" x14ac:dyDescent="0.3">
      <c r="B23" s="16" t="s">
        <v>264</v>
      </c>
      <c r="C23" s="16"/>
      <c r="D23" s="16"/>
    </row>
    <row r="24" spans="2:677" x14ac:dyDescent="0.3">
      <c r="B24" s="16" t="s">
        <v>265</v>
      </c>
      <c r="C24" s="16"/>
      <c r="D24" s="16"/>
    </row>
    <row r="25" spans="2:677" x14ac:dyDescent="0.3">
      <c r="B25" s="16" t="s">
        <v>266</v>
      </c>
      <c r="C25" s="16"/>
      <c r="D25" s="16"/>
    </row>
    <row r="26" spans="2:677" x14ac:dyDescent="0.3">
      <c r="B26" s="16" t="s">
        <v>267</v>
      </c>
      <c r="C26" s="16"/>
      <c r="D26" s="16"/>
    </row>
    <row r="27" spans="2:677" x14ac:dyDescent="0.3">
      <c r="B27" s="16" t="s">
        <v>268</v>
      </c>
      <c r="C27" s="16"/>
      <c r="D27" s="16"/>
    </row>
    <row r="28" spans="2:677" x14ac:dyDescent="0.3">
      <c r="B28" s="16" t="s">
        <v>269</v>
      </c>
      <c r="C28" s="16"/>
      <c r="D28" s="16"/>
    </row>
    <row r="29" spans="2:677" x14ac:dyDescent="0.3">
      <c r="B29" s="16" t="s">
        <v>270</v>
      </c>
      <c r="C29" s="16"/>
      <c r="D29" s="16"/>
    </row>
    <row r="30" spans="2:677" x14ac:dyDescent="0.3">
      <c r="B30" s="16" t="s">
        <v>9</v>
      </c>
      <c r="C30" s="7" t="str">
        <f>HYPERLINK("https://www.cdc.gov/nchs/data/series/sr_02/sr02_175.pdf", "Link to Vital and Health Statistics")</f>
        <v>Link to Vital and Health Statistics</v>
      </c>
      <c r="D30" s="16"/>
    </row>
    <row r="31" spans="2:677" x14ac:dyDescent="0.3">
      <c r="B31" s="16" t="s">
        <v>271</v>
      </c>
      <c r="C31" s="16"/>
      <c r="D31" s="16"/>
    </row>
    <row r="32" spans="2:677" x14ac:dyDescent="0.3">
      <c r="B32" s="16" t="s">
        <v>272</v>
      </c>
      <c r="C32" s="16"/>
      <c r="D32" s="16"/>
    </row>
    <row r="33" spans="2:9" x14ac:dyDescent="0.3">
      <c r="B33" s="16"/>
      <c r="C33" s="16"/>
      <c r="D33" s="16"/>
    </row>
    <row r="34" spans="2:9" ht="90" customHeight="1" x14ac:dyDescent="0.3">
      <c r="B34" s="18" t="s">
        <v>295</v>
      </c>
      <c r="C34" s="19"/>
      <c r="D34" s="19"/>
      <c r="E34" s="20"/>
      <c r="F34" s="20"/>
      <c r="G34" s="20"/>
      <c r="H34" s="20"/>
      <c r="I34" s="20"/>
    </row>
    <row r="35" spans="2:9" x14ac:dyDescent="0.3">
      <c r="B35" s="16"/>
      <c r="C35" s="16"/>
      <c r="D35" s="16"/>
    </row>
    <row r="36" spans="2:9" x14ac:dyDescent="0.3">
      <c r="B36" s="16"/>
      <c r="C36" s="16"/>
      <c r="D36" s="16"/>
    </row>
    <row r="37" spans="2:9" x14ac:dyDescent="0.3">
      <c r="B37" s="16"/>
      <c r="C37" s="16"/>
      <c r="D37" s="16"/>
    </row>
    <row r="38" spans="2:9" x14ac:dyDescent="0.3">
      <c r="B38" s="16"/>
      <c r="C38" s="16"/>
      <c r="D38" s="16"/>
    </row>
    <row r="39" spans="2:9" x14ac:dyDescent="0.3">
      <c r="B39" s="16"/>
      <c r="C39" s="16"/>
      <c r="D39" s="16"/>
    </row>
    <row r="40" spans="2:9" x14ac:dyDescent="0.3">
      <c r="B40" s="16"/>
      <c r="C40" s="16"/>
      <c r="D40" s="16"/>
    </row>
    <row r="41" spans="2:9" x14ac:dyDescent="0.3">
      <c r="B41" s="16"/>
      <c r="C41" s="16"/>
      <c r="D41" s="16"/>
    </row>
    <row r="42" spans="2:9" x14ac:dyDescent="0.3">
      <c r="B42" s="16"/>
      <c r="C42" s="16"/>
      <c r="D42" s="16"/>
    </row>
  </sheetData>
  <mergeCells count="4">
    <mergeCell ref="B8:C8"/>
    <mergeCell ref="B9:B12"/>
    <mergeCell ref="B13:B20"/>
    <mergeCell ref="B34:I34"/>
  </mergeCells>
  <conditionalFormatting sqref="D9:D20">
    <cfRule type="expression" dxfId="275" priority="1">
      <formula>ZA9 = 3</formula>
    </cfRule>
    <cfRule type="expression" dxfId="274" priority="25">
      <formula>ZA9 = 2</formula>
    </cfRule>
    <cfRule type="expression" dxfId="273" priority="13">
      <formula>I9 = J9</formula>
    </cfRule>
    <cfRule type="expression" dxfId="272" priority="37">
      <formula>ZA9 = 1</formula>
    </cfRule>
  </conditionalFormatting>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ZA42"/>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55</v>
      </c>
      <c r="M2" s="11" t="str">
        <f>HYPERLINK("#'INDICE'!A1", "Índice")</f>
        <v>Índice</v>
      </c>
    </row>
    <row r="3" spans="2:677" x14ac:dyDescent="0.3">
      <c r="B3" s="9" t="s">
        <v>7</v>
      </c>
      <c r="C3" s="10" t="s">
        <v>54</v>
      </c>
    </row>
    <row r="4" spans="2:677" x14ac:dyDescent="0.3">
      <c r="B4" s="9" t="s">
        <v>8</v>
      </c>
      <c r="C4" s="10" t="s">
        <v>308</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15" t="s">
        <v>296</v>
      </c>
      <c r="D9" s="13">
        <v>0.57748417646869599</v>
      </c>
      <c r="E9" s="13">
        <v>0.15756949546436699</v>
      </c>
      <c r="F9" s="13">
        <v>0.33796859026271497</v>
      </c>
      <c r="G9" s="13">
        <v>0.98506476087019701</v>
      </c>
      <c r="H9" s="13">
        <v>27.285508743789599</v>
      </c>
      <c r="I9" s="14">
        <v>37</v>
      </c>
      <c r="J9" s="14">
        <v>6146</v>
      </c>
      <c r="K9" s="13">
        <v>2.6573046926078998</v>
      </c>
      <c r="L9" s="14">
        <v>2312.8698854508398</v>
      </c>
      <c r="M9" s="14">
        <v>7</v>
      </c>
      <c r="ZA9" s="8">
        <v>3</v>
      </c>
    </row>
    <row r="10" spans="2:677" x14ac:dyDescent="0.3">
      <c r="B10" s="21"/>
      <c r="C10" s="15" t="s">
        <v>297</v>
      </c>
      <c r="D10" s="13">
        <v>13.4739091133911</v>
      </c>
      <c r="E10" s="13">
        <v>0.72358414804494697</v>
      </c>
      <c r="F10" s="13">
        <v>12.1170618933473</v>
      </c>
      <c r="G10" s="13">
        <v>14.9568354070156</v>
      </c>
      <c r="H10" s="13">
        <v>5.3702614583158104</v>
      </c>
      <c r="I10" s="14">
        <v>884</v>
      </c>
      <c r="J10" s="14">
        <v>6146</v>
      </c>
      <c r="K10" s="13">
        <v>2.7596835078173498</v>
      </c>
      <c r="L10" s="14">
        <v>2227.0669743795802</v>
      </c>
      <c r="M10" s="14">
        <v>623</v>
      </c>
      <c r="ZA10" s="8"/>
    </row>
    <row r="11" spans="2:677" x14ac:dyDescent="0.3">
      <c r="B11" s="21"/>
      <c r="C11" s="15" t="s">
        <v>298</v>
      </c>
      <c r="D11" s="13">
        <v>20.994446264728801</v>
      </c>
      <c r="E11" s="13">
        <v>0.87974605830619401</v>
      </c>
      <c r="F11" s="13">
        <v>19.3213781294778</v>
      </c>
      <c r="G11" s="13">
        <v>22.771497481483401</v>
      </c>
      <c r="H11" s="13">
        <v>4.1903751459460601</v>
      </c>
      <c r="I11" s="14">
        <v>1367</v>
      </c>
      <c r="J11" s="14">
        <v>6146</v>
      </c>
      <c r="K11" s="13">
        <v>2.8673090195603899</v>
      </c>
      <c r="L11" s="14">
        <v>2143.4731862079798</v>
      </c>
      <c r="M11" s="14">
        <v>990</v>
      </c>
      <c r="ZA11" s="8"/>
    </row>
    <row r="12" spans="2:677" x14ac:dyDescent="0.3">
      <c r="B12" s="21"/>
      <c r="C12" s="15" t="s">
        <v>299</v>
      </c>
      <c r="D12" s="13">
        <v>64.954160472207406</v>
      </c>
      <c r="E12" s="13">
        <v>1.12293640913009</v>
      </c>
      <c r="F12" s="13">
        <v>62.721703915198603</v>
      </c>
      <c r="G12" s="13">
        <v>67.123002043239794</v>
      </c>
      <c r="H12" s="13">
        <v>1.72881367562371</v>
      </c>
      <c r="I12" s="14">
        <v>3858</v>
      </c>
      <c r="J12" s="14">
        <v>6146</v>
      </c>
      <c r="K12" s="13">
        <v>3.4039938893002</v>
      </c>
      <c r="L12" s="14">
        <v>1805.5261554137201</v>
      </c>
      <c r="M12" s="14">
        <v>2159</v>
      </c>
      <c r="ZA12" s="8"/>
    </row>
    <row r="13" spans="2:677" x14ac:dyDescent="0.3">
      <c r="B13" s="21" t="s">
        <v>256</v>
      </c>
      <c r="C13" s="15" t="s">
        <v>300</v>
      </c>
      <c r="D13" s="13">
        <v>0.51576740607202998</v>
      </c>
      <c r="E13" s="13">
        <v>0.21092839618435999</v>
      </c>
      <c r="F13" s="13">
        <v>0.23100719807036901</v>
      </c>
      <c r="G13" s="13">
        <v>1.1475112750921199</v>
      </c>
      <c r="H13" s="13">
        <v>40.896030594632499</v>
      </c>
      <c r="I13" s="14">
        <v>17</v>
      </c>
      <c r="J13" s="14">
        <v>3722</v>
      </c>
      <c r="K13" s="13">
        <v>3.2264253652608499</v>
      </c>
      <c r="L13" s="14">
        <v>1153.59866683266</v>
      </c>
      <c r="M13" s="14">
        <v>1</v>
      </c>
      <c r="ZA13" s="8">
        <v>3</v>
      </c>
    </row>
    <row r="14" spans="2:677" x14ac:dyDescent="0.3">
      <c r="B14" s="21"/>
      <c r="C14" s="15" t="s">
        <v>301</v>
      </c>
      <c r="D14" s="13">
        <v>12.590235965046601</v>
      </c>
      <c r="E14" s="13">
        <v>0.93608512835824198</v>
      </c>
      <c r="F14" s="13">
        <v>10.866278782852</v>
      </c>
      <c r="G14" s="13">
        <v>14.543076617399599</v>
      </c>
      <c r="H14" s="13">
        <v>7.4350086126823296</v>
      </c>
      <c r="I14" s="14">
        <v>483</v>
      </c>
      <c r="J14" s="14">
        <v>3722</v>
      </c>
      <c r="K14" s="13">
        <v>2.9627604851095999</v>
      </c>
      <c r="L14" s="14">
        <v>1256.2608481874299</v>
      </c>
      <c r="M14" s="14">
        <v>343</v>
      </c>
      <c r="ZA14" s="8"/>
    </row>
    <row r="15" spans="2:677" x14ac:dyDescent="0.3">
      <c r="B15" s="21"/>
      <c r="C15" s="15" t="s">
        <v>302</v>
      </c>
      <c r="D15" s="13">
        <v>19.8188627818373</v>
      </c>
      <c r="E15" s="13">
        <v>1.07005761582012</v>
      </c>
      <c r="F15" s="13">
        <v>17.803870668022999</v>
      </c>
      <c r="G15" s="13">
        <v>22.000865185002301</v>
      </c>
      <c r="H15" s="13">
        <v>5.3991877717664103</v>
      </c>
      <c r="I15" s="14">
        <v>770</v>
      </c>
      <c r="J15" s="14">
        <v>3722</v>
      </c>
      <c r="K15" s="13">
        <v>2.6811619826815098</v>
      </c>
      <c r="L15" s="14">
        <v>1388.2040786948401</v>
      </c>
      <c r="M15" s="14">
        <v>565</v>
      </c>
      <c r="ZA15" s="8"/>
    </row>
    <row r="16" spans="2:677" x14ac:dyDescent="0.3">
      <c r="B16" s="21"/>
      <c r="C16" s="15" t="s">
        <v>303</v>
      </c>
      <c r="D16" s="13">
        <v>67.075133874327904</v>
      </c>
      <c r="E16" s="13">
        <v>1.38061556002422</v>
      </c>
      <c r="F16" s="13">
        <v>64.313615570307206</v>
      </c>
      <c r="G16" s="13">
        <v>69.723557061206506</v>
      </c>
      <c r="H16" s="13">
        <v>2.05831204543093</v>
      </c>
      <c r="I16" s="14">
        <v>2452</v>
      </c>
      <c r="J16" s="14">
        <v>3722</v>
      </c>
      <c r="K16" s="13">
        <v>3.2115865583494001</v>
      </c>
      <c r="L16" s="14">
        <v>1158.92875137481</v>
      </c>
      <c r="M16" s="14">
        <v>1372</v>
      </c>
      <c r="ZA16" s="8"/>
    </row>
    <row r="17" spans="2:677" x14ac:dyDescent="0.3">
      <c r="B17" s="21"/>
      <c r="C17" s="15" t="s">
        <v>304</v>
      </c>
      <c r="D17" s="13">
        <v>0.71422306202436903</v>
      </c>
      <c r="E17" s="13">
        <v>0.19497407365386099</v>
      </c>
      <c r="F17" s="13">
        <v>0.41781514493997801</v>
      </c>
      <c r="G17" s="13">
        <v>1.2183370924816901</v>
      </c>
      <c r="H17" s="13">
        <v>27.2987647726235</v>
      </c>
      <c r="I17" s="14">
        <v>20</v>
      </c>
      <c r="J17" s="14">
        <v>2424</v>
      </c>
      <c r="K17" s="13">
        <v>1.2989314793353399</v>
      </c>
      <c r="L17" s="14">
        <v>1866.14924540928</v>
      </c>
      <c r="M17" s="14">
        <v>6</v>
      </c>
      <c r="ZA17" s="8">
        <v>3</v>
      </c>
    </row>
    <row r="18" spans="2:677" x14ac:dyDescent="0.3">
      <c r="B18" s="21"/>
      <c r="C18" s="15" t="s">
        <v>305</v>
      </c>
      <c r="D18" s="13">
        <v>15.4317648713445</v>
      </c>
      <c r="E18" s="13">
        <v>1.04524468834969</v>
      </c>
      <c r="F18" s="13">
        <v>13.491522811503</v>
      </c>
      <c r="G18" s="13">
        <v>17.594287165812599</v>
      </c>
      <c r="H18" s="13">
        <v>6.77333213060178</v>
      </c>
      <c r="I18" s="14">
        <v>401</v>
      </c>
      <c r="J18" s="14">
        <v>2424</v>
      </c>
      <c r="K18" s="13">
        <v>2.02846018580198</v>
      </c>
      <c r="L18" s="14">
        <v>1194.99510858856</v>
      </c>
      <c r="M18" s="14">
        <v>280</v>
      </c>
      <c r="ZA18" s="8"/>
    </row>
    <row r="19" spans="2:677" x14ac:dyDescent="0.3">
      <c r="B19" s="21"/>
      <c r="C19" s="15" t="s">
        <v>306</v>
      </c>
      <c r="D19" s="13">
        <v>23.599055142990402</v>
      </c>
      <c r="E19" s="13">
        <v>1.52333743004608</v>
      </c>
      <c r="F19" s="13">
        <v>20.7434547453961</v>
      </c>
      <c r="G19" s="13">
        <v>26.715258501709801</v>
      </c>
      <c r="H19" s="13">
        <v>6.4550780563710397</v>
      </c>
      <c r="I19" s="14">
        <v>597</v>
      </c>
      <c r="J19" s="14">
        <v>2424</v>
      </c>
      <c r="K19" s="13">
        <v>3.1185470169819798</v>
      </c>
      <c r="L19" s="14">
        <v>777.28505833010195</v>
      </c>
      <c r="M19" s="14">
        <v>425</v>
      </c>
      <c r="ZA19" s="8"/>
    </row>
    <row r="20" spans="2:677" x14ac:dyDescent="0.3">
      <c r="B20" s="21"/>
      <c r="C20" s="15" t="s">
        <v>307</v>
      </c>
      <c r="D20" s="13">
        <v>60.254956932221397</v>
      </c>
      <c r="E20" s="13">
        <v>1.87425631832563</v>
      </c>
      <c r="F20" s="13">
        <v>56.528496176256503</v>
      </c>
      <c r="G20" s="13">
        <v>63.866168578659</v>
      </c>
      <c r="H20" s="13">
        <v>3.11054295571717</v>
      </c>
      <c r="I20" s="14">
        <v>1406</v>
      </c>
      <c r="J20" s="14">
        <v>2424</v>
      </c>
      <c r="K20" s="13">
        <v>3.5541489859908699</v>
      </c>
      <c r="L20" s="14">
        <v>682.01980545962101</v>
      </c>
      <c r="M20" s="14">
        <v>787</v>
      </c>
      <c r="ZA20" s="8"/>
    </row>
    <row r="22" spans="2:677" x14ac:dyDescent="0.3">
      <c r="B22" s="16"/>
      <c r="C22" s="16"/>
      <c r="D22" s="16"/>
    </row>
    <row r="23" spans="2:677" x14ac:dyDescent="0.3">
      <c r="B23" s="16" t="s">
        <v>264</v>
      </c>
      <c r="C23" s="16"/>
      <c r="D23" s="16"/>
    </row>
    <row r="24" spans="2:677" x14ac:dyDescent="0.3">
      <c r="B24" s="16" t="s">
        <v>265</v>
      </c>
      <c r="C24" s="16"/>
      <c r="D24" s="16"/>
    </row>
    <row r="25" spans="2:677" x14ac:dyDescent="0.3">
      <c r="B25" s="16" t="s">
        <v>266</v>
      </c>
      <c r="C25" s="16"/>
      <c r="D25" s="16"/>
    </row>
    <row r="26" spans="2:677" x14ac:dyDescent="0.3">
      <c r="B26" s="16" t="s">
        <v>267</v>
      </c>
      <c r="C26" s="16"/>
      <c r="D26" s="16"/>
    </row>
    <row r="27" spans="2:677" x14ac:dyDescent="0.3">
      <c r="B27" s="16" t="s">
        <v>268</v>
      </c>
      <c r="C27" s="16"/>
      <c r="D27" s="16"/>
    </row>
    <row r="28" spans="2:677" x14ac:dyDescent="0.3">
      <c r="B28" s="16" t="s">
        <v>269</v>
      </c>
      <c r="C28" s="16"/>
      <c r="D28" s="16"/>
    </row>
    <row r="29" spans="2:677" x14ac:dyDescent="0.3">
      <c r="B29" s="16" t="s">
        <v>270</v>
      </c>
      <c r="C29" s="16"/>
      <c r="D29" s="16"/>
    </row>
    <row r="30" spans="2:677" x14ac:dyDescent="0.3">
      <c r="B30" s="16" t="s">
        <v>9</v>
      </c>
      <c r="C30" s="7" t="str">
        <f>HYPERLINK("https://www.cdc.gov/nchs/data/series/sr_02/sr02_175.pdf", "Link to Vital and Health Statistics")</f>
        <v>Link to Vital and Health Statistics</v>
      </c>
      <c r="D30" s="16"/>
    </row>
    <row r="31" spans="2:677" x14ac:dyDescent="0.3">
      <c r="B31" s="16" t="s">
        <v>271</v>
      </c>
      <c r="C31" s="16"/>
      <c r="D31" s="16"/>
    </row>
    <row r="32" spans="2:677" x14ac:dyDescent="0.3">
      <c r="B32" s="16" t="s">
        <v>272</v>
      </c>
      <c r="C32" s="16"/>
      <c r="D32" s="16"/>
    </row>
    <row r="33" spans="2:9" x14ac:dyDescent="0.3">
      <c r="B33" s="16"/>
      <c r="C33" s="16"/>
      <c r="D33" s="16"/>
    </row>
    <row r="34" spans="2:9" ht="90" customHeight="1" x14ac:dyDescent="0.3">
      <c r="B34" s="18" t="s">
        <v>295</v>
      </c>
      <c r="C34" s="19"/>
      <c r="D34" s="19"/>
      <c r="E34" s="20"/>
      <c r="F34" s="20"/>
      <c r="G34" s="20"/>
      <c r="H34" s="20"/>
      <c r="I34" s="20"/>
    </row>
    <row r="35" spans="2:9" x14ac:dyDescent="0.3">
      <c r="B35" s="16"/>
      <c r="C35" s="16"/>
      <c r="D35" s="16"/>
    </row>
    <row r="36" spans="2:9" x14ac:dyDescent="0.3">
      <c r="B36" s="16"/>
      <c r="C36" s="16"/>
      <c r="D36" s="16"/>
    </row>
    <row r="37" spans="2:9" x14ac:dyDescent="0.3">
      <c r="B37" s="16"/>
      <c r="C37" s="16"/>
      <c r="D37" s="16"/>
    </row>
    <row r="38" spans="2:9" x14ac:dyDescent="0.3">
      <c r="B38" s="16"/>
      <c r="C38" s="16"/>
      <c r="D38" s="16"/>
    </row>
    <row r="39" spans="2:9" x14ac:dyDescent="0.3">
      <c r="B39" s="16"/>
      <c r="C39" s="16"/>
      <c r="D39" s="16"/>
    </row>
    <row r="40" spans="2:9" x14ac:dyDescent="0.3">
      <c r="B40" s="16"/>
      <c r="C40" s="16"/>
      <c r="D40" s="16"/>
    </row>
    <row r="41" spans="2:9" x14ac:dyDescent="0.3">
      <c r="B41" s="16"/>
      <c r="C41" s="16"/>
      <c r="D41" s="16"/>
    </row>
    <row r="42" spans="2:9" x14ac:dyDescent="0.3">
      <c r="B42" s="16"/>
      <c r="C42" s="16"/>
      <c r="D42" s="16"/>
    </row>
  </sheetData>
  <mergeCells count="4">
    <mergeCell ref="B8:C8"/>
    <mergeCell ref="B9:B12"/>
    <mergeCell ref="B13:B20"/>
    <mergeCell ref="B34:I34"/>
  </mergeCells>
  <conditionalFormatting sqref="D9:D20">
    <cfRule type="expression" dxfId="271" priority="1">
      <formula>ZA9 = 3</formula>
    </cfRule>
    <cfRule type="expression" dxfId="270" priority="25">
      <formula>ZA9 = 2</formula>
    </cfRule>
    <cfRule type="expression" dxfId="269" priority="13">
      <formula>I9 = J9</formula>
    </cfRule>
    <cfRule type="expression" dxfId="268" priority="37">
      <formula>ZA9 = 1</formula>
    </cfRule>
  </conditionalFormatting>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59</v>
      </c>
      <c r="M2" s="11" t="str">
        <f>HYPERLINK("#'INDICE'!A1", "Índice")</f>
        <v>Índice</v>
      </c>
    </row>
    <row r="3" spans="2:677" x14ac:dyDescent="0.3">
      <c r="B3" s="9" t="s">
        <v>7</v>
      </c>
      <c r="C3" s="10" t="s">
        <v>58</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94.721632066064899</v>
      </c>
      <c r="E9" s="13">
        <v>0.31844543365693101</v>
      </c>
      <c r="F9" s="13">
        <v>94.061222968749703</v>
      </c>
      <c r="G9" s="13">
        <v>95.312261777201002</v>
      </c>
      <c r="H9" s="13">
        <v>0.33619082221348001</v>
      </c>
      <c r="I9" s="14">
        <v>13824</v>
      </c>
      <c r="J9" s="14">
        <v>14566</v>
      </c>
      <c r="K9" s="13">
        <v>2.95414431921979</v>
      </c>
      <c r="L9" s="14">
        <v>4930.7002048725199</v>
      </c>
      <c r="M9" s="14">
        <v>3095</v>
      </c>
      <c r="ZA9" s="8"/>
    </row>
    <row r="10" spans="2:677" x14ac:dyDescent="0.3">
      <c r="B10" s="21" t="s">
        <v>256</v>
      </c>
      <c r="C10" s="15" t="s">
        <v>216</v>
      </c>
      <c r="D10" s="13">
        <v>94.946165317574</v>
      </c>
      <c r="E10" s="13">
        <v>0.40055792574765597</v>
      </c>
      <c r="F10" s="13">
        <v>94.100247874382504</v>
      </c>
      <c r="G10" s="13">
        <v>95.676366430848205</v>
      </c>
      <c r="H10" s="13">
        <v>0.421878992593201</v>
      </c>
      <c r="I10" s="14">
        <v>8397</v>
      </c>
      <c r="J10" s="14">
        <v>8823</v>
      </c>
      <c r="K10" s="13">
        <v>2.94984537512393</v>
      </c>
      <c r="L10" s="14">
        <v>2991.0042317487</v>
      </c>
      <c r="M10" s="14">
        <v>1949</v>
      </c>
      <c r="ZA10" s="8"/>
    </row>
    <row r="11" spans="2:677" x14ac:dyDescent="0.3">
      <c r="B11" s="21"/>
      <c r="C11" s="15" t="s">
        <v>217</v>
      </c>
      <c r="D11" s="13">
        <v>94.237458645414605</v>
      </c>
      <c r="E11" s="13">
        <v>0.514408351638177</v>
      </c>
      <c r="F11" s="13">
        <v>93.141197128205107</v>
      </c>
      <c r="G11" s="13">
        <v>95.167592431600497</v>
      </c>
      <c r="H11" s="13">
        <v>0.54586398978959205</v>
      </c>
      <c r="I11" s="14">
        <v>5427</v>
      </c>
      <c r="J11" s="14">
        <v>5743</v>
      </c>
      <c r="K11" s="13">
        <v>2.79796056514656</v>
      </c>
      <c r="L11" s="14">
        <v>2052.5664555601702</v>
      </c>
      <c r="M11" s="14">
        <v>1146</v>
      </c>
      <c r="ZA11" s="8"/>
    </row>
    <row r="12" spans="2:677" x14ac:dyDescent="0.3">
      <c r="B12" s="21" t="s">
        <v>257</v>
      </c>
      <c r="C12" s="15" t="s">
        <v>218</v>
      </c>
      <c r="D12" s="13">
        <v>94.977479563989604</v>
      </c>
      <c r="E12" s="13">
        <v>0.405413247098385</v>
      </c>
      <c r="F12" s="13">
        <v>94.1197823630051</v>
      </c>
      <c r="G12" s="13">
        <v>95.715766435623195</v>
      </c>
      <c r="H12" s="13">
        <v>0.42685197476233699</v>
      </c>
      <c r="I12" s="14">
        <v>5443</v>
      </c>
      <c r="J12" s="14">
        <v>5786</v>
      </c>
      <c r="K12" s="13">
        <v>1.99322755091655</v>
      </c>
      <c r="L12" s="14">
        <v>2902.8296329435302</v>
      </c>
      <c r="M12" s="14">
        <v>1239</v>
      </c>
      <c r="ZA12" s="8"/>
    </row>
    <row r="13" spans="2:677" x14ac:dyDescent="0.3">
      <c r="B13" s="21"/>
      <c r="C13" s="15" t="s">
        <v>219</v>
      </c>
      <c r="D13" s="13">
        <v>94.813280667389094</v>
      </c>
      <c r="E13" s="13">
        <v>0.50523849856958103</v>
      </c>
      <c r="F13" s="13">
        <v>93.727427399243993</v>
      </c>
      <c r="G13" s="13">
        <v>95.719744647338004</v>
      </c>
      <c r="H13" s="13">
        <v>0.53287735116137303</v>
      </c>
      <c r="I13" s="14">
        <v>4518</v>
      </c>
      <c r="J13" s="14">
        <v>4725</v>
      </c>
      <c r="K13" s="13">
        <v>2.4521150280033202</v>
      </c>
      <c r="L13" s="14">
        <v>1926.90797374519</v>
      </c>
      <c r="M13" s="14">
        <v>1010</v>
      </c>
      <c r="ZA13" s="8"/>
    </row>
    <row r="14" spans="2:677" x14ac:dyDescent="0.3">
      <c r="B14" s="21"/>
      <c r="C14" s="15" t="s">
        <v>220</v>
      </c>
      <c r="D14" s="13">
        <v>92.455068132753297</v>
      </c>
      <c r="E14" s="13">
        <v>0.81448367121811704</v>
      </c>
      <c r="F14" s="13">
        <v>90.692662809796502</v>
      </c>
      <c r="G14" s="13">
        <v>93.906173985175599</v>
      </c>
      <c r="H14" s="13">
        <v>0.88095080958528604</v>
      </c>
      <c r="I14" s="14">
        <v>3863</v>
      </c>
      <c r="J14" s="14">
        <v>4055</v>
      </c>
      <c r="K14" s="13">
        <v>3.8553380362755498</v>
      </c>
      <c r="L14" s="14">
        <v>1051.7884454867001</v>
      </c>
      <c r="M14" s="14">
        <v>846</v>
      </c>
      <c r="ZA14" s="8"/>
    </row>
    <row r="15" spans="2:677" x14ac:dyDescent="0.3">
      <c r="B15" s="21" t="s">
        <v>258</v>
      </c>
      <c r="C15" s="15" t="s">
        <v>221</v>
      </c>
      <c r="D15" s="13">
        <v>98.386673234692395</v>
      </c>
      <c r="E15" s="13">
        <v>0.57065290882713804</v>
      </c>
      <c r="F15" s="13">
        <v>96.761005925808107</v>
      </c>
      <c r="G15" s="13">
        <v>99.203129554263896</v>
      </c>
      <c r="H15" s="13">
        <v>0.58001037139033795</v>
      </c>
      <c r="I15" s="14">
        <v>436</v>
      </c>
      <c r="J15" s="14">
        <v>444</v>
      </c>
      <c r="K15" s="13">
        <v>0.90884366035837605</v>
      </c>
      <c r="L15" s="14">
        <v>444</v>
      </c>
      <c r="M15" s="14">
        <v>95</v>
      </c>
      <c r="ZA15" s="8"/>
    </row>
    <row r="16" spans="2:677" x14ac:dyDescent="0.3">
      <c r="B16" s="21"/>
      <c r="C16" s="15" t="s">
        <v>222</v>
      </c>
      <c r="D16" s="13">
        <v>97.620731791430003</v>
      </c>
      <c r="E16" s="13">
        <v>0.75886301005427703</v>
      </c>
      <c r="F16" s="13">
        <v>95.551353038566901</v>
      </c>
      <c r="G16" s="13">
        <v>98.7401885913347</v>
      </c>
      <c r="H16" s="13">
        <v>0.777358452583221</v>
      </c>
      <c r="I16" s="14">
        <v>472</v>
      </c>
      <c r="J16" s="14">
        <v>484</v>
      </c>
      <c r="K16" s="13">
        <v>1.1975356158115</v>
      </c>
      <c r="L16" s="14">
        <v>404.16334479707302</v>
      </c>
      <c r="M16" s="14">
        <v>113</v>
      </c>
      <c r="ZA16" s="8"/>
    </row>
    <row r="17" spans="2:677" x14ac:dyDescent="0.3">
      <c r="B17" s="21"/>
      <c r="C17" s="15" t="s">
        <v>223</v>
      </c>
      <c r="D17" s="13">
        <v>97.134602057165395</v>
      </c>
      <c r="E17" s="13">
        <v>0.84031561203652305</v>
      </c>
      <c r="F17" s="13">
        <v>94.9083065150393</v>
      </c>
      <c r="G17" s="13">
        <v>98.403841611151094</v>
      </c>
      <c r="H17" s="13">
        <v>0.865104292641239</v>
      </c>
      <c r="I17" s="14">
        <v>488</v>
      </c>
      <c r="J17" s="14">
        <v>503</v>
      </c>
      <c r="K17" s="13">
        <v>1.2735900916520899</v>
      </c>
      <c r="L17" s="14">
        <v>394.94653994010901</v>
      </c>
      <c r="M17" s="14">
        <v>113</v>
      </c>
      <c r="ZA17" s="8"/>
    </row>
    <row r="18" spans="2:677" x14ac:dyDescent="0.3">
      <c r="B18" s="21"/>
      <c r="C18" s="15" t="s">
        <v>224</v>
      </c>
      <c r="D18" s="13">
        <v>95.629718372815006</v>
      </c>
      <c r="E18" s="13">
        <v>2.1188046892936998</v>
      </c>
      <c r="F18" s="13">
        <v>88.883534107859603</v>
      </c>
      <c r="G18" s="13">
        <v>98.357538042473394</v>
      </c>
      <c r="H18" s="13">
        <v>2.21563414108727</v>
      </c>
      <c r="I18" s="14">
        <v>459</v>
      </c>
      <c r="J18" s="14">
        <v>470</v>
      </c>
      <c r="K18" s="13">
        <v>5.0379331356169299</v>
      </c>
      <c r="L18" s="14">
        <v>93.292226662798896</v>
      </c>
      <c r="M18" s="14">
        <v>92</v>
      </c>
      <c r="ZA18" s="8"/>
    </row>
    <row r="19" spans="2:677" x14ac:dyDescent="0.3">
      <c r="B19" s="21"/>
      <c r="C19" s="15" t="s">
        <v>225</v>
      </c>
      <c r="D19" s="13">
        <v>98.423121843009099</v>
      </c>
      <c r="E19" s="13">
        <v>0.71733888815263702</v>
      </c>
      <c r="F19" s="13">
        <v>96.141152669280203</v>
      </c>
      <c r="G19" s="13">
        <v>99.364544451307296</v>
      </c>
      <c r="H19" s="13">
        <v>0.72883167564714801</v>
      </c>
      <c r="I19" s="14">
        <v>394</v>
      </c>
      <c r="J19" s="14">
        <v>399</v>
      </c>
      <c r="K19" s="13">
        <v>1.31958250555654</v>
      </c>
      <c r="L19" s="14">
        <v>302.36836144756302</v>
      </c>
      <c r="M19" s="14">
        <v>88</v>
      </c>
      <c r="ZA19" s="8"/>
    </row>
    <row r="20" spans="2:677" x14ac:dyDescent="0.3">
      <c r="B20" s="21"/>
      <c r="C20" s="15" t="s">
        <v>226</v>
      </c>
      <c r="D20" s="13">
        <v>96.0832775176399</v>
      </c>
      <c r="E20" s="13">
        <v>1.1241489299813701</v>
      </c>
      <c r="F20" s="13">
        <v>93.127393391830594</v>
      </c>
      <c r="G20" s="13">
        <v>97.797907744323496</v>
      </c>
      <c r="H20" s="13">
        <v>1.1699735469317101</v>
      </c>
      <c r="I20" s="14">
        <v>363</v>
      </c>
      <c r="J20" s="14">
        <v>380</v>
      </c>
      <c r="K20" s="13">
        <v>1.2726714539317401</v>
      </c>
      <c r="L20" s="14">
        <v>298.58452377952199</v>
      </c>
      <c r="M20" s="14">
        <v>87</v>
      </c>
      <c r="ZA20" s="8"/>
    </row>
    <row r="21" spans="2:677" x14ac:dyDescent="0.3">
      <c r="B21" s="21"/>
      <c r="C21" s="15" t="s">
        <v>227</v>
      </c>
      <c r="D21" s="13">
        <v>95.763010927340702</v>
      </c>
      <c r="E21" s="13">
        <v>0.76642044670447995</v>
      </c>
      <c r="F21" s="13">
        <v>93.965821722387204</v>
      </c>
      <c r="G21" s="13">
        <v>97.041785506555499</v>
      </c>
      <c r="H21" s="13">
        <v>0.80033035645255002</v>
      </c>
      <c r="I21" s="14">
        <v>781</v>
      </c>
      <c r="J21" s="14">
        <v>817</v>
      </c>
      <c r="K21" s="13">
        <v>1.1813244349897101</v>
      </c>
      <c r="L21" s="14">
        <v>691.59663154442296</v>
      </c>
      <c r="M21" s="14">
        <v>193</v>
      </c>
      <c r="ZA21" s="8"/>
    </row>
    <row r="22" spans="2:677" x14ac:dyDescent="0.3">
      <c r="B22" s="21"/>
      <c r="C22" s="15" t="s">
        <v>228</v>
      </c>
      <c r="D22" s="13">
        <v>94.036156833191299</v>
      </c>
      <c r="E22" s="13">
        <v>0.89510355266601405</v>
      </c>
      <c r="F22" s="13">
        <v>92.007759293444494</v>
      </c>
      <c r="G22" s="13">
        <v>95.574516813536306</v>
      </c>
      <c r="H22" s="13">
        <v>0.95187168724240601</v>
      </c>
      <c r="I22" s="14">
        <v>1034</v>
      </c>
      <c r="J22" s="14">
        <v>1083</v>
      </c>
      <c r="K22" s="13">
        <v>1.54579798463287</v>
      </c>
      <c r="L22" s="14">
        <v>700.60901279879204</v>
      </c>
      <c r="M22" s="14">
        <v>218</v>
      </c>
      <c r="ZA22" s="8"/>
    </row>
    <row r="23" spans="2:677" x14ac:dyDescent="0.3">
      <c r="B23" s="21"/>
      <c r="C23" s="15" t="s">
        <v>229</v>
      </c>
      <c r="D23" s="13">
        <v>94.069942468661793</v>
      </c>
      <c r="E23" s="13">
        <v>0.89605954688956302</v>
      </c>
      <c r="F23" s="13">
        <v>92.0345035951337</v>
      </c>
      <c r="G23" s="13">
        <v>95.610070716307106</v>
      </c>
      <c r="H23" s="13">
        <v>0.95254607728507301</v>
      </c>
      <c r="I23" s="14">
        <v>768</v>
      </c>
      <c r="J23" s="14">
        <v>815</v>
      </c>
      <c r="K23" s="13">
        <v>1.17162427791599</v>
      </c>
      <c r="L23" s="14">
        <v>695.61549326177601</v>
      </c>
      <c r="M23" s="14">
        <v>177</v>
      </c>
      <c r="ZA23" s="8"/>
    </row>
    <row r="24" spans="2:677" x14ac:dyDescent="0.3">
      <c r="B24" s="21"/>
      <c r="C24" s="15" t="s">
        <v>230</v>
      </c>
      <c r="D24" s="13">
        <v>97.475616590559596</v>
      </c>
      <c r="E24" s="13">
        <v>0.91721385733452598</v>
      </c>
      <c r="F24" s="13">
        <v>94.8533487849664</v>
      </c>
      <c r="G24" s="13">
        <v>98.779012373311502</v>
      </c>
      <c r="H24" s="13">
        <v>0.94096748439892097</v>
      </c>
      <c r="I24" s="14">
        <v>471</v>
      </c>
      <c r="J24" s="14">
        <v>482</v>
      </c>
      <c r="K24" s="13">
        <v>1.64450418507049</v>
      </c>
      <c r="L24" s="14">
        <v>293.09746024108699</v>
      </c>
      <c r="M24" s="14">
        <v>98</v>
      </c>
      <c r="ZA24" s="8"/>
    </row>
    <row r="25" spans="2:677" x14ac:dyDescent="0.3">
      <c r="B25" s="21"/>
      <c r="C25" s="15" t="s">
        <v>231</v>
      </c>
      <c r="D25" s="13">
        <v>90.587970618984599</v>
      </c>
      <c r="E25" s="13">
        <v>1.2844687499755201</v>
      </c>
      <c r="F25" s="13">
        <v>87.726690486931801</v>
      </c>
      <c r="G25" s="13">
        <v>92.836667825227394</v>
      </c>
      <c r="H25" s="13">
        <v>1.4179241914779499</v>
      </c>
      <c r="I25" s="14">
        <v>699</v>
      </c>
      <c r="J25" s="14">
        <v>770</v>
      </c>
      <c r="K25" s="13">
        <v>1.4880571825750699</v>
      </c>
      <c r="L25" s="14">
        <v>517.45323299170502</v>
      </c>
      <c r="M25" s="14">
        <v>158</v>
      </c>
      <c r="ZA25" s="8"/>
    </row>
    <row r="26" spans="2:677" x14ac:dyDescent="0.3">
      <c r="B26" s="21"/>
      <c r="C26" s="15" t="s">
        <v>232</v>
      </c>
      <c r="D26" s="13">
        <v>94.761409721524402</v>
      </c>
      <c r="E26" s="13">
        <v>0.89118408652255499</v>
      </c>
      <c r="F26" s="13">
        <v>92.696558627900401</v>
      </c>
      <c r="G26" s="13">
        <v>96.265995726154799</v>
      </c>
      <c r="H26" s="13">
        <v>0.94045043139552198</v>
      </c>
      <c r="I26" s="14">
        <v>735</v>
      </c>
      <c r="J26" s="14">
        <v>773</v>
      </c>
      <c r="K26" s="13">
        <v>1.2351116017625701</v>
      </c>
      <c r="L26" s="14">
        <v>625.85437534299695</v>
      </c>
      <c r="M26" s="14">
        <v>172</v>
      </c>
      <c r="ZA26" s="8"/>
    </row>
    <row r="27" spans="2:677" x14ac:dyDescent="0.3">
      <c r="B27" s="21"/>
      <c r="C27" s="15" t="s">
        <v>233</v>
      </c>
      <c r="D27" s="13">
        <v>95.614429069707796</v>
      </c>
      <c r="E27" s="13">
        <v>1.03813147870078</v>
      </c>
      <c r="F27" s="13">
        <v>93.041438358923401</v>
      </c>
      <c r="G27" s="13">
        <v>97.264009946888095</v>
      </c>
      <c r="H27" s="13">
        <v>1.0857477148600001</v>
      </c>
      <c r="I27" s="14">
        <v>726</v>
      </c>
      <c r="J27" s="14">
        <v>755</v>
      </c>
      <c r="K27" s="13">
        <v>1.9378783021783099</v>
      </c>
      <c r="L27" s="14">
        <v>389.601348625105</v>
      </c>
      <c r="M27" s="14">
        <v>159</v>
      </c>
      <c r="ZA27" s="8"/>
    </row>
    <row r="28" spans="2:677" x14ac:dyDescent="0.3">
      <c r="B28" s="21"/>
      <c r="C28" s="15" t="s">
        <v>234</v>
      </c>
      <c r="D28" s="13">
        <v>84.866964365332606</v>
      </c>
      <c r="E28" s="13">
        <v>2.6452588172703599</v>
      </c>
      <c r="F28" s="13">
        <v>78.833983212529802</v>
      </c>
      <c r="G28" s="13">
        <v>89.411324566836996</v>
      </c>
      <c r="H28" s="13">
        <v>3.1169476097709001</v>
      </c>
      <c r="I28" s="14">
        <v>332</v>
      </c>
      <c r="J28" s="14">
        <v>374</v>
      </c>
      <c r="K28" s="13">
        <v>2.0322655271180299</v>
      </c>
      <c r="L28" s="14">
        <v>184.031070256047</v>
      </c>
      <c r="M28" s="14">
        <v>88</v>
      </c>
      <c r="ZA28" s="8"/>
    </row>
    <row r="29" spans="2:677" x14ac:dyDescent="0.3">
      <c r="B29" s="21"/>
      <c r="C29" s="15" t="s">
        <v>235</v>
      </c>
      <c r="D29" s="13">
        <v>97.421431849109993</v>
      </c>
      <c r="E29" s="13">
        <v>0.73618554571322303</v>
      </c>
      <c r="F29" s="13">
        <v>95.484623096503597</v>
      </c>
      <c r="G29" s="13">
        <v>98.540174420041296</v>
      </c>
      <c r="H29" s="13">
        <v>0.75567103843582795</v>
      </c>
      <c r="I29" s="14">
        <v>592</v>
      </c>
      <c r="J29" s="14">
        <v>606</v>
      </c>
      <c r="K29" s="13">
        <v>1.3052593854102901</v>
      </c>
      <c r="L29" s="14">
        <v>464.27553540211699</v>
      </c>
      <c r="M29" s="14">
        <v>117</v>
      </c>
      <c r="ZA29" s="8"/>
    </row>
    <row r="30" spans="2:677" x14ac:dyDescent="0.3">
      <c r="B30" s="21"/>
      <c r="C30" s="15" t="s">
        <v>236</v>
      </c>
      <c r="D30" s="13">
        <v>93.197667202928898</v>
      </c>
      <c r="E30" s="13">
        <v>1.1286294518104401</v>
      </c>
      <c r="F30" s="13">
        <v>90.599701108515504</v>
      </c>
      <c r="G30" s="13">
        <v>95.116334870758095</v>
      </c>
      <c r="H30" s="13">
        <v>1.21100611816061</v>
      </c>
      <c r="I30" s="14">
        <v>662</v>
      </c>
      <c r="J30" s="14">
        <v>702</v>
      </c>
      <c r="K30" s="13">
        <v>1.40850326741076</v>
      </c>
      <c r="L30" s="14">
        <v>498.40139972871998</v>
      </c>
      <c r="M30" s="14">
        <v>151</v>
      </c>
      <c r="ZA30" s="8"/>
    </row>
    <row r="31" spans="2:677" x14ac:dyDescent="0.3">
      <c r="B31" s="21"/>
      <c r="C31" s="15" t="s">
        <v>237</v>
      </c>
      <c r="D31" s="13">
        <v>95.271325107908893</v>
      </c>
      <c r="E31" s="13">
        <v>0.92594158527996195</v>
      </c>
      <c r="F31" s="13">
        <v>93.067317653030798</v>
      </c>
      <c r="G31" s="13">
        <v>96.798746045647206</v>
      </c>
      <c r="H31" s="13">
        <v>0.97189955553908403</v>
      </c>
      <c r="I31" s="14">
        <v>655</v>
      </c>
      <c r="J31" s="14">
        <v>690</v>
      </c>
      <c r="K31" s="13">
        <v>1.3112477064703401</v>
      </c>
      <c r="L31" s="14">
        <v>526.21636369329804</v>
      </c>
      <c r="M31" s="14">
        <v>150</v>
      </c>
      <c r="ZA31" s="8"/>
    </row>
    <row r="32" spans="2:677" x14ac:dyDescent="0.3">
      <c r="B32" s="21"/>
      <c r="C32" s="15" t="s">
        <v>238</v>
      </c>
      <c r="D32" s="13">
        <v>98.082393228047906</v>
      </c>
      <c r="E32" s="13">
        <v>0.72152769931807204</v>
      </c>
      <c r="F32" s="13">
        <v>95.976644301193303</v>
      </c>
      <c r="G32" s="13">
        <v>99.096408683913097</v>
      </c>
      <c r="H32" s="13">
        <v>0.73563427193346798</v>
      </c>
      <c r="I32" s="14">
        <v>390</v>
      </c>
      <c r="J32" s="14">
        <v>397</v>
      </c>
      <c r="K32" s="13">
        <v>1.0961010609689299</v>
      </c>
      <c r="L32" s="14">
        <v>362.19287996041197</v>
      </c>
      <c r="M32" s="14">
        <v>84</v>
      </c>
      <c r="ZA32" s="8"/>
    </row>
    <row r="33" spans="2:677" x14ac:dyDescent="0.3">
      <c r="B33" s="21"/>
      <c r="C33" s="15" t="s">
        <v>239</v>
      </c>
      <c r="D33" s="13">
        <v>95.806610076809307</v>
      </c>
      <c r="E33" s="13">
        <v>0.99547869176345105</v>
      </c>
      <c r="F33" s="13">
        <v>93.327652614999906</v>
      </c>
      <c r="G33" s="13">
        <v>97.390321311245799</v>
      </c>
      <c r="H33" s="13">
        <v>1.0390501145644999</v>
      </c>
      <c r="I33" s="14">
        <v>477</v>
      </c>
      <c r="J33" s="14">
        <v>500</v>
      </c>
      <c r="K33" s="13">
        <v>1.2308461210786401</v>
      </c>
      <c r="L33" s="14">
        <v>406.22462177630399</v>
      </c>
      <c r="M33" s="14">
        <v>118</v>
      </c>
      <c r="ZA33" s="8"/>
    </row>
    <row r="34" spans="2:677" x14ac:dyDescent="0.3">
      <c r="B34" s="21"/>
      <c r="C34" s="15" t="s">
        <v>240</v>
      </c>
      <c r="D34" s="13">
        <v>95.298811982621103</v>
      </c>
      <c r="E34" s="13">
        <v>0.91313227751186699</v>
      </c>
      <c r="F34" s="13">
        <v>93.134590582607004</v>
      </c>
      <c r="G34" s="13">
        <v>96.804203961092895</v>
      </c>
      <c r="H34" s="13">
        <v>0.95817802815672803</v>
      </c>
      <c r="I34" s="14">
        <v>1072</v>
      </c>
      <c r="J34" s="14">
        <v>1108</v>
      </c>
      <c r="K34" s="13">
        <v>2.0602499200061302</v>
      </c>
      <c r="L34" s="14">
        <v>537.79883170518599</v>
      </c>
      <c r="M34" s="14">
        <v>223</v>
      </c>
      <c r="ZA34" s="8"/>
    </row>
    <row r="35" spans="2:677" x14ac:dyDescent="0.3">
      <c r="B35" s="21"/>
      <c r="C35" s="15" t="s">
        <v>241</v>
      </c>
      <c r="D35" s="13">
        <v>91.924420791069295</v>
      </c>
      <c r="E35" s="13">
        <v>2.2353166525017598</v>
      </c>
      <c r="F35" s="13">
        <v>86.261064803499494</v>
      </c>
      <c r="G35" s="13">
        <v>95.378349492103396</v>
      </c>
      <c r="H35" s="13">
        <v>2.4316896786136</v>
      </c>
      <c r="I35" s="14">
        <v>728</v>
      </c>
      <c r="J35" s="14">
        <v>765</v>
      </c>
      <c r="K35" s="13">
        <v>5.1424121624628603</v>
      </c>
      <c r="L35" s="14">
        <v>148.762871553574</v>
      </c>
      <c r="M35" s="14">
        <v>149</v>
      </c>
      <c r="ZA35" s="8"/>
    </row>
    <row r="36" spans="2:677" x14ac:dyDescent="0.3">
      <c r="B36" s="21"/>
      <c r="C36" s="15" t="s">
        <v>242</v>
      </c>
      <c r="D36" s="13">
        <v>82.667548275571207</v>
      </c>
      <c r="E36" s="13">
        <v>1.54007887088581</v>
      </c>
      <c r="F36" s="13">
        <v>79.412868115143297</v>
      </c>
      <c r="G36" s="13">
        <v>85.501626194104503</v>
      </c>
      <c r="H36" s="13">
        <v>1.8629787661682899</v>
      </c>
      <c r="I36" s="14">
        <v>616</v>
      </c>
      <c r="J36" s="14">
        <v>767</v>
      </c>
      <c r="K36" s="13">
        <v>1.2680011286717401</v>
      </c>
      <c r="L36" s="14">
        <v>604.88905148172103</v>
      </c>
      <c r="M36" s="14">
        <v>161</v>
      </c>
      <c r="ZA36" s="8"/>
    </row>
    <row r="37" spans="2:677" x14ac:dyDescent="0.3">
      <c r="B37" s="21"/>
      <c r="C37" s="15" t="s">
        <v>243</v>
      </c>
      <c r="D37" s="13">
        <v>98.575928407647098</v>
      </c>
      <c r="E37" s="13">
        <v>0.62091857879604995</v>
      </c>
      <c r="F37" s="13">
        <v>96.638864162503594</v>
      </c>
      <c r="G37" s="13">
        <v>99.403528841565802</v>
      </c>
      <c r="H37" s="13">
        <v>0.62988864403927003</v>
      </c>
      <c r="I37" s="14">
        <v>474</v>
      </c>
      <c r="J37" s="14">
        <v>482</v>
      </c>
      <c r="K37" s="13">
        <v>1.32102697762572</v>
      </c>
      <c r="L37" s="14">
        <v>364.86764325305199</v>
      </c>
      <c r="M37" s="14">
        <v>91</v>
      </c>
      <c r="ZA37" s="8"/>
    </row>
    <row r="38" spans="2:677" x14ac:dyDescent="0.3">
      <c r="B38" s="21" t="s">
        <v>259</v>
      </c>
      <c r="C38" s="15" t="s">
        <v>244</v>
      </c>
      <c r="D38" s="13">
        <v>93.888092440695701</v>
      </c>
      <c r="E38" s="13">
        <v>0.45510165908307398</v>
      </c>
      <c r="F38" s="13">
        <v>92.932129493642506</v>
      </c>
      <c r="G38" s="13">
        <v>94.722100131484297</v>
      </c>
      <c r="H38" s="13">
        <v>0.48472777244945903</v>
      </c>
      <c r="I38" s="14">
        <v>7836</v>
      </c>
      <c r="J38" s="14">
        <v>8314</v>
      </c>
      <c r="K38" s="13">
        <v>3.0004564355494301</v>
      </c>
      <c r="L38" s="14">
        <v>2770.9117524572798</v>
      </c>
      <c r="M38" s="14">
        <v>1674</v>
      </c>
      <c r="ZA38" s="8"/>
    </row>
    <row r="39" spans="2:677" x14ac:dyDescent="0.3">
      <c r="B39" s="21"/>
      <c r="C39" s="15" t="s">
        <v>245</v>
      </c>
      <c r="D39" s="13">
        <v>95.392778655396896</v>
      </c>
      <c r="E39" s="13">
        <v>0.44196687101809901</v>
      </c>
      <c r="F39" s="13">
        <v>94.443861400257504</v>
      </c>
      <c r="G39" s="13">
        <v>96.186177414447997</v>
      </c>
      <c r="H39" s="13">
        <v>0.46331271323449902</v>
      </c>
      <c r="I39" s="14">
        <v>5988</v>
      </c>
      <c r="J39" s="14">
        <v>6252</v>
      </c>
      <c r="K39" s="13">
        <v>2.7782694005438202</v>
      </c>
      <c r="L39" s="14">
        <v>2250.32172861863</v>
      </c>
      <c r="M39" s="14">
        <v>1324</v>
      </c>
      <c r="ZA39" s="8"/>
    </row>
    <row r="40" spans="2:677" x14ac:dyDescent="0.3">
      <c r="B40" s="21" t="s">
        <v>284</v>
      </c>
      <c r="C40" s="15" t="s">
        <v>277</v>
      </c>
      <c r="D40" s="13">
        <v>94.338808379736307</v>
      </c>
      <c r="E40" s="13">
        <v>0.462701180288284</v>
      </c>
      <c r="F40" s="13">
        <v>93.360216355858498</v>
      </c>
      <c r="G40" s="13">
        <v>95.1806177029152</v>
      </c>
      <c r="H40" s="13">
        <v>0.490467484416171</v>
      </c>
      <c r="I40" s="14">
        <v>7080</v>
      </c>
      <c r="J40" s="14">
        <v>7453</v>
      </c>
      <c r="K40" s="13">
        <v>2.9872792311594498</v>
      </c>
      <c r="L40" s="14">
        <v>2494.9124013115002</v>
      </c>
      <c r="M40" s="14">
        <v>2849</v>
      </c>
      <c r="ZA40" s="8"/>
    </row>
    <row r="41" spans="2:677" x14ac:dyDescent="0.3">
      <c r="B41" s="21"/>
      <c r="C41" s="15" t="s">
        <v>278</v>
      </c>
      <c r="D41" s="13">
        <v>95.121732862061506</v>
      </c>
      <c r="E41" s="13">
        <v>0.41777304686421701</v>
      </c>
      <c r="F41" s="13">
        <v>94.2341947282316</v>
      </c>
      <c r="G41" s="13">
        <v>95.878626194030602</v>
      </c>
      <c r="H41" s="13">
        <v>0.43919831388063502</v>
      </c>
      <c r="I41" s="14">
        <v>6744</v>
      </c>
      <c r="J41" s="14">
        <v>7113</v>
      </c>
      <c r="K41" s="13">
        <v>2.6750213393315101</v>
      </c>
      <c r="L41" s="14">
        <v>2659.0442085137001</v>
      </c>
      <c r="M41" s="14">
        <v>2822</v>
      </c>
      <c r="ZA41" s="8"/>
    </row>
    <row r="42" spans="2:677" x14ac:dyDescent="0.3">
      <c r="B42" s="21" t="s">
        <v>285</v>
      </c>
      <c r="C42" s="15" t="s">
        <v>279</v>
      </c>
      <c r="D42" s="13">
        <v>91.831686210028707</v>
      </c>
      <c r="E42" s="13">
        <v>0.92485785287175704</v>
      </c>
      <c r="F42" s="13">
        <v>89.822576731469894</v>
      </c>
      <c r="G42" s="13">
        <v>93.473000704476505</v>
      </c>
      <c r="H42" s="13">
        <v>1.0071228037308499</v>
      </c>
      <c r="I42" s="14">
        <v>1703</v>
      </c>
      <c r="J42" s="14">
        <v>1864</v>
      </c>
      <c r="K42" s="13">
        <v>2.1244076658370901</v>
      </c>
      <c r="L42" s="14">
        <v>877.42104774674794</v>
      </c>
      <c r="M42" s="14">
        <v>646</v>
      </c>
      <c r="ZA42" s="8"/>
    </row>
    <row r="43" spans="2:677" x14ac:dyDescent="0.3">
      <c r="B43" s="21"/>
      <c r="C43" s="15" t="s">
        <v>280</v>
      </c>
      <c r="D43" s="13">
        <v>95.445536495314698</v>
      </c>
      <c r="E43" s="13">
        <v>1.2063938058800801</v>
      </c>
      <c r="F43" s="13">
        <v>92.391303130685998</v>
      </c>
      <c r="G43" s="13">
        <v>97.309462255489507</v>
      </c>
      <c r="H43" s="13">
        <v>1.2639604220143901</v>
      </c>
      <c r="I43" s="14">
        <v>578</v>
      </c>
      <c r="J43" s="14">
        <v>608</v>
      </c>
      <c r="K43" s="13">
        <v>2.0322355336599398</v>
      </c>
      <c r="L43" s="14">
        <v>299.17792004405499</v>
      </c>
      <c r="M43" s="14">
        <v>284</v>
      </c>
      <c r="ZA43" s="8"/>
    </row>
    <row r="44" spans="2:677" x14ac:dyDescent="0.3">
      <c r="B44" s="21"/>
      <c r="C44" s="15" t="s">
        <v>281</v>
      </c>
      <c r="D44" s="13">
        <v>94.711502856579202</v>
      </c>
      <c r="E44" s="13">
        <v>1.46925936092381</v>
      </c>
      <c r="F44" s="13">
        <v>90.953603422029005</v>
      </c>
      <c r="G44" s="13">
        <v>96.960526613206994</v>
      </c>
      <c r="H44" s="13">
        <v>1.5512998068974799</v>
      </c>
      <c r="I44" s="14">
        <v>538</v>
      </c>
      <c r="J44" s="14">
        <v>566</v>
      </c>
      <c r="K44" s="13">
        <v>2.4350639914925698</v>
      </c>
      <c r="L44" s="14">
        <v>232.43742340137501</v>
      </c>
      <c r="M44" s="14">
        <v>241</v>
      </c>
      <c r="ZA44" s="8"/>
    </row>
    <row r="45" spans="2:677" x14ac:dyDescent="0.3">
      <c r="B45" s="21"/>
      <c r="C45" s="15" t="s">
        <v>282</v>
      </c>
      <c r="D45" s="13">
        <v>94.965619322497503</v>
      </c>
      <c r="E45" s="13">
        <v>0.36373351310159702</v>
      </c>
      <c r="F45" s="13">
        <v>94.202663459872397</v>
      </c>
      <c r="G45" s="13">
        <v>95.6328215981532</v>
      </c>
      <c r="H45" s="13">
        <v>0.38301599641695599</v>
      </c>
      <c r="I45" s="14">
        <v>10890</v>
      </c>
      <c r="J45" s="14">
        <v>11408</v>
      </c>
      <c r="K45" s="13">
        <v>3.15664409857265</v>
      </c>
      <c r="L45" s="14">
        <v>3613.9645914337998</v>
      </c>
      <c r="M45" s="14">
        <v>2895</v>
      </c>
      <c r="ZA45" s="8"/>
    </row>
    <row r="46" spans="2:677" x14ac:dyDescent="0.3">
      <c r="B46" s="21"/>
      <c r="C46" s="15" t="s">
        <v>283</v>
      </c>
      <c r="D46" s="13">
        <v>95.057572588686497</v>
      </c>
      <c r="E46" s="13">
        <v>2.8816376305848901</v>
      </c>
      <c r="F46" s="13">
        <v>85.061616054294902</v>
      </c>
      <c r="G46" s="13">
        <v>98.483987453087494</v>
      </c>
      <c r="H46" s="13">
        <v>3.03146561826664</v>
      </c>
      <c r="I46" s="14">
        <v>115</v>
      </c>
      <c r="J46" s="14">
        <v>120</v>
      </c>
      <c r="K46" s="13">
        <v>2.1032876691992799</v>
      </c>
      <c r="L46" s="14">
        <v>57.0535365928733</v>
      </c>
      <c r="M46" s="14">
        <v>54</v>
      </c>
      <c r="ZA46" s="8"/>
    </row>
    <row r="47" spans="2:677" x14ac:dyDescent="0.3">
      <c r="B47" s="21" t="s">
        <v>261</v>
      </c>
      <c r="C47" s="15" t="s">
        <v>246</v>
      </c>
      <c r="D47" s="13">
        <v>93.444721827793202</v>
      </c>
      <c r="E47" s="13">
        <v>0.82011146889623199</v>
      </c>
      <c r="F47" s="13">
        <v>91.640839652985207</v>
      </c>
      <c r="G47" s="13">
        <v>94.881075738350901</v>
      </c>
      <c r="H47" s="13">
        <v>0.87764343759040198</v>
      </c>
      <c r="I47" s="14">
        <v>2901</v>
      </c>
      <c r="J47" s="14">
        <v>3089</v>
      </c>
      <c r="K47" s="13">
        <v>3.3906047118248099</v>
      </c>
      <c r="L47" s="14">
        <v>911.04692600321198</v>
      </c>
      <c r="M47" s="14">
        <v>1469</v>
      </c>
      <c r="ZA47" s="8"/>
    </row>
    <row r="48" spans="2:677" x14ac:dyDescent="0.3">
      <c r="B48" s="21"/>
      <c r="C48" s="15" t="s">
        <v>247</v>
      </c>
      <c r="D48" s="13">
        <v>95.071303086293995</v>
      </c>
      <c r="E48" s="13">
        <v>0.62006284050131399</v>
      </c>
      <c r="F48" s="13">
        <v>93.702863740362602</v>
      </c>
      <c r="G48" s="13">
        <v>96.154568938166094</v>
      </c>
      <c r="H48" s="13">
        <v>0.65220820623285003</v>
      </c>
      <c r="I48" s="14">
        <v>2554</v>
      </c>
      <c r="J48" s="14">
        <v>2703</v>
      </c>
      <c r="K48" s="13">
        <v>2.2170485154413702</v>
      </c>
      <c r="L48" s="14">
        <v>1219.1884756576401</v>
      </c>
      <c r="M48" s="14">
        <v>1557</v>
      </c>
      <c r="ZA48" s="8"/>
    </row>
    <row r="49" spans="2:677" x14ac:dyDescent="0.3">
      <c r="B49" s="21"/>
      <c r="C49" s="15" t="s">
        <v>248</v>
      </c>
      <c r="D49" s="13">
        <v>94.792706224817294</v>
      </c>
      <c r="E49" s="13">
        <v>0.70402276622182902</v>
      </c>
      <c r="F49" s="13">
        <v>93.225909193428706</v>
      </c>
      <c r="G49" s="13">
        <v>96.012614506178807</v>
      </c>
      <c r="H49" s="13">
        <v>0.74269719080718899</v>
      </c>
      <c r="I49" s="14">
        <v>2461</v>
      </c>
      <c r="J49" s="14">
        <v>2593</v>
      </c>
      <c r="K49" s="13">
        <v>2.6026837600152</v>
      </c>
      <c r="L49" s="14">
        <v>996.27931746300897</v>
      </c>
      <c r="M49" s="14">
        <v>1574</v>
      </c>
      <c r="ZA49" s="8"/>
    </row>
    <row r="50" spans="2:677" x14ac:dyDescent="0.3">
      <c r="B50" s="21"/>
      <c r="C50" s="15" t="s">
        <v>249</v>
      </c>
      <c r="D50" s="13">
        <v>94.461471527703793</v>
      </c>
      <c r="E50" s="13">
        <v>0.73928057951614701</v>
      </c>
      <c r="F50" s="13">
        <v>92.819897003999898</v>
      </c>
      <c r="G50" s="13">
        <v>95.744940723973698</v>
      </c>
      <c r="H50" s="13">
        <v>0.782626575216256</v>
      </c>
      <c r="I50" s="14">
        <v>2727</v>
      </c>
      <c r="J50" s="14">
        <v>2870</v>
      </c>
      <c r="K50" s="13">
        <v>2.9970917911924602</v>
      </c>
      <c r="L50" s="14">
        <v>957.59496203421395</v>
      </c>
      <c r="M50" s="14">
        <v>1704</v>
      </c>
      <c r="ZA50" s="8"/>
    </row>
    <row r="51" spans="2:677" x14ac:dyDescent="0.3">
      <c r="B51" s="21"/>
      <c r="C51" s="15" t="s">
        <v>250</v>
      </c>
      <c r="D51" s="13">
        <v>95.871189813218706</v>
      </c>
      <c r="E51" s="13">
        <v>0.57337929014635902</v>
      </c>
      <c r="F51" s="13">
        <v>94.588152549496101</v>
      </c>
      <c r="G51" s="13">
        <v>96.860142760079</v>
      </c>
      <c r="H51" s="13">
        <v>0.59807257139860903</v>
      </c>
      <c r="I51" s="14">
        <v>3079</v>
      </c>
      <c r="J51" s="14">
        <v>3201</v>
      </c>
      <c r="K51" s="13">
        <v>2.6577917627842802</v>
      </c>
      <c r="L51" s="14">
        <v>1204.3832947419</v>
      </c>
      <c r="M51" s="14">
        <v>1675</v>
      </c>
      <c r="ZA51" s="8"/>
    </row>
    <row r="52" spans="2:677" x14ac:dyDescent="0.3">
      <c r="B52" s="21" t="s">
        <v>260</v>
      </c>
      <c r="C52" s="15" t="s">
        <v>251</v>
      </c>
      <c r="D52" s="13">
        <v>95.005971790492296</v>
      </c>
      <c r="E52" s="13">
        <v>0.35144063554279598</v>
      </c>
      <c r="F52" s="13">
        <v>94.270083341780406</v>
      </c>
      <c r="G52" s="13">
        <v>95.651710030768299</v>
      </c>
      <c r="H52" s="13">
        <v>0.36991425793506399</v>
      </c>
      <c r="I52" s="14">
        <v>10702</v>
      </c>
      <c r="J52" s="14">
        <v>11245</v>
      </c>
      <c r="K52" s="13">
        <v>2.9270011461725498</v>
      </c>
      <c r="L52" s="14">
        <v>3841.8160562404801</v>
      </c>
      <c r="M52" s="14">
        <v>3011</v>
      </c>
      <c r="ZA52" s="8"/>
    </row>
    <row r="53" spans="2:677" x14ac:dyDescent="0.3">
      <c r="B53" s="21"/>
      <c r="C53" s="15" t="s">
        <v>252</v>
      </c>
      <c r="D53" s="13">
        <v>93.702752179481706</v>
      </c>
      <c r="E53" s="13">
        <v>0.78195764790880595</v>
      </c>
      <c r="F53" s="13">
        <v>91.983542896741895</v>
      </c>
      <c r="G53" s="13">
        <v>95.073008933184099</v>
      </c>
      <c r="H53" s="13">
        <v>0.83450873076920495</v>
      </c>
      <c r="I53" s="14">
        <v>3021</v>
      </c>
      <c r="J53" s="14">
        <v>3212</v>
      </c>
      <c r="K53" s="13">
        <v>3.3273894639676702</v>
      </c>
      <c r="L53" s="14">
        <v>965.32132315221099</v>
      </c>
      <c r="M53" s="14">
        <v>1514</v>
      </c>
      <c r="ZA53" s="8"/>
    </row>
    <row r="54" spans="2:677" x14ac:dyDescent="0.3">
      <c r="B54" s="21" t="s">
        <v>254</v>
      </c>
      <c r="C54" s="15" t="s">
        <v>253</v>
      </c>
      <c r="D54" s="13">
        <v>95.209826299597793</v>
      </c>
      <c r="E54" s="13">
        <v>0.38602489837464998</v>
      </c>
      <c r="F54" s="13">
        <v>94.393527528790599</v>
      </c>
      <c r="G54" s="13">
        <v>95.912419242415694</v>
      </c>
      <c r="H54" s="13">
        <v>0.40544648948307199</v>
      </c>
      <c r="I54" s="14">
        <v>8867</v>
      </c>
      <c r="J54" s="14">
        <v>9275</v>
      </c>
      <c r="K54" s="13">
        <v>3.0301539339294599</v>
      </c>
      <c r="L54" s="14">
        <v>3060.9006018292598</v>
      </c>
      <c r="M54" s="14">
        <v>2678</v>
      </c>
      <c r="ZA54" s="8"/>
    </row>
    <row r="55" spans="2:677" x14ac:dyDescent="0.3">
      <c r="B55" s="21"/>
      <c r="C55" s="15" t="s">
        <v>254</v>
      </c>
      <c r="D55" s="13">
        <v>93.969916109972402</v>
      </c>
      <c r="E55" s="13">
        <v>0.54890496305849201</v>
      </c>
      <c r="F55" s="13">
        <v>92.799223735613296</v>
      </c>
      <c r="G55" s="13">
        <v>94.960614606757801</v>
      </c>
      <c r="H55" s="13">
        <v>0.584128395321872</v>
      </c>
      <c r="I55" s="14">
        <v>4957</v>
      </c>
      <c r="J55" s="14">
        <v>5291</v>
      </c>
      <c r="K55" s="13">
        <v>2.8127931386055001</v>
      </c>
      <c r="L55" s="14">
        <v>1881.04838830172</v>
      </c>
      <c r="M55" s="14">
        <v>1901</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9</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267" priority="1">
      <formula>ZA9 = 3</formula>
    </cfRule>
    <cfRule type="expression" dxfId="266" priority="48">
      <formula>I9 = J9</formula>
    </cfRule>
    <cfRule type="expression" dxfId="265" priority="95">
      <formula>ZA9 = 2</formula>
    </cfRule>
    <cfRule type="expression" dxfId="264" priority="142">
      <formula>ZA9 = 1</formula>
    </cfRule>
  </conditionalFormatting>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61</v>
      </c>
      <c r="M2" s="11" t="str">
        <f>HYPERLINK("#'INDICE'!A1", "Índice")</f>
        <v>Índice</v>
      </c>
    </row>
    <row r="3" spans="2:677" x14ac:dyDescent="0.3">
      <c r="B3" s="9" t="s">
        <v>7</v>
      </c>
      <c r="C3" s="10" t="s">
        <v>60</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82.461828327885797</v>
      </c>
      <c r="E9" s="13">
        <v>0.61912782455589399</v>
      </c>
      <c r="F9" s="13">
        <v>81.214638537955494</v>
      </c>
      <c r="G9" s="13">
        <v>83.642892212307899</v>
      </c>
      <c r="H9" s="13">
        <v>0.750805356987854</v>
      </c>
      <c r="I9" s="14">
        <v>12540</v>
      </c>
      <c r="J9" s="14">
        <v>14566</v>
      </c>
      <c r="K9" s="13">
        <v>3.8604137832692298</v>
      </c>
      <c r="L9" s="14">
        <v>3773.17065417392</v>
      </c>
      <c r="M9" s="14">
        <v>3095</v>
      </c>
      <c r="ZA9" s="8"/>
    </row>
    <row r="10" spans="2:677" x14ac:dyDescent="0.3">
      <c r="B10" s="21" t="s">
        <v>256</v>
      </c>
      <c r="C10" s="15" t="s">
        <v>216</v>
      </c>
      <c r="D10" s="13">
        <v>81.405082830518595</v>
      </c>
      <c r="E10" s="13">
        <v>0.75520435793348095</v>
      </c>
      <c r="F10" s="13">
        <v>79.878303516052796</v>
      </c>
      <c r="G10" s="13">
        <v>82.840900219651104</v>
      </c>
      <c r="H10" s="13">
        <v>0.92771155273655304</v>
      </c>
      <c r="I10" s="14">
        <v>7613</v>
      </c>
      <c r="J10" s="14">
        <v>8823</v>
      </c>
      <c r="K10" s="13">
        <v>3.3239176761518201</v>
      </c>
      <c r="L10" s="14">
        <v>2654.3978701104902</v>
      </c>
      <c r="M10" s="14">
        <v>1949</v>
      </c>
      <c r="ZA10" s="8"/>
    </row>
    <row r="11" spans="2:677" x14ac:dyDescent="0.3">
      <c r="B11" s="21"/>
      <c r="C11" s="15" t="s">
        <v>217</v>
      </c>
      <c r="D11" s="13">
        <v>84.740546768815193</v>
      </c>
      <c r="E11" s="13">
        <v>1.07213020448923</v>
      </c>
      <c r="F11" s="13">
        <v>82.516193383424394</v>
      </c>
      <c r="G11" s="13">
        <v>86.727428287552698</v>
      </c>
      <c r="H11" s="13">
        <v>1.2651915114663601</v>
      </c>
      <c r="I11" s="14">
        <v>4927</v>
      </c>
      <c r="J11" s="14">
        <v>5743</v>
      </c>
      <c r="K11" s="13">
        <v>5.10420391655932</v>
      </c>
      <c r="L11" s="14">
        <v>1125.15097239126</v>
      </c>
      <c r="M11" s="14">
        <v>1146</v>
      </c>
      <c r="ZA11" s="8"/>
    </row>
    <row r="12" spans="2:677" x14ac:dyDescent="0.3">
      <c r="B12" s="21" t="s">
        <v>257</v>
      </c>
      <c r="C12" s="15" t="s">
        <v>218</v>
      </c>
      <c r="D12" s="13">
        <v>87.162449607670993</v>
      </c>
      <c r="E12" s="13">
        <v>0.65651035914479705</v>
      </c>
      <c r="F12" s="13">
        <v>85.818463876506001</v>
      </c>
      <c r="G12" s="13">
        <v>88.396287611383102</v>
      </c>
      <c r="H12" s="13">
        <v>0.75320319942800096</v>
      </c>
      <c r="I12" s="14">
        <v>5003</v>
      </c>
      <c r="J12" s="14">
        <v>5786</v>
      </c>
      <c r="K12" s="13">
        <v>2.2283065726968201</v>
      </c>
      <c r="L12" s="14">
        <v>2596.5906446156</v>
      </c>
      <c r="M12" s="14">
        <v>1239</v>
      </c>
      <c r="ZA12" s="8"/>
    </row>
    <row r="13" spans="2:677" x14ac:dyDescent="0.3">
      <c r="B13" s="21"/>
      <c r="C13" s="15" t="s">
        <v>219</v>
      </c>
      <c r="D13" s="13">
        <v>79.143234556466794</v>
      </c>
      <c r="E13" s="13">
        <v>1.0362528533594899</v>
      </c>
      <c r="F13" s="13">
        <v>77.036842466258705</v>
      </c>
      <c r="G13" s="13">
        <v>81.103802917707199</v>
      </c>
      <c r="H13" s="13">
        <v>1.30933851663612</v>
      </c>
      <c r="I13" s="14">
        <v>4035</v>
      </c>
      <c r="J13" s="14">
        <v>4725</v>
      </c>
      <c r="K13" s="13">
        <v>3.0731277592846298</v>
      </c>
      <c r="L13" s="14">
        <v>1537.5214993013799</v>
      </c>
      <c r="M13" s="14">
        <v>1010</v>
      </c>
      <c r="ZA13" s="8"/>
    </row>
    <row r="14" spans="2:677" x14ac:dyDescent="0.3">
      <c r="B14" s="21"/>
      <c r="C14" s="15" t="s">
        <v>220</v>
      </c>
      <c r="D14" s="13">
        <v>80.353778516084702</v>
      </c>
      <c r="E14" s="13">
        <v>1.0717763502608899</v>
      </c>
      <c r="F14" s="13">
        <v>78.164835871102298</v>
      </c>
      <c r="G14" s="13">
        <v>82.372769223777198</v>
      </c>
      <c r="H14" s="13">
        <v>1.3338219683674799</v>
      </c>
      <c r="I14" s="14">
        <v>3502</v>
      </c>
      <c r="J14" s="14">
        <v>4055</v>
      </c>
      <c r="K14" s="13">
        <v>2.9498962681857801</v>
      </c>
      <c r="L14" s="14">
        <v>1374.6246075608201</v>
      </c>
      <c r="M14" s="14">
        <v>846</v>
      </c>
      <c r="ZA14" s="8"/>
    </row>
    <row r="15" spans="2:677" x14ac:dyDescent="0.3">
      <c r="B15" s="21" t="s">
        <v>258</v>
      </c>
      <c r="C15" s="15" t="s">
        <v>221</v>
      </c>
      <c r="D15" s="13">
        <v>86.433830323565999</v>
      </c>
      <c r="E15" s="13">
        <v>1.96345731447925</v>
      </c>
      <c r="F15" s="13">
        <v>82.045275501817798</v>
      </c>
      <c r="G15" s="13">
        <v>89.882003029632799</v>
      </c>
      <c r="H15" s="13">
        <v>2.27163057234538</v>
      </c>
      <c r="I15" s="14">
        <v>386</v>
      </c>
      <c r="J15" s="14">
        <v>444</v>
      </c>
      <c r="K15" s="13">
        <v>1.45648377387677</v>
      </c>
      <c r="L15" s="14">
        <v>304.843766860644</v>
      </c>
      <c r="M15" s="14">
        <v>95</v>
      </c>
      <c r="ZA15" s="8"/>
    </row>
    <row r="16" spans="2:677" x14ac:dyDescent="0.3">
      <c r="B16" s="21"/>
      <c r="C16" s="15" t="s">
        <v>222</v>
      </c>
      <c r="D16" s="13">
        <v>89.911687848812605</v>
      </c>
      <c r="E16" s="13">
        <v>1.5670852203982799</v>
      </c>
      <c r="F16" s="13">
        <v>86.356284193827307</v>
      </c>
      <c r="G16" s="13">
        <v>92.619773048094302</v>
      </c>
      <c r="H16" s="13">
        <v>1.7429160300419999</v>
      </c>
      <c r="I16" s="14">
        <v>432</v>
      </c>
      <c r="J16" s="14">
        <v>484</v>
      </c>
      <c r="K16" s="13">
        <v>1.3076686176733601</v>
      </c>
      <c r="L16" s="14">
        <v>370.12435219340603</v>
      </c>
      <c r="M16" s="14">
        <v>113</v>
      </c>
      <c r="ZA16" s="8"/>
    </row>
    <row r="17" spans="2:677" x14ac:dyDescent="0.3">
      <c r="B17" s="21"/>
      <c r="C17" s="15" t="s">
        <v>223</v>
      </c>
      <c r="D17" s="13">
        <v>90.541341812367307</v>
      </c>
      <c r="E17" s="13">
        <v>1.57453611631924</v>
      </c>
      <c r="F17" s="13">
        <v>86.928595775807395</v>
      </c>
      <c r="G17" s="13">
        <v>93.233303443748994</v>
      </c>
      <c r="H17" s="13">
        <v>1.7390244995288699</v>
      </c>
      <c r="I17" s="14">
        <v>458</v>
      </c>
      <c r="J17" s="14">
        <v>503</v>
      </c>
      <c r="K17" s="13">
        <v>1.4532238683660399</v>
      </c>
      <c r="L17" s="14">
        <v>346.126987692238</v>
      </c>
      <c r="M17" s="14">
        <v>113</v>
      </c>
      <c r="ZA17" s="8"/>
    </row>
    <row r="18" spans="2:677" x14ac:dyDescent="0.3">
      <c r="B18" s="21"/>
      <c r="C18" s="15" t="s">
        <v>224</v>
      </c>
      <c r="D18" s="13">
        <v>81.303079286653102</v>
      </c>
      <c r="E18" s="13">
        <v>2.9233267372224199</v>
      </c>
      <c r="F18" s="13">
        <v>74.799302739280805</v>
      </c>
      <c r="G18" s="13">
        <v>86.432812656888501</v>
      </c>
      <c r="H18" s="13">
        <v>3.5955916588540799</v>
      </c>
      <c r="I18" s="14">
        <v>393</v>
      </c>
      <c r="J18" s="14">
        <v>470</v>
      </c>
      <c r="K18" s="13">
        <v>2.6366378323150701</v>
      </c>
      <c r="L18" s="14">
        <v>178.257322351824</v>
      </c>
      <c r="M18" s="14">
        <v>92</v>
      </c>
      <c r="ZA18" s="8"/>
    </row>
    <row r="19" spans="2:677" x14ac:dyDescent="0.3">
      <c r="B19" s="21"/>
      <c r="C19" s="15" t="s">
        <v>225</v>
      </c>
      <c r="D19" s="13">
        <v>93.813441315950698</v>
      </c>
      <c r="E19" s="13">
        <v>1.30048157547924</v>
      </c>
      <c r="F19" s="13">
        <v>90.667536901999</v>
      </c>
      <c r="G19" s="13">
        <v>95.946297293202306</v>
      </c>
      <c r="H19" s="13">
        <v>1.3862422668190999</v>
      </c>
      <c r="I19" s="14">
        <v>372</v>
      </c>
      <c r="J19" s="14">
        <v>399</v>
      </c>
      <c r="K19" s="13">
        <v>1.15978443347761</v>
      </c>
      <c r="L19" s="14">
        <v>344.029449337926</v>
      </c>
      <c r="M19" s="14">
        <v>88</v>
      </c>
      <c r="ZA19" s="8"/>
    </row>
    <row r="20" spans="2:677" x14ac:dyDescent="0.3">
      <c r="B20" s="21"/>
      <c r="C20" s="15" t="s">
        <v>226</v>
      </c>
      <c r="D20" s="13">
        <v>86.643607375285697</v>
      </c>
      <c r="E20" s="13">
        <v>2.06060891421523</v>
      </c>
      <c r="F20" s="13">
        <v>81.994927164845393</v>
      </c>
      <c r="G20" s="13">
        <v>90.234996353068496</v>
      </c>
      <c r="H20" s="13">
        <v>2.3782584504936</v>
      </c>
      <c r="I20" s="14">
        <v>332</v>
      </c>
      <c r="J20" s="14">
        <v>380</v>
      </c>
      <c r="K20" s="13">
        <v>1.3906077828905601</v>
      </c>
      <c r="L20" s="14">
        <v>273.26181017779197</v>
      </c>
      <c r="M20" s="14">
        <v>87</v>
      </c>
      <c r="ZA20" s="8"/>
    </row>
    <row r="21" spans="2:677" x14ac:dyDescent="0.3">
      <c r="B21" s="21"/>
      <c r="C21" s="15" t="s">
        <v>227</v>
      </c>
      <c r="D21" s="13">
        <v>85.3555224971917</v>
      </c>
      <c r="E21" s="13">
        <v>1.36194021556779</v>
      </c>
      <c r="F21" s="13">
        <v>82.460699416104703</v>
      </c>
      <c r="G21" s="13">
        <v>87.843000055650293</v>
      </c>
      <c r="H21" s="13">
        <v>1.5956087851405201</v>
      </c>
      <c r="I21" s="14">
        <v>696</v>
      </c>
      <c r="J21" s="14">
        <v>817</v>
      </c>
      <c r="K21" s="13">
        <v>1.21087898032661</v>
      </c>
      <c r="L21" s="14">
        <v>674.71647726483297</v>
      </c>
      <c r="M21" s="14">
        <v>193</v>
      </c>
      <c r="ZA21" s="8"/>
    </row>
    <row r="22" spans="2:677" x14ac:dyDescent="0.3">
      <c r="B22" s="21"/>
      <c r="C22" s="15" t="s">
        <v>228</v>
      </c>
      <c r="D22" s="13">
        <v>92.530841293568798</v>
      </c>
      <c r="E22" s="13">
        <v>1.01260997682729</v>
      </c>
      <c r="F22" s="13">
        <v>90.273576036172699</v>
      </c>
      <c r="G22" s="13">
        <v>94.297342885795103</v>
      </c>
      <c r="H22" s="13">
        <v>1.0943486114155401</v>
      </c>
      <c r="I22" s="14">
        <v>1010</v>
      </c>
      <c r="J22" s="14">
        <v>1083</v>
      </c>
      <c r="K22" s="13">
        <v>1.6052898747786499</v>
      </c>
      <c r="L22" s="14">
        <v>674.64450939076096</v>
      </c>
      <c r="M22" s="14">
        <v>218</v>
      </c>
      <c r="ZA22" s="8"/>
    </row>
    <row r="23" spans="2:677" x14ac:dyDescent="0.3">
      <c r="B23" s="21"/>
      <c r="C23" s="15" t="s">
        <v>229</v>
      </c>
      <c r="D23" s="13">
        <v>68.479273715276193</v>
      </c>
      <c r="E23" s="13">
        <v>1.95126609155909</v>
      </c>
      <c r="F23" s="13">
        <v>64.508614061157104</v>
      </c>
      <c r="G23" s="13">
        <v>72.197167095300898</v>
      </c>
      <c r="H23" s="13">
        <v>2.8494257980481499</v>
      </c>
      <c r="I23" s="14">
        <v>537</v>
      </c>
      <c r="J23" s="14">
        <v>815</v>
      </c>
      <c r="K23" s="13">
        <v>1.43582674536025</v>
      </c>
      <c r="L23" s="14">
        <v>567.61723002695203</v>
      </c>
      <c r="M23" s="14">
        <v>177</v>
      </c>
      <c r="ZA23" s="8"/>
    </row>
    <row r="24" spans="2:677" x14ac:dyDescent="0.3">
      <c r="B24" s="21"/>
      <c r="C24" s="15" t="s">
        <v>230</v>
      </c>
      <c r="D24" s="13">
        <v>86.0280812665073</v>
      </c>
      <c r="E24" s="13">
        <v>1.6047575556014799</v>
      </c>
      <c r="F24" s="13">
        <v>82.530506257099105</v>
      </c>
      <c r="G24" s="13">
        <v>88.919421231201696</v>
      </c>
      <c r="H24" s="13">
        <v>1.8653880593129699</v>
      </c>
      <c r="I24" s="14">
        <v>416</v>
      </c>
      <c r="J24" s="14">
        <v>482</v>
      </c>
      <c r="K24" s="13">
        <v>1.0305466289609899</v>
      </c>
      <c r="L24" s="14">
        <v>467.71294617300202</v>
      </c>
      <c r="M24" s="14">
        <v>98</v>
      </c>
      <c r="ZA24" s="8"/>
    </row>
    <row r="25" spans="2:677" x14ac:dyDescent="0.3">
      <c r="B25" s="21"/>
      <c r="C25" s="15" t="s">
        <v>231</v>
      </c>
      <c r="D25" s="13">
        <v>85.007557623903907</v>
      </c>
      <c r="E25" s="13">
        <v>1.53702409805623</v>
      </c>
      <c r="F25" s="13">
        <v>81.712773152260993</v>
      </c>
      <c r="G25" s="13">
        <v>87.797373437685707</v>
      </c>
      <c r="H25" s="13">
        <v>1.8081028805185</v>
      </c>
      <c r="I25" s="14">
        <v>653</v>
      </c>
      <c r="J25" s="14">
        <v>770</v>
      </c>
      <c r="K25" s="13">
        <v>1.4254689810007499</v>
      </c>
      <c r="L25" s="14">
        <v>540.17310110769404</v>
      </c>
      <c r="M25" s="14">
        <v>158</v>
      </c>
      <c r="ZA25" s="8"/>
    </row>
    <row r="26" spans="2:677" x14ac:dyDescent="0.3">
      <c r="B26" s="21"/>
      <c r="C26" s="15" t="s">
        <v>232</v>
      </c>
      <c r="D26" s="13">
        <v>85.945582361011503</v>
      </c>
      <c r="E26" s="13">
        <v>1.4347735373092401</v>
      </c>
      <c r="F26" s="13">
        <v>82.868562444092802</v>
      </c>
      <c r="G26" s="13">
        <v>88.546318577583094</v>
      </c>
      <c r="H26" s="13">
        <v>1.66939765592899</v>
      </c>
      <c r="I26" s="14">
        <v>663</v>
      </c>
      <c r="J26" s="14">
        <v>773</v>
      </c>
      <c r="K26" s="13">
        <v>1.3156719113067601</v>
      </c>
      <c r="L26" s="14">
        <v>587.53249450482997</v>
      </c>
      <c r="M26" s="14">
        <v>172</v>
      </c>
      <c r="ZA26" s="8"/>
    </row>
    <row r="27" spans="2:677" x14ac:dyDescent="0.3">
      <c r="B27" s="21"/>
      <c r="C27" s="15" t="s">
        <v>233</v>
      </c>
      <c r="D27" s="13">
        <v>92.242790236662202</v>
      </c>
      <c r="E27" s="13">
        <v>1.1768080317809799</v>
      </c>
      <c r="F27" s="13">
        <v>89.576252219053998</v>
      </c>
      <c r="G27" s="13">
        <v>94.270819760794794</v>
      </c>
      <c r="H27" s="13">
        <v>1.27577237067711</v>
      </c>
      <c r="I27" s="14">
        <v>706</v>
      </c>
      <c r="J27" s="14">
        <v>755</v>
      </c>
      <c r="K27" s="13">
        <v>1.4593001486735699</v>
      </c>
      <c r="L27" s="14">
        <v>517.37128971463198</v>
      </c>
      <c r="M27" s="14">
        <v>159</v>
      </c>
      <c r="ZA27" s="8"/>
    </row>
    <row r="28" spans="2:677" x14ac:dyDescent="0.3">
      <c r="B28" s="21"/>
      <c r="C28" s="15" t="s">
        <v>234</v>
      </c>
      <c r="D28" s="13">
        <v>69.035986798791299</v>
      </c>
      <c r="E28" s="13">
        <v>3.2129305490345201</v>
      </c>
      <c r="F28" s="13">
        <v>62.3199956585417</v>
      </c>
      <c r="G28" s="13">
        <v>75.034473747548802</v>
      </c>
      <c r="H28" s="13">
        <v>4.6539938052870298</v>
      </c>
      <c r="I28" s="14">
        <v>291</v>
      </c>
      <c r="J28" s="14">
        <v>374</v>
      </c>
      <c r="K28" s="13">
        <v>1.8012696297658299</v>
      </c>
      <c r="L28" s="14">
        <v>207.631325049666</v>
      </c>
      <c r="M28" s="14">
        <v>88</v>
      </c>
      <c r="ZA28" s="8"/>
    </row>
    <row r="29" spans="2:677" x14ac:dyDescent="0.3">
      <c r="B29" s="21"/>
      <c r="C29" s="15" t="s">
        <v>235</v>
      </c>
      <c r="D29" s="13">
        <v>85.416659885576607</v>
      </c>
      <c r="E29" s="13">
        <v>2.1603304173040199</v>
      </c>
      <c r="F29" s="13">
        <v>80.600000729584593</v>
      </c>
      <c r="G29" s="13">
        <v>89.197709022205601</v>
      </c>
      <c r="H29" s="13">
        <v>2.52916751860583</v>
      </c>
      <c r="I29" s="14">
        <v>539</v>
      </c>
      <c r="J29" s="14">
        <v>606</v>
      </c>
      <c r="K29" s="13">
        <v>2.2667109714995499</v>
      </c>
      <c r="L29" s="14">
        <v>267.34771553123801</v>
      </c>
      <c r="M29" s="14">
        <v>117</v>
      </c>
      <c r="ZA29" s="8"/>
    </row>
    <row r="30" spans="2:677" x14ac:dyDescent="0.3">
      <c r="B30" s="21"/>
      <c r="C30" s="15" t="s">
        <v>236</v>
      </c>
      <c r="D30" s="13">
        <v>76.991117937722606</v>
      </c>
      <c r="E30" s="13">
        <v>3.2160840139499101</v>
      </c>
      <c r="F30" s="13">
        <v>70.037990573087299</v>
      </c>
      <c r="G30" s="13">
        <v>82.728578348301298</v>
      </c>
      <c r="H30" s="13">
        <v>4.1772143334136</v>
      </c>
      <c r="I30" s="14">
        <v>596</v>
      </c>
      <c r="J30" s="14">
        <v>702</v>
      </c>
      <c r="K30" s="13">
        <v>4.0929519391749496</v>
      </c>
      <c r="L30" s="14">
        <v>171.51435209412901</v>
      </c>
      <c r="M30" s="14">
        <v>151</v>
      </c>
      <c r="ZA30" s="8"/>
    </row>
    <row r="31" spans="2:677" x14ac:dyDescent="0.3">
      <c r="B31" s="21"/>
      <c r="C31" s="15" t="s">
        <v>237</v>
      </c>
      <c r="D31" s="13">
        <v>87.451297628438994</v>
      </c>
      <c r="E31" s="13">
        <v>1.4686930925644699</v>
      </c>
      <c r="F31" s="13">
        <v>84.251896167249896</v>
      </c>
      <c r="G31" s="13">
        <v>90.077258123074202</v>
      </c>
      <c r="H31" s="13">
        <v>1.6794411659900399</v>
      </c>
      <c r="I31" s="14">
        <v>599</v>
      </c>
      <c r="J31" s="14">
        <v>690</v>
      </c>
      <c r="K31" s="13">
        <v>1.3543042758905199</v>
      </c>
      <c r="L31" s="14">
        <v>509.48668795001203</v>
      </c>
      <c r="M31" s="14">
        <v>150</v>
      </c>
      <c r="ZA31" s="8"/>
    </row>
    <row r="32" spans="2:677" x14ac:dyDescent="0.3">
      <c r="B32" s="21"/>
      <c r="C32" s="15" t="s">
        <v>238</v>
      </c>
      <c r="D32" s="13">
        <v>92.486692580496296</v>
      </c>
      <c r="E32" s="13">
        <v>1.3800154391991499</v>
      </c>
      <c r="F32" s="13">
        <v>89.2402915862111</v>
      </c>
      <c r="G32" s="13">
        <v>94.810554159449794</v>
      </c>
      <c r="H32" s="13">
        <v>1.49212324572862</v>
      </c>
      <c r="I32" s="14">
        <v>368</v>
      </c>
      <c r="J32" s="14">
        <v>397</v>
      </c>
      <c r="K32" s="13">
        <v>1.08530716038051</v>
      </c>
      <c r="L32" s="14">
        <v>365.795061981174</v>
      </c>
      <c r="M32" s="14">
        <v>84</v>
      </c>
      <c r="ZA32" s="8"/>
    </row>
    <row r="33" spans="2:677" x14ac:dyDescent="0.3">
      <c r="B33" s="21"/>
      <c r="C33" s="15" t="s">
        <v>239</v>
      </c>
      <c r="D33" s="13">
        <v>86.296144724516495</v>
      </c>
      <c r="E33" s="13">
        <v>2.2484631247087101</v>
      </c>
      <c r="F33" s="13">
        <v>81.208232090758003</v>
      </c>
      <c r="G33" s="13">
        <v>90.173189400706505</v>
      </c>
      <c r="H33" s="13">
        <v>2.60551978525401</v>
      </c>
      <c r="I33" s="14">
        <v>437</v>
      </c>
      <c r="J33" s="14">
        <v>500</v>
      </c>
      <c r="K33" s="13">
        <v>2.1332312002691798</v>
      </c>
      <c r="L33" s="14">
        <v>234.386221210766</v>
      </c>
      <c r="M33" s="14">
        <v>118</v>
      </c>
      <c r="ZA33" s="8"/>
    </row>
    <row r="34" spans="2:677" x14ac:dyDescent="0.3">
      <c r="B34" s="21"/>
      <c r="C34" s="15" t="s">
        <v>240</v>
      </c>
      <c r="D34" s="13">
        <v>83.98524703775</v>
      </c>
      <c r="E34" s="13">
        <v>1.5173980907248601</v>
      </c>
      <c r="F34" s="13">
        <v>80.764905331830604</v>
      </c>
      <c r="G34" s="13">
        <v>86.754857354329502</v>
      </c>
      <c r="H34" s="13">
        <v>1.80674361777232</v>
      </c>
      <c r="I34" s="14">
        <v>956</v>
      </c>
      <c r="J34" s="14">
        <v>1108</v>
      </c>
      <c r="K34" s="13">
        <v>1.8950620718327</v>
      </c>
      <c r="L34" s="14">
        <v>584.67741847023603</v>
      </c>
      <c r="M34" s="14">
        <v>223</v>
      </c>
      <c r="ZA34" s="8"/>
    </row>
    <row r="35" spans="2:677" x14ac:dyDescent="0.3">
      <c r="B35" s="21"/>
      <c r="C35" s="15" t="s">
        <v>241</v>
      </c>
      <c r="D35" s="13">
        <v>83.846542390849805</v>
      </c>
      <c r="E35" s="13">
        <v>2.33267689635632</v>
      </c>
      <c r="F35" s="13">
        <v>78.693489966656102</v>
      </c>
      <c r="G35" s="13">
        <v>87.944240730287305</v>
      </c>
      <c r="H35" s="13">
        <v>2.78207881904369</v>
      </c>
      <c r="I35" s="14">
        <v>683</v>
      </c>
      <c r="J35" s="14">
        <v>765</v>
      </c>
      <c r="K35" s="13">
        <v>3.0693886303054199</v>
      </c>
      <c r="L35" s="14">
        <v>249.23530127362099</v>
      </c>
      <c r="M35" s="14">
        <v>149</v>
      </c>
      <c r="ZA35" s="8"/>
    </row>
    <row r="36" spans="2:677" x14ac:dyDescent="0.3">
      <c r="B36" s="21"/>
      <c r="C36" s="15" t="s">
        <v>242</v>
      </c>
      <c r="D36" s="13">
        <v>80.026771632241704</v>
      </c>
      <c r="E36" s="13">
        <v>1.5509441503260499</v>
      </c>
      <c r="F36" s="13">
        <v>76.787641183868502</v>
      </c>
      <c r="G36" s="13">
        <v>82.914474376104593</v>
      </c>
      <c r="H36" s="13">
        <v>1.93803163453016</v>
      </c>
      <c r="I36" s="14">
        <v>594</v>
      </c>
      <c r="J36" s="14">
        <v>767</v>
      </c>
      <c r="K36" s="13">
        <v>1.1527563490864301</v>
      </c>
      <c r="L36" s="14">
        <v>665.36176583009205</v>
      </c>
      <c r="M36" s="14">
        <v>161</v>
      </c>
      <c r="ZA36" s="8"/>
    </row>
    <row r="37" spans="2:677" x14ac:dyDescent="0.3">
      <c r="B37" s="21"/>
      <c r="C37" s="15" t="s">
        <v>243</v>
      </c>
      <c r="D37" s="13">
        <v>87.955366536426396</v>
      </c>
      <c r="E37" s="13">
        <v>1.4966439628595101</v>
      </c>
      <c r="F37" s="13">
        <v>84.652299647066499</v>
      </c>
      <c r="G37" s="13">
        <v>90.626277711438902</v>
      </c>
      <c r="H37" s="13">
        <v>1.7015948222325701</v>
      </c>
      <c r="I37" s="14">
        <v>423</v>
      </c>
      <c r="J37" s="14">
        <v>482</v>
      </c>
      <c r="K37" s="13">
        <v>1.01701215064763</v>
      </c>
      <c r="L37" s="14">
        <v>473.937307133513</v>
      </c>
      <c r="M37" s="14">
        <v>91</v>
      </c>
      <c r="ZA37" s="8"/>
    </row>
    <row r="38" spans="2:677" x14ac:dyDescent="0.3">
      <c r="B38" s="21" t="s">
        <v>259</v>
      </c>
      <c r="C38" s="15" t="s">
        <v>244</v>
      </c>
      <c r="D38" s="13">
        <v>84.086604511634505</v>
      </c>
      <c r="E38" s="13">
        <v>0.81651102675826204</v>
      </c>
      <c r="F38" s="13">
        <v>82.419079520806704</v>
      </c>
      <c r="G38" s="13">
        <v>85.623555577942795</v>
      </c>
      <c r="H38" s="13">
        <v>0.97103579280013297</v>
      </c>
      <c r="I38" s="14">
        <v>7145</v>
      </c>
      <c r="J38" s="14">
        <v>8314</v>
      </c>
      <c r="K38" s="13">
        <v>4.1418294989204902</v>
      </c>
      <c r="L38" s="14">
        <v>2007.3255072829299</v>
      </c>
      <c r="M38" s="14">
        <v>1674</v>
      </c>
      <c r="ZA38" s="8"/>
    </row>
    <row r="39" spans="2:677" x14ac:dyDescent="0.3">
      <c r="B39" s="21"/>
      <c r="C39" s="15" t="s">
        <v>245</v>
      </c>
      <c r="D39" s="13">
        <v>81.153596565763806</v>
      </c>
      <c r="E39" s="13">
        <v>0.91688584298192199</v>
      </c>
      <c r="F39" s="13">
        <v>79.288742370381001</v>
      </c>
      <c r="G39" s="13">
        <v>82.886779437228398</v>
      </c>
      <c r="H39" s="13">
        <v>1.1298154139587799</v>
      </c>
      <c r="I39" s="14">
        <v>5395</v>
      </c>
      <c r="J39" s="14">
        <v>6252</v>
      </c>
      <c r="K39" s="13">
        <v>3.4359258197930602</v>
      </c>
      <c r="L39" s="14">
        <v>1819.5969086365701</v>
      </c>
      <c r="M39" s="14">
        <v>1324</v>
      </c>
      <c r="ZA39" s="8"/>
    </row>
    <row r="40" spans="2:677" x14ac:dyDescent="0.3">
      <c r="B40" s="21" t="s">
        <v>284</v>
      </c>
      <c r="C40" s="15" t="s">
        <v>277</v>
      </c>
      <c r="D40" s="13">
        <v>82.673090213027606</v>
      </c>
      <c r="E40" s="13">
        <v>0.78759087599940403</v>
      </c>
      <c r="F40" s="13">
        <v>81.074053986042699</v>
      </c>
      <c r="G40" s="13">
        <v>84.163415256354298</v>
      </c>
      <c r="H40" s="13">
        <v>0.95265687295585799</v>
      </c>
      <c r="I40" s="14">
        <v>6444</v>
      </c>
      <c r="J40" s="14">
        <v>7453</v>
      </c>
      <c r="K40" s="13">
        <v>3.2269253138379601</v>
      </c>
      <c r="L40" s="14">
        <v>2309.6289114716801</v>
      </c>
      <c r="M40" s="14">
        <v>2849</v>
      </c>
      <c r="ZA40" s="8"/>
    </row>
    <row r="41" spans="2:677" x14ac:dyDescent="0.3">
      <c r="B41" s="21"/>
      <c r="C41" s="15" t="s">
        <v>278</v>
      </c>
      <c r="D41" s="13">
        <v>82.241032040003304</v>
      </c>
      <c r="E41" s="13">
        <v>0.81490875554143405</v>
      </c>
      <c r="F41" s="13">
        <v>80.586493872668697</v>
      </c>
      <c r="G41" s="13">
        <v>83.782936855035601</v>
      </c>
      <c r="H41" s="13">
        <v>0.99087856186562695</v>
      </c>
      <c r="I41" s="14">
        <v>6096</v>
      </c>
      <c r="J41" s="14">
        <v>7113</v>
      </c>
      <c r="K41" s="13">
        <v>3.23372765665495</v>
      </c>
      <c r="L41" s="14">
        <v>2199.6286500384699</v>
      </c>
      <c r="M41" s="14">
        <v>2822</v>
      </c>
      <c r="ZA41" s="8"/>
    </row>
    <row r="42" spans="2:677" x14ac:dyDescent="0.3">
      <c r="B42" s="21" t="s">
        <v>285</v>
      </c>
      <c r="C42" s="15" t="s">
        <v>279</v>
      </c>
      <c r="D42" s="13">
        <v>76.714544605229605</v>
      </c>
      <c r="E42" s="13">
        <v>1.49526486756503</v>
      </c>
      <c r="F42" s="13">
        <v>73.651787807238406</v>
      </c>
      <c r="G42" s="13">
        <v>79.520277149999004</v>
      </c>
      <c r="H42" s="13">
        <v>1.9491282588714001</v>
      </c>
      <c r="I42" s="14">
        <v>1428</v>
      </c>
      <c r="J42" s="14">
        <v>1864</v>
      </c>
      <c r="K42" s="13">
        <v>2.33177513246055</v>
      </c>
      <c r="L42" s="14">
        <v>799.39097645022798</v>
      </c>
      <c r="M42" s="14">
        <v>646</v>
      </c>
      <c r="ZA42" s="8"/>
    </row>
    <row r="43" spans="2:677" x14ac:dyDescent="0.3">
      <c r="B43" s="21"/>
      <c r="C43" s="15" t="s">
        <v>280</v>
      </c>
      <c r="D43" s="13">
        <v>88.792130693931497</v>
      </c>
      <c r="E43" s="13">
        <v>3.5020503278558199</v>
      </c>
      <c r="F43" s="13">
        <v>79.862302468361193</v>
      </c>
      <c r="G43" s="13">
        <v>94.056812510120395</v>
      </c>
      <c r="H43" s="13">
        <v>3.9440998886798599</v>
      </c>
      <c r="I43" s="14">
        <v>552</v>
      </c>
      <c r="J43" s="14">
        <v>608</v>
      </c>
      <c r="K43" s="13">
        <v>7.4805911901262396</v>
      </c>
      <c r="L43" s="14">
        <v>81.276998641833202</v>
      </c>
      <c r="M43" s="14">
        <v>284</v>
      </c>
      <c r="ZA43" s="8"/>
    </row>
    <row r="44" spans="2:677" x14ac:dyDescent="0.3">
      <c r="B44" s="21"/>
      <c r="C44" s="15" t="s">
        <v>281</v>
      </c>
      <c r="D44" s="13">
        <v>80.834698137051404</v>
      </c>
      <c r="E44" s="13">
        <v>3.0559836934253601</v>
      </c>
      <c r="F44" s="13">
        <v>74.098118923515202</v>
      </c>
      <c r="G44" s="13">
        <v>86.146783242800694</v>
      </c>
      <c r="H44" s="13">
        <v>3.7805345524320302</v>
      </c>
      <c r="I44" s="14">
        <v>486</v>
      </c>
      <c r="J44" s="14">
        <v>566</v>
      </c>
      <c r="K44" s="13">
        <v>3.4059402824589098</v>
      </c>
      <c r="L44" s="14">
        <v>166.18024776153101</v>
      </c>
      <c r="M44" s="14">
        <v>241</v>
      </c>
      <c r="ZA44" s="8"/>
    </row>
    <row r="45" spans="2:677" x14ac:dyDescent="0.3">
      <c r="B45" s="21"/>
      <c r="C45" s="15" t="s">
        <v>282</v>
      </c>
      <c r="D45" s="13">
        <v>82.975788586349594</v>
      </c>
      <c r="E45" s="13">
        <v>0.67122317308018897</v>
      </c>
      <c r="F45" s="13">
        <v>81.618978437888501</v>
      </c>
      <c r="G45" s="13">
        <v>84.251769222171603</v>
      </c>
      <c r="H45" s="13">
        <v>0.80893858861211598</v>
      </c>
      <c r="I45" s="14">
        <v>9975</v>
      </c>
      <c r="J45" s="14">
        <v>11408</v>
      </c>
      <c r="K45" s="13">
        <v>3.6382030412820598</v>
      </c>
      <c r="L45" s="14">
        <v>3135.6138925055602</v>
      </c>
      <c r="M45" s="14">
        <v>2895</v>
      </c>
      <c r="ZA45" s="8"/>
    </row>
    <row r="46" spans="2:677" x14ac:dyDescent="0.3">
      <c r="B46" s="21"/>
      <c r="C46" s="15" t="s">
        <v>283</v>
      </c>
      <c r="D46" s="13">
        <v>75.716708245080596</v>
      </c>
      <c r="E46" s="13">
        <v>6.8583042690528204</v>
      </c>
      <c r="F46" s="13">
        <v>59.7964079392329</v>
      </c>
      <c r="G46" s="13">
        <v>86.731581273620094</v>
      </c>
      <c r="H46" s="13">
        <v>9.0578479017521403</v>
      </c>
      <c r="I46" s="14">
        <v>99</v>
      </c>
      <c r="J46" s="14">
        <v>120</v>
      </c>
      <c r="K46" s="13">
        <v>3.0442560588465</v>
      </c>
      <c r="L46" s="14">
        <v>39.418497550915397</v>
      </c>
      <c r="M46" s="14">
        <v>54</v>
      </c>
      <c r="ZA46" s="8"/>
    </row>
    <row r="47" spans="2:677" x14ac:dyDescent="0.3">
      <c r="B47" s="21" t="s">
        <v>261</v>
      </c>
      <c r="C47" s="15" t="s">
        <v>246</v>
      </c>
      <c r="D47" s="13">
        <v>83.888346104148297</v>
      </c>
      <c r="E47" s="13">
        <v>1.2499291656051399</v>
      </c>
      <c r="F47" s="13">
        <v>81.283965577438295</v>
      </c>
      <c r="G47" s="13">
        <v>86.191884590490105</v>
      </c>
      <c r="H47" s="13">
        <v>1.4899914274782999</v>
      </c>
      <c r="I47" s="14">
        <v>2597</v>
      </c>
      <c r="J47" s="14">
        <v>3089</v>
      </c>
      <c r="K47" s="13">
        <v>3.5694913952970002</v>
      </c>
      <c r="L47" s="14">
        <v>865.38939527068896</v>
      </c>
      <c r="M47" s="14">
        <v>1469</v>
      </c>
      <c r="ZA47" s="8"/>
    </row>
    <row r="48" spans="2:677" x14ac:dyDescent="0.3">
      <c r="B48" s="21"/>
      <c r="C48" s="15" t="s">
        <v>247</v>
      </c>
      <c r="D48" s="13">
        <v>83.963380614199806</v>
      </c>
      <c r="E48" s="13">
        <v>1.4525994162443401</v>
      </c>
      <c r="F48" s="13">
        <v>80.906314085096497</v>
      </c>
      <c r="G48" s="13">
        <v>86.611978202533507</v>
      </c>
      <c r="H48" s="13">
        <v>1.73003922140633</v>
      </c>
      <c r="I48" s="14">
        <v>2338</v>
      </c>
      <c r="J48" s="14">
        <v>2703</v>
      </c>
      <c r="K48" s="13">
        <v>4.23422895242952</v>
      </c>
      <c r="L48" s="14">
        <v>638.36888141088195</v>
      </c>
      <c r="M48" s="14">
        <v>1557</v>
      </c>
      <c r="ZA48" s="8"/>
    </row>
    <row r="49" spans="2:677" x14ac:dyDescent="0.3">
      <c r="B49" s="21"/>
      <c r="C49" s="15" t="s">
        <v>248</v>
      </c>
      <c r="D49" s="13">
        <v>83.619299988947503</v>
      </c>
      <c r="E49" s="13">
        <v>1.2718840342953901</v>
      </c>
      <c r="F49" s="13">
        <v>80.970070029183105</v>
      </c>
      <c r="G49" s="13">
        <v>85.963654395140495</v>
      </c>
      <c r="H49" s="13">
        <v>1.52104123624989</v>
      </c>
      <c r="I49" s="14">
        <v>2262</v>
      </c>
      <c r="J49" s="14">
        <v>2593</v>
      </c>
      <c r="K49" s="13">
        <v>3.0611953453419201</v>
      </c>
      <c r="L49" s="14">
        <v>847.05473106956197</v>
      </c>
      <c r="M49" s="14">
        <v>1574</v>
      </c>
      <c r="ZA49" s="8"/>
    </row>
    <row r="50" spans="2:677" x14ac:dyDescent="0.3">
      <c r="B50" s="21"/>
      <c r="C50" s="15" t="s">
        <v>249</v>
      </c>
      <c r="D50" s="13">
        <v>82.106880112909096</v>
      </c>
      <c r="E50" s="13">
        <v>1.2545185346384999</v>
      </c>
      <c r="F50" s="13">
        <v>79.513243100756696</v>
      </c>
      <c r="G50" s="13">
        <v>84.436431932494898</v>
      </c>
      <c r="H50" s="13">
        <v>1.5279091507475999</v>
      </c>
      <c r="I50" s="14">
        <v>2499</v>
      </c>
      <c r="J50" s="14">
        <v>2870</v>
      </c>
      <c r="K50" s="13">
        <v>3.0734000370005901</v>
      </c>
      <c r="L50" s="14">
        <v>933.81921176811898</v>
      </c>
      <c r="M50" s="14">
        <v>1704</v>
      </c>
      <c r="ZA50" s="8"/>
    </row>
    <row r="51" spans="2:677" x14ac:dyDescent="0.3">
      <c r="B51" s="21"/>
      <c r="C51" s="15" t="s">
        <v>250</v>
      </c>
      <c r="D51" s="13">
        <v>79.680278733188601</v>
      </c>
      <c r="E51" s="13">
        <v>1.4296031160004601</v>
      </c>
      <c r="F51" s="13">
        <v>76.732523884090995</v>
      </c>
      <c r="G51" s="13">
        <v>82.340529915944202</v>
      </c>
      <c r="H51" s="13">
        <v>1.79417434116605</v>
      </c>
      <c r="I51" s="14">
        <v>2761</v>
      </c>
      <c r="J51" s="14">
        <v>3201</v>
      </c>
      <c r="K51" s="13">
        <v>4.0393581695944798</v>
      </c>
      <c r="L51" s="14">
        <v>792.452628760415</v>
      </c>
      <c r="M51" s="14">
        <v>1675</v>
      </c>
      <c r="ZA51" s="8"/>
    </row>
    <row r="52" spans="2:677" x14ac:dyDescent="0.3">
      <c r="B52" s="21" t="s">
        <v>260</v>
      </c>
      <c r="C52" s="15" t="s">
        <v>251</v>
      </c>
      <c r="D52" s="13">
        <v>82.305280158331001</v>
      </c>
      <c r="E52" s="13">
        <v>0.73266266213109399</v>
      </c>
      <c r="F52" s="13">
        <v>80.822682835844006</v>
      </c>
      <c r="G52" s="13">
        <v>83.696379111494494</v>
      </c>
      <c r="H52" s="13">
        <v>0.89017698587705296</v>
      </c>
      <c r="I52" s="14">
        <v>9754</v>
      </c>
      <c r="J52" s="14">
        <v>11245</v>
      </c>
      <c r="K52" s="13">
        <v>4.1443609082389603</v>
      </c>
      <c r="L52" s="14">
        <v>2713.32546778082</v>
      </c>
      <c r="M52" s="14">
        <v>3011</v>
      </c>
      <c r="ZA52" s="8"/>
    </row>
    <row r="53" spans="2:677" x14ac:dyDescent="0.3">
      <c r="B53" s="21"/>
      <c r="C53" s="15" t="s">
        <v>252</v>
      </c>
      <c r="D53" s="13">
        <v>83.888207399161104</v>
      </c>
      <c r="E53" s="13">
        <v>1.1992455810193601</v>
      </c>
      <c r="F53" s="13">
        <v>81.395496396739304</v>
      </c>
      <c r="G53" s="13">
        <v>86.103952931449001</v>
      </c>
      <c r="H53" s="13">
        <v>1.4295758822369999</v>
      </c>
      <c r="I53" s="14">
        <v>2703</v>
      </c>
      <c r="J53" s="14">
        <v>3212</v>
      </c>
      <c r="K53" s="13">
        <v>3.4167388229925302</v>
      </c>
      <c r="L53" s="14">
        <v>940.07770754534602</v>
      </c>
      <c r="M53" s="14">
        <v>1514</v>
      </c>
      <c r="ZA53" s="8"/>
    </row>
    <row r="54" spans="2:677" x14ac:dyDescent="0.3">
      <c r="B54" s="21" t="s">
        <v>254</v>
      </c>
      <c r="C54" s="15" t="s">
        <v>253</v>
      </c>
      <c r="D54" s="13">
        <v>82.200598030769598</v>
      </c>
      <c r="E54" s="13">
        <v>0.74868238378103902</v>
      </c>
      <c r="F54" s="13">
        <v>80.684872773543304</v>
      </c>
      <c r="G54" s="13">
        <v>83.621523916375807</v>
      </c>
      <c r="H54" s="13">
        <v>0.91079919333529602</v>
      </c>
      <c r="I54" s="14">
        <v>8073</v>
      </c>
      <c r="J54" s="14">
        <v>9275</v>
      </c>
      <c r="K54" s="13">
        <v>3.5528914035274499</v>
      </c>
      <c r="L54" s="14">
        <v>2610.54981607133</v>
      </c>
      <c r="M54" s="14">
        <v>2678</v>
      </c>
      <c r="ZA54" s="8"/>
    </row>
    <row r="55" spans="2:677" x14ac:dyDescent="0.3">
      <c r="B55" s="21"/>
      <c r="C55" s="15" t="s">
        <v>254</v>
      </c>
      <c r="D55" s="13">
        <v>82.864067766650905</v>
      </c>
      <c r="E55" s="13">
        <v>1.08865670351703</v>
      </c>
      <c r="F55" s="13">
        <v>80.622634124229904</v>
      </c>
      <c r="G55" s="13">
        <v>84.894805082599206</v>
      </c>
      <c r="H55" s="13">
        <v>1.31378621983987</v>
      </c>
      <c r="I55" s="14">
        <v>4467</v>
      </c>
      <c r="J55" s="14">
        <v>5291</v>
      </c>
      <c r="K55" s="13">
        <v>4.4153342856479503</v>
      </c>
      <c r="L55" s="14">
        <v>1198.3237638876899</v>
      </c>
      <c r="M55" s="14">
        <v>1901</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9</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263" priority="1">
      <formula>ZA9 = 3</formula>
    </cfRule>
    <cfRule type="expression" dxfId="262" priority="48">
      <formula>I9 = J9</formula>
    </cfRule>
    <cfRule type="expression" dxfId="261" priority="95">
      <formula>ZA9 = 2</formula>
    </cfRule>
    <cfRule type="expression" dxfId="260" priority="142">
      <formula>ZA9 = 1</formula>
    </cfRule>
  </conditionalFormatting>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63</v>
      </c>
      <c r="M2" s="11" t="str">
        <f>HYPERLINK("#'INDICE'!A1", "Índice")</f>
        <v>Índice</v>
      </c>
    </row>
    <row r="3" spans="2:677" x14ac:dyDescent="0.3">
      <c r="B3" s="9" t="s">
        <v>7</v>
      </c>
      <c r="C3" s="10" t="s">
        <v>62</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96.467744661678097</v>
      </c>
      <c r="E9" s="13">
        <v>0.27453499066722098</v>
      </c>
      <c r="F9" s="13">
        <v>95.888113869026895</v>
      </c>
      <c r="G9" s="13">
        <v>96.968251365390003</v>
      </c>
      <c r="H9" s="13">
        <v>0.28458734225625598</v>
      </c>
      <c r="I9" s="14">
        <v>13826</v>
      </c>
      <c r="J9" s="14">
        <v>14234</v>
      </c>
      <c r="K9" s="13">
        <v>3.14816614348599</v>
      </c>
      <c r="L9" s="14">
        <v>4521.36239043552</v>
      </c>
      <c r="M9" s="14">
        <v>3094</v>
      </c>
      <c r="ZA9" s="8"/>
    </row>
    <row r="10" spans="2:677" x14ac:dyDescent="0.3">
      <c r="B10" s="21" t="s">
        <v>256</v>
      </c>
      <c r="C10" s="15" t="s">
        <v>216</v>
      </c>
      <c r="D10" s="13">
        <v>96.3675895581936</v>
      </c>
      <c r="E10" s="13">
        <v>0.35964319855103699</v>
      </c>
      <c r="F10" s="13">
        <v>95.592472269811296</v>
      </c>
      <c r="G10" s="13">
        <v>97.010655827445007</v>
      </c>
      <c r="H10" s="13">
        <v>0.37319932998205702</v>
      </c>
      <c r="I10" s="14">
        <v>8431</v>
      </c>
      <c r="J10" s="14">
        <v>8668</v>
      </c>
      <c r="K10" s="13">
        <v>3.2024812951197901</v>
      </c>
      <c r="L10" s="14">
        <v>2706.6512498321299</v>
      </c>
      <c r="M10" s="14">
        <v>1948</v>
      </c>
      <c r="ZA10" s="8"/>
    </row>
    <row r="11" spans="2:677" x14ac:dyDescent="0.3">
      <c r="B11" s="21"/>
      <c r="C11" s="15" t="s">
        <v>217</v>
      </c>
      <c r="D11" s="13">
        <v>96.686103825037094</v>
      </c>
      <c r="E11" s="13">
        <v>0.38356905011635201</v>
      </c>
      <c r="F11" s="13">
        <v>95.845181002362494</v>
      </c>
      <c r="G11" s="13">
        <v>97.361511789402599</v>
      </c>
      <c r="H11" s="13">
        <v>0.39671579983247302</v>
      </c>
      <c r="I11" s="14">
        <v>5395</v>
      </c>
      <c r="J11" s="14">
        <v>5566</v>
      </c>
      <c r="K11" s="13">
        <v>2.5553437185338201</v>
      </c>
      <c r="L11" s="14">
        <v>2178.1805553710801</v>
      </c>
      <c r="M11" s="14">
        <v>1146</v>
      </c>
      <c r="ZA11" s="8"/>
    </row>
    <row r="12" spans="2:677" x14ac:dyDescent="0.3">
      <c r="B12" s="21" t="s">
        <v>257</v>
      </c>
      <c r="C12" s="15" t="s">
        <v>218</v>
      </c>
      <c r="D12" s="13">
        <v>97.265608768425096</v>
      </c>
      <c r="E12" s="13">
        <v>0.33138852560370102</v>
      </c>
      <c r="F12" s="13">
        <v>96.534654387526999</v>
      </c>
      <c r="G12" s="13">
        <v>97.845821622779198</v>
      </c>
      <c r="H12" s="13">
        <v>0.34070472575017502</v>
      </c>
      <c r="I12" s="14">
        <v>5552</v>
      </c>
      <c r="J12" s="14">
        <v>5692</v>
      </c>
      <c r="K12" s="13">
        <v>2.3498684871006499</v>
      </c>
      <c r="L12" s="14">
        <v>2422.2632165355699</v>
      </c>
      <c r="M12" s="14">
        <v>1239</v>
      </c>
      <c r="ZA12" s="8"/>
    </row>
    <row r="13" spans="2:677" x14ac:dyDescent="0.3">
      <c r="B13" s="21"/>
      <c r="C13" s="15" t="s">
        <v>219</v>
      </c>
      <c r="D13" s="13">
        <v>95.953405546681196</v>
      </c>
      <c r="E13" s="13">
        <v>0.44576328338356402</v>
      </c>
      <c r="F13" s="13">
        <v>94.982253929661297</v>
      </c>
      <c r="G13" s="13">
        <v>96.743042361026994</v>
      </c>
      <c r="H13" s="13">
        <v>0.46456223293367199</v>
      </c>
      <c r="I13" s="14">
        <v>4484</v>
      </c>
      <c r="J13" s="14">
        <v>4637</v>
      </c>
      <c r="K13" s="13">
        <v>2.3724766479047301</v>
      </c>
      <c r="L13" s="14">
        <v>1954.49763608641</v>
      </c>
      <c r="M13" s="14">
        <v>1009</v>
      </c>
      <c r="ZA13" s="8"/>
    </row>
    <row r="14" spans="2:677" x14ac:dyDescent="0.3">
      <c r="B14" s="21"/>
      <c r="C14" s="15" t="s">
        <v>220</v>
      </c>
      <c r="D14" s="13">
        <v>95.681857395137797</v>
      </c>
      <c r="E14" s="13">
        <v>0.57612996758215096</v>
      </c>
      <c r="F14" s="13">
        <v>94.398610667859501</v>
      </c>
      <c r="G14" s="13">
        <v>96.681454440685101</v>
      </c>
      <c r="H14" s="13">
        <v>0.602130835737129</v>
      </c>
      <c r="I14" s="14">
        <v>3790</v>
      </c>
      <c r="J14" s="14">
        <v>3905</v>
      </c>
      <c r="K14" s="13">
        <v>3.1363474641692299</v>
      </c>
      <c r="L14" s="14">
        <v>1245.0788838329099</v>
      </c>
      <c r="M14" s="14">
        <v>846</v>
      </c>
      <c r="ZA14" s="8"/>
    </row>
    <row r="15" spans="2:677" x14ac:dyDescent="0.3">
      <c r="B15" s="21" t="s">
        <v>258</v>
      </c>
      <c r="C15" s="15" t="s">
        <v>221</v>
      </c>
      <c r="D15" s="13">
        <v>96.726206937238402</v>
      </c>
      <c r="E15" s="13">
        <v>1.1320133857086101</v>
      </c>
      <c r="F15" s="13">
        <v>93.561574065696107</v>
      </c>
      <c r="G15" s="13">
        <v>98.362573437151795</v>
      </c>
      <c r="H15" s="13">
        <v>1.1703274857486501</v>
      </c>
      <c r="I15" s="14">
        <v>424</v>
      </c>
      <c r="J15" s="14">
        <v>435</v>
      </c>
      <c r="K15" s="13">
        <v>1.7562950305462399</v>
      </c>
      <c r="L15" s="14">
        <v>247.68048217087301</v>
      </c>
      <c r="M15" s="14">
        <v>95</v>
      </c>
      <c r="ZA15" s="8"/>
    </row>
    <row r="16" spans="2:677" x14ac:dyDescent="0.3">
      <c r="B16" s="21"/>
      <c r="C16" s="15" t="s">
        <v>222</v>
      </c>
      <c r="D16" s="13">
        <v>99.191916033281601</v>
      </c>
      <c r="E16" s="13">
        <v>0.65752048942073704</v>
      </c>
      <c r="F16" s="13">
        <v>96.027059758461803</v>
      </c>
      <c r="G16" s="13">
        <v>99.839843005825003</v>
      </c>
      <c r="H16" s="13">
        <v>0.662877092927735</v>
      </c>
      <c r="I16" s="14">
        <v>478</v>
      </c>
      <c r="J16" s="14">
        <v>480</v>
      </c>
      <c r="K16" s="13">
        <v>2.5835765058326898</v>
      </c>
      <c r="L16" s="14">
        <v>185.78896305812901</v>
      </c>
      <c r="M16" s="14">
        <v>113</v>
      </c>
      <c r="ZA16" s="8"/>
    </row>
    <row r="17" spans="2:677" x14ac:dyDescent="0.3">
      <c r="B17" s="21"/>
      <c r="C17" s="15" t="s">
        <v>223</v>
      </c>
      <c r="D17" s="13">
        <v>98.425866054231193</v>
      </c>
      <c r="E17" s="13">
        <v>0.52328646755586194</v>
      </c>
      <c r="F17" s="13">
        <v>96.972025694627305</v>
      </c>
      <c r="G17" s="13">
        <v>99.187513479308095</v>
      </c>
      <c r="H17" s="13">
        <v>0.53165543625243705</v>
      </c>
      <c r="I17" s="14">
        <v>488</v>
      </c>
      <c r="J17" s="14">
        <v>498</v>
      </c>
      <c r="K17" s="13">
        <v>0.87838410246340304</v>
      </c>
      <c r="L17" s="14">
        <v>498</v>
      </c>
      <c r="M17" s="14">
        <v>113</v>
      </c>
      <c r="ZA17" s="8"/>
    </row>
    <row r="18" spans="2:677" x14ac:dyDescent="0.3">
      <c r="B18" s="21"/>
      <c r="C18" s="15" t="s">
        <v>224</v>
      </c>
      <c r="D18" s="13">
        <v>97.294788967930003</v>
      </c>
      <c r="E18" s="13">
        <v>1.4443012986741901</v>
      </c>
      <c r="F18" s="13">
        <v>92.364085318762505</v>
      </c>
      <c r="G18" s="13">
        <v>99.073548003527804</v>
      </c>
      <c r="H18" s="13">
        <v>1.48445904862413</v>
      </c>
      <c r="I18" s="14">
        <v>458</v>
      </c>
      <c r="J18" s="14">
        <v>466</v>
      </c>
      <c r="K18" s="13">
        <v>3.68534225045858</v>
      </c>
      <c r="L18" s="14">
        <v>126.44687204886201</v>
      </c>
      <c r="M18" s="14">
        <v>92</v>
      </c>
      <c r="ZA18" s="8"/>
    </row>
    <row r="19" spans="2:677" x14ac:dyDescent="0.3">
      <c r="B19" s="21"/>
      <c r="C19" s="15" t="s">
        <v>225</v>
      </c>
      <c r="D19" s="13">
        <v>97.792821172259906</v>
      </c>
      <c r="E19" s="13">
        <v>0.89176312971398397</v>
      </c>
      <c r="F19" s="13">
        <v>95.121053218680004</v>
      </c>
      <c r="G19" s="13">
        <v>99.016623613380801</v>
      </c>
      <c r="H19" s="13">
        <v>0.91189017662468597</v>
      </c>
      <c r="I19" s="14">
        <v>384</v>
      </c>
      <c r="J19" s="14">
        <v>392</v>
      </c>
      <c r="K19" s="13">
        <v>1.4405597824846399</v>
      </c>
      <c r="L19" s="14">
        <v>272.116440265942</v>
      </c>
      <c r="M19" s="14">
        <v>88</v>
      </c>
      <c r="ZA19" s="8"/>
    </row>
    <row r="20" spans="2:677" x14ac:dyDescent="0.3">
      <c r="B20" s="21"/>
      <c r="C20" s="15" t="s">
        <v>226</v>
      </c>
      <c r="D20" s="13">
        <v>97.074679741120306</v>
      </c>
      <c r="E20" s="13">
        <v>1.0093573904355799</v>
      </c>
      <c r="F20" s="13">
        <v>94.244985563617504</v>
      </c>
      <c r="G20" s="13">
        <v>98.534668786714803</v>
      </c>
      <c r="H20" s="13">
        <v>1.0397741132160701</v>
      </c>
      <c r="I20" s="14">
        <v>363</v>
      </c>
      <c r="J20" s="14">
        <v>374</v>
      </c>
      <c r="K20" s="13">
        <v>1.3381949327702101</v>
      </c>
      <c r="L20" s="14">
        <v>279.48095665388502</v>
      </c>
      <c r="M20" s="14">
        <v>87</v>
      </c>
      <c r="ZA20" s="8"/>
    </row>
    <row r="21" spans="2:677" x14ac:dyDescent="0.3">
      <c r="B21" s="21"/>
      <c r="C21" s="15" t="s">
        <v>227</v>
      </c>
      <c r="D21" s="13">
        <v>97.678389766566895</v>
      </c>
      <c r="E21" s="13">
        <v>0.55726341111861299</v>
      </c>
      <c r="F21" s="13">
        <v>96.2844259703338</v>
      </c>
      <c r="G21" s="13">
        <v>98.557219692537899</v>
      </c>
      <c r="H21" s="13">
        <v>0.57050839233771999</v>
      </c>
      <c r="I21" s="14">
        <v>789</v>
      </c>
      <c r="J21" s="14">
        <v>807</v>
      </c>
      <c r="K21" s="13">
        <v>1.1037438558552499</v>
      </c>
      <c r="L21" s="14">
        <v>731.14789787408404</v>
      </c>
      <c r="M21" s="14">
        <v>192</v>
      </c>
      <c r="ZA21" s="8"/>
    </row>
    <row r="22" spans="2:677" x14ac:dyDescent="0.3">
      <c r="B22" s="21"/>
      <c r="C22" s="15" t="s">
        <v>228</v>
      </c>
      <c r="D22" s="13">
        <v>96.442878988450403</v>
      </c>
      <c r="E22" s="13">
        <v>0.68091634845398996</v>
      </c>
      <c r="F22" s="13">
        <v>94.828055745710301</v>
      </c>
      <c r="G22" s="13">
        <v>97.566448973101402</v>
      </c>
      <c r="H22" s="13">
        <v>0.70603071537872097</v>
      </c>
      <c r="I22" s="14">
        <v>1025</v>
      </c>
      <c r="J22" s="14">
        <v>1055</v>
      </c>
      <c r="K22" s="13">
        <v>1.4244897466909301</v>
      </c>
      <c r="L22" s="14">
        <v>740.61607143943797</v>
      </c>
      <c r="M22" s="14">
        <v>218</v>
      </c>
      <c r="ZA22" s="8"/>
    </row>
    <row r="23" spans="2:677" x14ac:dyDescent="0.3">
      <c r="B23" s="21"/>
      <c r="C23" s="15" t="s">
        <v>229</v>
      </c>
      <c r="D23" s="13">
        <v>94.840238027813797</v>
      </c>
      <c r="E23" s="13">
        <v>0.83269340872644204</v>
      </c>
      <c r="F23" s="13">
        <v>92.927030959131301</v>
      </c>
      <c r="G23" s="13">
        <v>96.256777133324405</v>
      </c>
      <c r="H23" s="13">
        <v>0.87799590768871605</v>
      </c>
      <c r="I23" s="14">
        <v>755</v>
      </c>
      <c r="J23" s="14">
        <v>798</v>
      </c>
      <c r="K23" s="13">
        <v>1.12929205718394</v>
      </c>
      <c r="L23" s="14">
        <v>706.63739722913704</v>
      </c>
      <c r="M23" s="14">
        <v>177</v>
      </c>
      <c r="ZA23" s="8"/>
    </row>
    <row r="24" spans="2:677" x14ac:dyDescent="0.3">
      <c r="B24" s="21"/>
      <c r="C24" s="15" t="s">
        <v>230</v>
      </c>
      <c r="D24" s="13">
        <v>98.105463838924393</v>
      </c>
      <c r="E24" s="13">
        <v>0.69974602549395704</v>
      </c>
      <c r="F24" s="13">
        <v>96.0836039642316</v>
      </c>
      <c r="G24" s="13">
        <v>99.093377028912599</v>
      </c>
      <c r="H24" s="13">
        <v>0.71325897469160704</v>
      </c>
      <c r="I24" s="14">
        <v>469</v>
      </c>
      <c r="J24" s="14">
        <v>479</v>
      </c>
      <c r="K24" s="13">
        <v>1.2592521147469</v>
      </c>
      <c r="L24" s="14">
        <v>380.38451108440199</v>
      </c>
      <c r="M24" s="14">
        <v>98</v>
      </c>
      <c r="ZA24" s="8"/>
    </row>
    <row r="25" spans="2:677" x14ac:dyDescent="0.3">
      <c r="B25" s="21"/>
      <c r="C25" s="15" t="s">
        <v>231</v>
      </c>
      <c r="D25" s="13">
        <v>96.617997494287707</v>
      </c>
      <c r="E25" s="13">
        <v>0.70364368968699498</v>
      </c>
      <c r="F25" s="13">
        <v>94.916536616822796</v>
      </c>
      <c r="G25" s="13">
        <v>97.763390203636504</v>
      </c>
      <c r="H25" s="13">
        <v>0.72827393232673499</v>
      </c>
      <c r="I25" s="14">
        <v>739</v>
      </c>
      <c r="J25" s="14">
        <v>763</v>
      </c>
      <c r="K25" s="13">
        <v>1.1545921721130601</v>
      </c>
      <c r="L25" s="14">
        <v>660.83940150365595</v>
      </c>
      <c r="M25" s="14">
        <v>158</v>
      </c>
      <c r="ZA25" s="8"/>
    </row>
    <row r="26" spans="2:677" x14ac:dyDescent="0.3">
      <c r="B26" s="21"/>
      <c r="C26" s="15" t="s">
        <v>232</v>
      </c>
      <c r="D26" s="13">
        <v>96.254674170125796</v>
      </c>
      <c r="E26" s="13">
        <v>0.75252879661740502</v>
      </c>
      <c r="F26" s="13">
        <v>94.451164644352403</v>
      </c>
      <c r="G26" s="13">
        <v>97.487590819307101</v>
      </c>
      <c r="H26" s="13">
        <v>0.78181013348748596</v>
      </c>
      <c r="I26" s="14">
        <v>729</v>
      </c>
      <c r="J26" s="14">
        <v>759</v>
      </c>
      <c r="K26" s="13">
        <v>1.19070456502569</v>
      </c>
      <c r="L26" s="14">
        <v>637.437717376705</v>
      </c>
      <c r="M26" s="14">
        <v>172</v>
      </c>
      <c r="ZA26" s="8"/>
    </row>
    <row r="27" spans="2:677" x14ac:dyDescent="0.3">
      <c r="B27" s="21"/>
      <c r="C27" s="15" t="s">
        <v>233</v>
      </c>
      <c r="D27" s="13">
        <v>97.507689799633297</v>
      </c>
      <c r="E27" s="13">
        <v>0.66601500147250603</v>
      </c>
      <c r="F27" s="13">
        <v>95.793173640918894</v>
      </c>
      <c r="G27" s="13">
        <v>98.534137780264999</v>
      </c>
      <c r="H27" s="13">
        <v>0.68303843813866105</v>
      </c>
      <c r="I27" s="14">
        <v>722</v>
      </c>
      <c r="J27" s="14">
        <v>739</v>
      </c>
      <c r="K27" s="13">
        <v>1.34704908974778</v>
      </c>
      <c r="L27" s="14">
        <v>548.60658429186901</v>
      </c>
      <c r="M27" s="14">
        <v>159</v>
      </c>
      <c r="ZA27" s="8"/>
    </row>
    <row r="28" spans="2:677" x14ac:dyDescent="0.3">
      <c r="B28" s="21"/>
      <c r="C28" s="15" t="s">
        <v>234</v>
      </c>
      <c r="D28" s="13">
        <v>91.005746192907097</v>
      </c>
      <c r="E28" s="13">
        <v>2.36774748475665</v>
      </c>
      <c r="F28" s="13">
        <v>85.063193292747698</v>
      </c>
      <c r="G28" s="13">
        <v>94.730534604198596</v>
      </c>
      <c r="H28" s="13">
        <v>2.6017560250950198</v>
      </c>
      <c r="I28" s="14">
        <v>328</v>
      </c>
      <c r="J28" s="14">
        <v>349</v>
      </c>
      <c r="K28" s="13">
        <v>2.38350498944145</v>
      </c>
      <c r="L28" s="14">
        <v>146.42302052901701</v>
      </c>
      <c r="M28" s="14">
        <v>88</v>
      </c>
      <c r="ZA28" s="8"/>
    </row>
    <row r="29" spans="2:677" x14ac:dyDescent="0.3">
      <c r="B29" s="21"/>
      <c r="C29" s="15" t="s">
        <v>235</v>
      </c>
      <c r="D29" s="13">
        <v>96.349613420128506</v>
      </c>
      <c r="E29" s="13">
        <v>0.90244048294443102</v>
      </c>
      <c r="F29" s="13">
        <v>94.075737356826394</v>
      </c>
      <c r="G29" s="13">
        <v>97.771395986400293</v>
      </c>
      <c r="H29" s="13">
        <v>0.93663114039635698</v>
      </c>
      <c r="I29" s="14">
        <v>565</v>
      </c>
      <c r="J29" s="14">
        <v>582</v>
      </c>
      <c r="K29" s="13">
        <v>1.3453163963539401</v>
      </c>
      <c r="L29" s="14">
        <v>432.611987468027</v>
      </c>
      <c r="M29" s="14">
        <v>117</v>
      </c>
      <c r="ZA29" s="8"/>
    </row>
    <row r="30" spans="2:677" x14ac:dyDescent="0.3">
      <c r="B30" s="21"/>
      <c r="C30" s="15" t="s">
        <v>236</v>
      </c>
      <c r="D30" s="13">
        <v>95.157172862093802</v>
      </c>
      <c r="E30" s="13">
        <v>1.14037360597315</v>
      </c>
      <c r="F30" s="13">
        <v>92.337402393821407</v>
      </c>
      <c r="G30" s="13">
        <v>96.973304695958703</v>
      </c>
      <c r="H30" s="13">
        <v>1.1984105576842099</v>
      </c>
      <c r="I30" s="14">
        <v>643</v>
      </c>
      <c r="J30" s="14">
        <v>662</v>
      </c>
      <c r="K30" s="13">
        <v>1.8653282897422201</v>
      </c>
      <c r="L30" s="14">
        <v>354.89731412988198</v>
      </c>
      <c r="M30" s="14">
        <v>151</v>
      </c>
      <c r="ZA30" s="8"/>
    </row>
    <row r="31" spans="2:677" x14ac:dyDescent="0.3">
      <c r="B31" s="21"/>
      <c r="C31" s="15" t="s">
        <v>237</v>
      </c>
      <c r="D31" s="13">
        <v>97.498879543005103</v>
      </c>
      <c r="E31" s="13">
        <v>0.70487347515577103</v>
      </c>
      <c r="F31" s="13">
        <v>95.6566164946546</v>
      </c>
      <c r="G31" s="13">
        <v>98.571409456049196</v>
      </c>
      <c r="H31" s="13">
        <v>0.72295546211365802</v>
      </c>
      <c r="I31" s="14">
        <v>664</v>
      </c>
      <c r="J31" s="14">
        <v>680</v>
      </c>
      <c r="K31" s="13">
        <v>1.38343219190065</v>
      </c>
      <c r="L31" s="14">
        <v>491.53113826689997</v>
      </c>
      <c r="M31" s="14">
        <v>150</v>
      </c>
      <c r="ZA31" s="8"/>
    </row>
    <row r="32" spans="2:677" x14ac:dyDescent="0.3">
      <c r="B32" s="21"/>
      <c r="C32" s="15" t="s">
        <v>238</v>
      </c>
      <c r="D32" s="13">
        <v>97.361627106799403</v>
      </c>
      <c r="E32" s="13">
        <v>0.88955657081522999</v>
      </c>
      <c r="F32" s="13">
        <v>94.881353799835395</v>
      </c>
      <c r="G32" s="13">
        <v>98.657078223610895</v>
      </c>
      <c r="H32" s="13">
        <v>0.91366239169302699</v>
      </c>
      <c r="I32" s="14">
        <v>385</v>
      </c>
      <c r="J32" s="14">
        <v>394</v>
      </c>
      <c r="K32" s="13">
        <v>1.21064188374735</v>
      </c>
      <c r="L32" s="14">
        <v>325.447190692292</v>
      </c>
      <c r="M32" s="14">
        <v>84</v>
      </c>
      <c r="ZA32" s="8"/>
    </row>
    <row r="33" spans="2:677" x14ac:dyDescent="0.3">
      <c r="B33" s="21"/>
      <c r="C33" s="15" t="s">
        <v>239</v>
      </c>
      <c r="D33" s="13">
        <v>98.411835458719395</v>
      </c>
      <c r="E33" s="13">
        <v>0.61749006383264105</v>
      </c>
      <c r="F33" s="13">
        <v>96.591479993757105</v>
      </c>
      <c r="G33" s="13">
        <v>99.267384874213803</v>
      </c>
      <c r="H33" s="13">
        <v>0.627455082972879</v>
      </c>
      <c r="I33" s="14">
        <v>487</v>
      </c>
      <c r="J33" s="14">
        <v>495</v>
      </c>
      <c r="K33" s="13">
        <v>1.2051582249076001</v>
      </c>
      <c r="L33" s="14">
        <v>410.73444944372301</v>
      </c>
      <c r="M33" s="14">
        <v>118</v>
      </c>
      <c r="ZA33" s="8"/>
    </row>
    <row r="34" spans="2:677" x14ac:dyDescent="0.3">
      <c r="B34" s="21"/>
      <c r="C34" s="15" t="s">
        <v>240</v>
      </c>
      <c r="D34" s="13">
        <v>96.750460994829893</v>
      </c>
      <c r="E34" s="13">
        <v>0.64360893516638296</v>
      </c>
      <c r="F34" s="13">
        <v>95.212946020832405</v>
      </c>
      <c r="G34" s="13">
        <v>97.8055356157235</v>
      </c>
      <c r="H34" s="13">
        <v>0.66522570388659497</v>
      </c>
      <c r="I34" s="14">
        <v>1050</v>
      </c>
      <c r="J34" s="14">
        <v>1085</v>
      </c>
      <c r="K34" s="13">
        <v>1.42823152320173</v>
      </c>
      <c r="L34" s="14">
        <v>759.68075369720896</v>
      </c>
      <c r="M34" s="14">
        <v>223</v>
      </c>
      <c r="ZA34" s="8"/>
    </row>
    <row r="35" spans="2:677" x14ac:dyDescent="0.3">
      <c r="B35" s="21"/>
      <c r="C35" s="15" t="s">
        <v>241</v>
      </c>
      <c r="D35" s="13">
        <v>97.601858741778003</v>
      </c>
      <c r="E35" s="13">
        <v>0.71326249755701499</v>
      </c>
      <c r="F35" s="13">
        <v>95.706085517217105</v>
      </c>
      <c r="G35" s="13">
        <v>98.672255343390205</v>
      </c>
      <c r="H35" s="13">
        <v>0.73078782182219504</v>
      </c>
      <c r="I35" s="14">
        <v>717</v>
      </c>
      <c r="J35" s="14">
        <v>732</v>
      </c>
      <c r="K35" s="13">
        <v>1.5888514975258301</v>
      </c>
      <c r="L35" s="14">
        <v>460.71014260292702</v>
      </c>
      <c r="M35" s="14">
        <v>149</v>
      </c>
      <c r="ZA35" s="8"/>
    </row>
    <row r="36" spans="2:677" x14ac:dyDescent="0.3">
      <c r="B36" s="21"/>
      <c r="C36" s="15" t="s">
        <v>242</v>
      </c>
      <c r="D36" s="13">
        <v>95.435959706536593</v>
      </c>
      <c r="E36" s="13">
        <v>0.87446187217709004</v>
      </c>
      <c r="F36" s="13">
        <v>93.362790481578799</v>
      </c>
      <c r="G36" s="13">
        <v>96.883181327075803</v>
      </c>
      <c r="H36" s="13">
        <v>0.91628132086274405</v>
      </c>
      <c r="I36" s="14">
        <v>700</v>
      </c>
      <c r="J36" s="14">
        <v>731</v>
      </c>
      <c r="K36" s="13">
        <v>1.2815722909923699</v>
      </c>
      <c r="L36" s="14">
        <v>570.39310629442298</v>
      </c>
      <c r="M36" s="14">
        <v>161</v>
      </c>
      <c r="ZA36" s="8"/>
    </row>
    <row r="37" spans="2:677" x14ac:dyDescent="0.3">
      <c r="B37" s="21"/>
      <c r="C37" s="15" t="s">
        <v>243</v>
      </c>
      <c r="D37" s="13">
        <v>96.743718447361204</v>
      </c>
      <c r="E37" s="13">
        <v>0.94004394680888703</v>
      </c>
      <c r="F37" s="13">
        <v>94.260760331637101</v>
      </c>
      <c r="G37" s="13">
        <v>98.173295522976602</v>
      </c>
      <c r="H37" s="13">
        <v>0.97168473767149</v>
      </c>
      <c r="I37" s="14">
        <v>464</v>
      </c>
      <c r="J37" s="14">
        <v>479</v>
      </c>
      <c r="K37" s="13">
        <v>1.34084780766267</v>
      </c>
      <c r="L37" s="14">
        <v>357.236665684662</v>
      </c>
      <c r="M37" s="14">
        <v>91</v>
      </c>
      <c r="ZA37" s="8"/>
    </row>
    <row r="38" spans="2:677" x14ac:dyDescent="0.3">
      <c r="B38" s="21" t="s">
        <v>259</v>
      </c>
      <c r="C38" s="15" t="s">
        <v>244</v>
      </c>
      <c r="D38" s="13">
        <v>96.561815017817295</v>
      </c>
      <c r="E38" s="13">
        <v>0.35429716991080301</v>
      </c>
      <c r="F38" s="13">
        <v>95.7949652827363</v>
      </c>
      <c r="G38" s="13">
        <v>97.192916381517406</v>
      </c>
      <c r="H38" s="13">
        <v>0.366912293276</v>
      </c>
      <c r="I38" s="14">
        <v>7843</v>
      </c>
      <c r="J38" s="14">
        <v>8083</v>
      </c>
      <c r="K38" s="13">
        <v>3.0557621922415499</v>
      </c>
      <c r="L38" s="14">
        <v>2645.1665710513698</v>
      </c>
      <c r="M38" s="14">
        <v>1674</v>
      </c>
      <c r="ZA38" s="8"/>
    </row>
    <row r="39" spans="2:677" x14ac:dyDescent="0.3">
      <c r="B39" s="21"/>
      <c r="C39" s="15" t="s">
        <v>245</v>
      </c>
      <c r="D39" s="13">
        <v>96.392833463849897</v>
      </c>
      <c r="E39" s="13">
        <v>0.41101644041657598</v>
      </c>
      <c r="F39" s="13">
        <v>95.493841569033094</v>
      </c>
      <c r="G39" s="13">
        <v>97.117886858706498</v>
      </c>
      <c r="H39" s="13">
        <v>0.42639730117563002</v>
      </c>
      <c r="I39" s="14">
        <v>5983</v>
      </c>
      <c r="J39" s="14">
        <v>6151</v>
      </c>
      <c r="K39" s="13">
        <v>2.9880136695532098</v>
      </c>
      <c r="L39" s="14">
        <v>2058.5581862213298</v>
      </c>
      <c r="M39" s="14">
        <v>1323</v>
      </c>
      <c r="ZA39" s="8"/>
    </row>
    <row r="40" spans="2:677" x14ac:dyDescent="0.3">
      <c r="B40" s="21" t="s">
        <v>284</v>
      </c>
      <c r="C40" s="15" t="s">
        <v>277</v>
      </c>
      <c r="D40" s="13">
        <v>96.285554138467106</v>
      </c>
      <c r="E40" s="13">
        <v>0.40666783487268998</v>
      </c>
      <c r="F40" s="13">
        <v>95.400517108540598</v>
      </c>
      <c r="G40" s="13">
        <v>97.005636716302803</v>
      </c>
      <c r="H40" s="13">
        <v>0.42235602060083199</v>
      </c>
      <c r="I40" s="14">
        <v>7062</v>
      </c>
      <c r="J40" s="14">
        <v>7269</v>
      </c>
      <c r="K40" s="13">
        <v>3.3607747958407201</v>
      </c>
      <c r="L40" s="14">
        <v>2162.89410673875</v>
      </c>
      <c r="M40" s="14">
        <v>2831</v>
      </c>
      <c r="ZA40" s="8"/>
    </row>
    <row r="41" spans="2:677" x14ac:dyDescent="0.3">
      <c r="B41" s="21"/>
      <c r="C41" s="15" t="s">
        <v>278</v>
      </c>
      <c r="D41" s="13">
        <v>96.657414226601901</v>
      </c>
      <c r="E41" s="13">
        <v>0.33824029557148599</v>
      </c>
      <c r="F41" s="13">
        <v>95.926800585930593</v>
      </c>
      <c r="G41" s="13">
        <v>97.2607192874178</v>
      </c>
      <c r="H41" s="13">
        <v>0.349937248247219</v>
      </c>
      <c r="I41" s="14">
        <v>6764</v>
      </c>
      <c r="J41" s="14">
        <v>6965</v>
      </c>
      <c r="K41" s="13">
        <v>2.4659923191568498</v>
      </c>
      <c r="L41" s="14">
        <v>2824.4208004595198</v>
      </c>
      <c r="M41" s="14">
        <v>2810</v>
      </c>
      <c r="ZA41" s="8"/>
    </row>
    <row r="42" spans="2:677" x14ac:dyDescent="0.3">
      <c r="B42" s="21" t="s">
        <v>285</v>
      </c>
      <c r="C42" s="15" t="s">
        <v>279</v>
      </c>
      <c r="D42" s="13">
        <v>94.613457193880606</v>
      </c>
      <c r="E42" s="13">
        <v>0.857588223382729</v>
      </c>
      <c r="F42" s="13">
        <v>92.659845438156793</v>
      </c>
      <c r="G42" s="13">
        <v>96.069165216391696</v>
      </c>
      <c r="H42" s="13">
        <v>0.90641252187346899</v>
      </c>
      <c r="I42" s="14">
        <v>1661</v>
      </c>
      <c r="J42" s="14">
        <v>1748</v>
      </c>
      <c r="K42" s="13">
        <v>2.5210850363198398</v>
      </c>
      <c r="L42" s="14">
        <v>693.35225699155603</v>
      </c>
      <c r="M42" s="14">
        <v>633</v>
      </c>
      <c r="ZA42" s="8"/>
    </row>
    <row r="43" spans="2:677" x14ac:dyDescent="0.3">
      <c r="B43" s="21"/>
      <c r="C43" s="15" t="s">
        <v>280</v>
      </c>
      <c r="D43" s="13">
        <v>93.195018237673096</v>
      </c>
      <c r="E43" s="13">
        <v>2.3328362451467002</v>
      </c>
      <c r="F43" s="13">
        <v>86.917949990759396</v>
      </c>
      <c r="G43" s="13">
        <v>96.578757796154406</v>
      </c>
      <c r="H43" s="13">
        <v>2.5031769822688599</v>
      </c>
      <c r="I43" s="14">
        <v>554</v>
      </c>
      <c r="J43" s="14">
        <v>582</v>
      </c>
      <c r="K43" s="13">
        <v>4.9856866278214804</v>
      </c>
      <c r="L43" s="14">
        <v>116.734171929756</v>
      </c>
      <c r="M43" s="14">
        <v>279</v>
      </c>
      <c r="ZA43" s="8"/>
    </row>
    <row r="44" spans="2:677" x14ac:dyDescent="0.3">
      <c r="B44" s="21"/>
      <c r="C44" s="15" t="s">
        <v>281</v>
      </c>
      <c r="D44" s="13">
        <v>97.065928221253003</v>
      </c>
      <c r="E44" s="13">
        <v>1.0595279669447499</v>
      </c>
      <c r="F44" s="13">
        <v>94.085540553265602</v>
      </c>
      <c r="G44" s="13">
        <v>98.567321883744697</v>
      </c>
      <c r="H44" s="13">
        <v>1.09155497336785</v>
      </c>
      <c r="I44" s="14">
        <v>539</v>
      </c>
      <c r="J44" s="14">
        <v>556</v>
      </c>
      <c r="K44" s="13">
        <v>2.1876623186806698</v>
      </c>
      <c r="L44" s="14">
        <v>254.15256973266</v>
      </c>
      <c r="M44" s="14">
        <v>238</v>
      </c>
      <c r="ZA44" s="8"/>
    </row>
    <row r="45" spans="2:677" x14ac:dyDescent="0.3">
      <c r="B45" s="21"/>
      <c r="C45" s="15" t="s">
        <v>282</v>
      </c>
      <c r="D45" s="13">
        <v>96.684643594859196</v>
      </c>
      <c r="E45" s="13">
        <v>0.29074924742375902</v>
      </c>
      <c r="F45" s="13">
        <v>96.064716218914199</v>
      </c>
      <c r="G45" s="13">
        <v>97.209749990074997</v>
      </c>
      <c r="H45" s="13">
        <v>0.30071915933423199</v>
      </c>
      <c r="I45" s="14">
        <v>10956</v>
      </c>
      <c r="J45" s="14">
        <v>11231</v>
      </c>
      <c r="K45" s="13">
        <v>2.9616193006986902</v>
      </c>
      <c r="L45" s="14">
        <v>3792.18220159169</v>
      </c>
      <c r="M45" s="14">
        <v>2890</v>
      </c>
      <c r="ZA45" s="8"/>
    </row>
    <row r="46" spans="2:677" x14ac:dyDescent="0.3">
      <c r="B46" s="21"/>
      <c r="C46" s="15" t="s">
        <v>283</v>
      </c>
      <c r="D46" s="13">
        <v>99.556583604998295</v>
      </c>
      <c r="E46" s="13">
        <v>0.44604446690949501</v>
      </c>
      <c r="F46" s="13">
        <v>96.798003970989498</v>
      </c>
      <c r="G46" s="13">
        <v>99.940066619917204</v>
      </c>
      <c r="H46" s="13">
        <v>0.44803111030730502</v>
      </c>
      <c r="I46" s="14">
        <v>116</v>
      </c>
      <c r="J46" s="14">
        <v>117</v>
      </c>
      <c r="K46" s="13">
        <v>0.52279637832524295</v>
      </c>
      <c r="L46" s="14">
        <v>117</v>
      </c>
      <c r="M46" s="14">
        <v>51</v>
      </c>
      <c r="ZA46" s="8"/>
    </row>
    <row r="47" spans="2:677" x14ac:dyDescent="0.3">
      <c r="B47" s="21" t="s">
        <v>261</v>
      </c>
      <c r="C47" s="15" t="s">
        <v>246</v>
      </c>
      <c r="D47" s="13">
        <v>95.193050519434294</v>
      </c>
      <c r="E47" s="13">
        <v>0.71549809922736896</v>
      </c>
      <c r="F47" s="13">
        <v>93.578661542691705</v>
      </c>
      <c r="G47" s="13">
        <v>96.417105785131</v>
      </c>
      <c r="H47" s="13">
        <v>0.75162850157984495</v>
      </c>
      <c r="I47" s="14">
        <v>2861</v>
      </c>
      <c r="J47" s="14">
        <v>2978</v>
      </c>
      <c r="K47" s="13">
        <v>3.3305886786302201</v>
      </c>
      <c r="L47" s="14">
        <v>894.13622856148402</v>
      </c>
      <c r="M47" s="14">
        <v>1450</v>
      </c>
      <c r="ZA47" s="8"/>
    </row>
    <row r="48" spans="2:677" x14ac:dyDescent="0.3">
      <c r="B48" s="21"/>
      <c r="C48" s="15" t="s">
        <v>247</v>
      </c>
      <c r="D48" s="13">
        <v>96.272285975809297</v>
      </c>
      <c r="E48" s="13">
        <v>0.60539519530356001</v>
      </c>
      <c r="F48" s="13">
        <v>94.885307746155704</v>
      </c>
      <c r="G48" s="13">
        <v>97.2938767172854</v>
      </c>
      <c r="H48" s="13">
        <v>0.62883641867159901</v>
      </c>
      <c r="I48" s="14">
        <v>2541</v>
      </c>
      <c r="J48" s="14">
        <v>2624</v>
      </c>
      <c r="K48" s="13">
        <v>2.6787511684799101</v>
      </c>
      <c r="L48" s="14">
        <v>979.56093528799897</v>
      </c>
      <c r="M48" s="14">
        <v>1530</v>
      </c>
      <c r="ZA48" s="8"/>
    </row>
    <row r="49" spans="2:677" x14ac:dyDescent="0.3">
      <c r="B49" s="21"/>
      <c r="C49" s="15" t="s">
        <v>248</v>
      </c>
      <c r="D49" s="13">
        <v>95.566765150911394</v>
      </c>
      <c r="E49" s="13">
        <v>0.70296029717390895</v>
      </c>
      <c r="F49" s="13">
        <v>93.964726075051601</v>
      </c>
      <c r="G49" s="13">
        <v>96.758220701246699</v>
      </c>
      <c r="H49" s="13">
        <v>0.73556983545885402</v>
      </c>
      <c r="I49" s="14">
        <v>2466</v>
      </c>
      <c r="J49" s="14">
        <v>2551</v>
      </c>
      <c r="K49" s="13">
        <v>2.9742272686288</v>
      </c>
      <c r="L49" s="14">
        <v>857.70177245939897</v>
      </c>
      <c r="M49" s="14">
        <v>1560</v>
      </c>
      <c r="ZA49" s="8"/>
    </row>
    <row r="50" spans="2:677" x14ac:dyDescent="0.3">
      <c r="B50" s="21"/>
      <c r="C50" s="15" t="s">
        <v>249</v>
      </c>
      <c r="D50" s="13">
        <v>96.600672250992105</v>
      </c>
      <c r="E50" s="13">
        <v>0.59614184505878698</v>
      </c>
      <c r="F50" s="13">
        <v>95.2165208563748</v>
      </c>
      <c r="G50" s="13">
        <v>97.594423306104801</v>
      </c>
      <c r="H50" s="13">
        <v>0.61711976859732998</v>
      </c>
      <c r="I50" s="14">
        <v>2741</v>
      </c>
      <c r="J50" s="14">
        <v>2817</v>
      </c>
      <c r="K50" s="13">
        <v>3.0476049975139001</v>
      </c>
      <c r="L50" s="14">
        <v>924.332386348618</v>
      </c>
      <c r="M50" s="14">
        <v>1688</v>
      </c>
      <c r="ZA50" s="8"/>
    </row>
    <row r="51" spans="2:677" x14ac:dyDescent="0.3">
      <c r="B51" s="21"/>
      <c r="C51" s="15" t="s">
        <v>250</v>
      </c>
      <c r="D51" s="13">
        <v>98.564775996720698</v>
      </c>
      <c r="E51" s="13">
        <v>0.34090590357540801</v>
      </c>
      <c r="F51" s="13">
        <v>97.717457039563499</v>
      </c>
      <c r="G51" s="13">
        <v>99.100451201632296</v>
      </c>
      <c r="H51" s="13">
        <v>0.34586991156632901</v>
      </c>
      <c r="I51" s="14">
        <v>3116</v>
      </c>
      <c r="J51" s="14">
        <v>3159</v>
      </c>
      <c r="K51" s="13">
        <v>2.5944167619932101</v>
      </c>
      <c r="L51" s="14">
        <v>1217.61470488382</v>
      </c>
      <c r="M51" s="14">
        <v>1660</v>
      </c>
      <c r="ZA51" s="8"/>
    </row>
    <row r="52" spans="2:677" x14ac:dyDescent="0.3">
      <c r="B52" s="21" t="s">
        <v>260</v>
      </c>
      <c r="C52" s="15" t="s">
        <v>251</v>
      </c>
      <c r="D52" s="13">
        <v>96.785216833686505</v>
      </c>
      <c r="E52" s="13">
        <v>0.285836985576509</v>
      </c>
      <c r="F52" s="13">
        <v>96.174991027508497</v>
      </c>
      <c r="G52" s="13">
        <v>97.300822022298604</v>
      </c>
      <c r="H52" s="13">
        <v>0.29533124471652</v>
      </c>
      <c r="I52" s="14">
        <v>10756</v>
      </c>
      <c r="J52" s="14">
        <v>11038</v>
      </c>
      <c r="K52" s="13">
        <v>2.8981921511655502</v>
      </c>
      <c r="L52" s="14">
        <v>3808.5811513777398</v>
      </c>
      <c r="M52" s="14">
        <v>3008</v>
      </c>
      <c r="ZA52" s="8"/>
    </row>
    <row r="53" spans="2:677" x14ac:dyDescent="0.3">
      <c r="B53" s="21"/>
      <c r="C53" s="15" t="s">
        <v>252</v>
      </c>
      <c r="D53" s="13">
        <v>95.210093328139806</v>
      </c>
      <c r="E53" s="13">
        <v>0.69254172896684096</v>
      </c>
      <c r="F53" s="13">
        <v>93.653791521393302</v>
      </c>
      <c r="G53" s="13">
        <v>96.399411154450803</v>
      </c>
      <c r="H53" s="13">
        <v>0.72738268051057298</v>
      </c>
      <c r="I53" s="14">
        <v>2969</v>
      </c>
      <c r="J53" s="14">
        <v>3091</v>
      </c>
      <c r="K53" s="13">
        <v>3.2496780050190499</v>
      </c>
      <c r="L53" s="14">
        <v>951.171160719932</v>
      </c>
      <c r="M53" s="14">
        <v>1493</v>
      </c>
      <c r="ZA53" s="8"/>
    </row>
    <row r="54" spans="2:677" x14ac:dyDescent="0.3">
      <c r="B54" s="21" t="s">
        <v>254</v>
      </c>
      <c r="C54" s="15" t="s">
        <v>253</v>
      </c>
      <c r="D54" s="13">
        <v>96.768197206129599</v>
      </c>
      <c r="E54" s="13">
        <v>0.33487162382090602</v>
      </c>
      <c r="F54" s="13">
        <v>96.0430314053866</v>
      </c>
      <c r="G54" s="13">
        <v>97.364114281987796</v>
      </c>
      <c r="H54" s="13">
        <v>0.34605545363998402</v>
      </c>
      <c r="I54" s="14">
        <v>8922</v>
      </c>
      <c r="J54" s="14">
        <v>9132</v>
      </c>
      <c r="K54" s="13">
        <v>3.2741421942922</v>
      </c>
      <c r="L54" s="14">
        <v>2789.1274899177502</v>
      </c>
      <c r="M54" s="14">
        <v>2672</v>
      </c>
      <c r="ZA54" s="8"/>
    </row>
    <row r="55" spans="2:677" x14ac:dyDescent="0.3">
      <c r="B55" s="21"/>
      <c r="C55" s="15" t="s">
        <v>254</v>
      </c>
      <c r="D55" s="13">
        <v>95.998399887444705</v>
      </c>
      <c r="E55" s="13">
        <v>0.45147948043539299</v>
      </c>
      <c r="F55" s="13">
        <v>95.012910471737996</v>
      </c>
      <c r="G55" s="13">
        <v>96.795716162765899</v>
      </c>
      <c r="H55" s="13">
        <v>0.47029896432100898</v>
      </c>
      <c r="I55" s="14">
        <v>4904</v>
      </c>
      <c r="J55" s="14">
        <v>5102</v>
      </c>
      <c r="K55" s="13">
        <v>2.70665985567984</v>
      </c>
      <c r="L55" s="14">
        <v>1884.9801127739099</v>
      </c>
      <c r="M55" s="14">
        <v>1886</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9</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259" priority="1">
      <formula>ZA9 = 3</formula>
    </cfRule>
    <cfRule type="expression" dxfId="258" priority="48">
      <formula>I9 = J9</formula>
    </cfRule>
    <cfRule type="expression" dxfId="257" priority="95">
      <formula>ZA9 = 2</formula>
    </cfRule>
    <cfRule type="expression" dxfId="256" priority="142">
      <formula>ZA9 = 1</formula>
    </cfRule>
  </conditionalFormatting>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65</v>
      </c>
      <c r="M2" s="11" t="str">
        <f>HYPERLINK("#'INDICE'!A1", "Índice")</f>
        <v>Índice</v>
      </c>
    </row>
    <row r="3" spans="2:677" x14ac:dyDescent="0.3">
      <c r="B3" s="9" t="s">
        <v>7</v>
      </c>
      <c r="C3" s="10" t="s">
        <v>64</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95.125063727283802</v>
      </c>
      <c r="E9" s="13">
        <v>0.30300030551235602</v>
      </c>
      <c r="F9" s="13">
        <v>94.495424425751906</v>
      </c>
      <c r="G9" s="13">
        <v>95.685969920541794</v>
      </c>
      <c r="H9" s="13">
        <v>0.318528360076619</v>
      </c>
      <c r="I9" s="14">
        <v>13919</v>
      </c>
      <c r="J9" s="14">
        <v>14534</v>
      </c>
      <c r="K9" s="13">
        <v>2.8772493655464602</v>
      </c>
      <c r="L9" s="14">
        <v>5051.3522303756299</v>
      </c>
      <c r="M9" s="14">
        <v>3095</v>
      </c>
      <c r="ZA9" s="8"/>
    </row>
    <row r="10" spans="2:677" x14ac:dyDescent="0.3">
      <c r="B10" s="21" t="s">
        <v>256</v>
      </c>
      <c r="C10" s="15" t="s">
        <v>216</v>
      </c>
      <c r="D10" s="13">
        <v>95.200926769093996</v>
      </c>
      <c r="E10" s="13">
        <v>0.38241600522602098</v>
      </c>
      <c r="F10" s="13">
        <v>94.392796039471406</v>
      </c>
      <c r="G10" s="13">
        <v>95.897648613102803</v>
      </c>
      <c r="H10" s="13">
        <v>0.40169357400643402</v>
      </c>
      <c r="I10" s="14">
        <v>8458</v>
      </c>
      <c r="J10" s="14">
        <v>8809</v>
      </c>
      <c r="K10" s="13">
        <v>2.8193622067513702</v>
      </c>
      <c r="L10" s="14">
        <v>3124.4655187991002</v>
      </c>
      <c r="M10" s="14">
        <v>1949</v>
      </c>
      <c r="ZA10" s="8"/>
    </row>
    <row r="11" spans="2:677" x14ac:dyDescent="0.3">
      <c r="B11" s="21"/>
      <c r="C11" s="15" t="s">
        <v>217</v>
      </c>
      <c r="D11" s="13">
        <v>94.961116745230299</v>
      </c>
      <c r="E11" s="13">
        <v>0.48447771710504001</v>
      </c>
      <c r="F11" s="13">
        <v>93.921083324626096</v>
      </c>
      <c r="G11" s="13">
        <v>95.831110446554902</v>
      </c>
      <c r="H11" s="13">
        <v>0.510185361872731</v>
      </c>
      <c r="I11" s="14">
        <v>5461</v>
      </c>
      <c r="J11" s="14">
        <v>5725</v>
      </c>
      <c r="K11" s="13">
        <v>2.80780620688697</v>
      </c>
      <c r="L11" s="14">
        <v>2038.9583817992</v>
      </c>
      <c r="M11" s="14">
        <v>1146</v>
      </c>
      <c r="ZA11" s="8"/>
    </row>
    <row r="12" spans="2:677" x14ac:dyDescent="0.3">
      <c r="B12" s="21" t="s">
        <v>257</v>
      </c>
      <c r="C12" s="15" t="s">
        <v>218</v>
      </c>
      <c r="D12" s="13">
        <v>96.840620284672994</v>
      </c>
      <c r="E12" s="13">
        <v>0.33299839371788098</v>
      </c>
      <c r="F12" s="13">
        <v>96.117772889206606</v>
      </c>
      <c r="G12" s="13">
        <v>97.432473036688606</v>
      </c>
      <c r="H12" s="13">
        <v>0.34386230978178201</v>
      </c>
      <c r="I12" s="14">
        <v>5607</v>
      </c>
      <c r="J12" s="14">
        <v>5780</v>
      </c>
      <c r="K12" s="13">
        <v>2.0944865879780101</v>
      </c>
      <c r="L12" s="14">
        <v>2759.6261695712001</v>
      </c>
      <c r="M12" s="14">
        <v>1239</v>
      </c>
      <c r="ZA12" s="8"/>
    </row>
    <row r="13" spans="2:677" x14ac:dyDescent="0.3">
      <c r="B13" s="21"/>
      <c r="C13" s="15" t="s">
        <v>219</v>
      </c>
      <c r="D13" s="13">
        <v>94.086026823641305</v>
      </c>
      <c r="E13" s="13">
        <v>0.50525545550819095</v>
      </c>
      <c r="F13" s="13">
        <v>93.013122303230205</v>
      </c>
      <c r="G13" s="13">
        <v>95.003027382070499</v>
      </c>
      <c r="H13" s="13">
        <v>0.53701433949938404</v>
      </c>
      <c r="I13" s="14">
        <v>4455</v>
      </c>
      <c r="J13" s="14">
        <v>4710</v>
      </c>
      <c r="K13" s="13">
        <v>2.16046002054745</v>
      </c>
      <c r="L13" s="14">
        <v>2180.09125612355</v>
      </c>
      <c r="M13" s="14">
        <v>1010</v>
      </c>
      <c r="ZA13" s="8"/>
    </row>
    <row r="14" spans="2:677" x14ac:dyDescent="0.3">
      <c r="B14" s="21"/>
      <c r="C14" s="15" t="s">
        <v>220</v>
      </c>
      <c r="D14" s="13">
        <v>92.954451980909198</v>
      </c>
      <c r="E14" s="13">
        <v>0.64917716389568902</v>
      </c>
      <c r="F14" s="13">
        <v>91.568843289239098</v>
      </c>
      <c r="G14" s="13">
        <v>94.126949700552501</v>
      </c>
      <c r="H14" s="13">
        <v>0.69838200329448996</v>
      </c>
      <c r="I14" s="14">
        <v>3857</v>
      </c>
      <c r="J14" s="14">
        <v>4044</v>
      </c>
      <c r="K14" s="13">
        <v>2.60162822645629</v>
      </c>
      <c r="L14" s="14">
        <v>1554.4111794590999</v>
      </c>
      <c r="M14" s="14">
        <v>846</v>
      </c>
      <c r="ZA14" s="8"/>
    </row>
    <row r="15" spans="2:677" x14ac:dyDescent="0.3">
      <c r="B15" s="21" t="s">
        <v>258</v>
      </c>
      <c r="C15" s="15" t="s">
        <v>221</v>
      </c>
      <c r="D15" s="13">
        <v>96.103777423239194</v>
      </c>
      <c r="E15" s="13">
        <v>1.0884695561370801</v>
      </c>
      <c r="F15" s="13">
        <v>93.266735328153004</v>
      </c>
      <c r="G15" s="13">
        <v>97.773970369490101</v>
      </c>
      <c r="H15" s="13">
        <v>1.13259809897324</v>
      </c>
      <c r="I15" s="14">
        <v>427</v>
      </c>
      <c r="J15" s="14">
        <v>442</v>
      </c>
      <c r="K15" s="13">
        <v>1.3953621741839799</v>
      </c>
      <c r="L15" s="14">
        <v>316.76363898748099</v>
      </c>
      <c r="M15" s="14">
        <v>95</v>
      </c>
      <c r="ZA15" s="8"/>
    </row>
    <row r="16" spans="2:677" x14ac:dyDescent="0.3">
      <c r="B16" s="21"/>
      <c r="C16" s="15" t="s">
        <v>222</v>
      </c>
      <c r="D16" s="13">
        <v>98.976615865671405</v>
      </c>
      <c r="E16" s="13">
        <v>0.54393504354856903</v>
      </c>
      <c r="F16" s="13">
        <v>97.091375414632694</v>
      </c>
      <c r="G16" s="13">
        <v>99.644403030955999</v>
      </c>
      <c r="H16" s="13">
        <v>0.549559144643604</v>
      </c>
      <c r="I16" s="14">
        <v>479</v>
      </c>
      <c r="J16" s="14">
        <v>483</v>
      </c>
      <c r="K16" s="13">
        <v>1.4078936073163999</v>
      </c>
      <c r="L16" s="14">
        <v>343.06569579547403</v>
      </c>
      <c r="M16" s="14">
        <v>113</v>
      </c>
      <c r="ZA16" s="8"/>
    </row>
    <row r="17" spans="2:677" x14ac:dyDescent="0.3">
      <c r="B17" s="21"/>
      <c r="C17" s="15" t="s">
        <v>223</v>
      </c>
      <c r="D17" s="13">
        <v>96.972894539129499</v>
      </c>
      <c r="E17" s="13">
        <v>0.87641109328177402</v>
      </c>
      <c r="F17" s="13">
        <v>94.661596953018602</v>
      </c>
      <c r="G17" s="13">
        <v>98.301455996178206</v>
      </c>
      <c r="H17" s="13">
        <v>0.90376913821844695</v>
      </c>
      <c r="I17" s="14">
        <v>489</v>
      </c>
      <c r="J17" s="14">
        <v>503</v>
      </c>
      <c r="K17" s="13">
        <v>1.31353466533689</v>
      </c>
      <c r="L17" s="14">
        <v>382.93622031740699</v>
      </c>
      <c r="M17" s="14">
        <v>113</v>
      </c>
      <c r="ZA17" s="8"/>
    </row>
    <row r="18" spans="2:677" x14ac:dyDescent="0.3">
      <c r="B18" s="21"/>
      <c r="C18" s="15" t="s">
        <v>224</v>
      </c>
      <c r="D18" s="13">
        <v>96.900673838782794</v>
      </c>
      <c r="E18" s="13">
        <v>1.4945317299003</v>
      </c>
      <c r="F18" s="13">
        <v>92.0875110541796</v>
      </c>
      <c r="G18" s="13">
        <v>98.823401241401498</v>
      </c>
      <c r="H18" s="13">
        <v>1.5423336811741899</v>
      </c>
      <c r="I18" s="14">
        <v>462</v>
      </c>
      <c r="J18" s="14">
        <v>470</v>
      </c>
      <c r="K18" s="13">
        <v>3.4881009313273998</v>
      </c>
      <c r="L18" s="14">
        <v>134.743807376337</v>
      </c>
      <c r="M18" s="14">
        <v>92</v>
      </c>
      <c r="ZA18" s="8"/>
    </row>
    <row r="19" spans="2:677" x14ac:dyDescent="0.3">
      <c r="B19" s="21"/>
      <c r="C19" s="15" t="s">
        <v>225</v>
      </c>
      <c r="D19" s="13">
        <v>96.376144307062702</v>
      </c>
      <c r="E19" s="13">
        <v>1.1865666828716099</v>
      </c>
      <c r="F19" s="13">
        <v>93.122471610939101</v>
      </c>
      <c r="G19" s="13">
        <v>98.121594315986798</v>
      </c>
      <c r="H19" s="13">
        <v>1.2311829772844001</v>
      </c>
      <c r="I19" s="14">
        <v>385</v>
      </c>
      <c r="J19" s="14">
        <v>399</v>
      </c>
      <c r="K19" s="13">
        <v>1.60445273876724</v>
      </c>
      <c r="L19" s="14">
        <v>248.682924937114</v>
      </c>
      <c r="M19" s="14">
        <v>88</v>
      </c>
      <c r="ZA19" s="8"/>
    </row>
    <row r="20" spans="2:677" x14ac:dyDescent="0.3">
      <c r="B20" s="21"/>
      <c r="C20" s="15" t="s">
        <v>226</v>
      </c>
      <c r="D20" s="13">
        <v>98.213027594186102</v>
      </c>
      <c r="E20" s="13">
        <v>0.66100017811420697</v>
      </c>
      <c r="F20" s="13">
        <v>96.296881985654693</v>
      </c>
      <c r="G20" s="13">
        <v>99.146468767493701</v>
      </c>
      <c r="H20" s="13">
        <v>0.67302698461292099</v>
      </c>
      <c r="I20" s="14">
        <v>371</v>
      </c>
      <c r="J20" s="14">
        <v>380</v>
      </c>
      <c r="K20" s="13">
        <v>0.94352938395502195</v>
      </c>
      <c r="L20" s="14">
        <v>380</v>
      </c>
      <c r="M20" s="14">
        <v>87</v>
      </c>
      <c r="ZA20" s="8"/>
    </row>
    <row r="21" spans="2:677" x14ac:dyDescent="0.3">
      <c r="B21" s="21"/>
      <c r="C21" s="15" t="s">
        <v>227</v>
      </c>
      <c r="D21" s="13">
        <v>97.435183973878594</v>
      </c>
      <c r="E21" s="13">
        <v>0.648139379397765</v>
      </c>
      <c r="F21" s="13">
        <v>95.794441570694303</v>
      </c>
      <c r="G21" s="13">
        <v>98.446195430773798</v>
      </c>
      <c r="H21" s="13">
        <v>0.66520054970237896</v>
      </c>
      <c r="I21" s="14">
        <v>797</v>
      </c>
      <c r="J21" s="14">
        <v>817</v>
      </c>
      <c r="K21" s="13">
        <v>1.37168676568394</v>
      </c>
      <c r="L21" s="14">
        <v>595.61703184664896</v>
      </c>
      <c r="M21" s="14">
        <v>193</v>
      </c>
      <c r="ZA21" s="8"/>
    </row>
    <row r="22" spans="2:677" x14ac:dyDescent="0.3">
      <c r="B22" s="21"/>
      <c r="C22" s="15" t="s">
        <v>228</v>
      </c>
      <c r="D22" s="13">
        <v>92.736153504098397</v>
      </c>
      <c r="E22" s="13">
        <v>1.11575556361734</v>
      </c>
      <c r="F22" s="13">
        <v>90.206701125145599</v>
      </c>
      <c r="G22" s="13">
        <v>94.651028444218895</v>
      </c>
      <c r="H22" s="13">
        <v>1.20315057446072</v>
      </c>
      <c r="I22" s="14">
        <v>1009</v>
      </c>
      <c r="J22" s="14">
        <v>1078</v>
      </c>
      <c r="K22" s="13">
        <v>1.99038957952217</v>
      </c>
      <c r="L22" s="14">
        <v>541.60251394543104</v>
      </c>
      <c r="M22" s="14">
        <v>218</v>
      </c>
      <c r="ZA22" s="8"/>
    </row>
    <row r="23" spans="2:677" x14ac:dyDescent="0.3">
      <c r="B23" s="21"/>
      <c r="C23" s="15" t="s">
        <v>229</v>
      </c>
      <c r="D23" s="13">
        <v>93.298559520226902</v>
      </c>
      <c r="E23" s="13">
        <v>0.91376089702924801</v>
      </c>
      <c r="F23" s="13">
        <v>91.254401603112996</v>
      </c>
      <c r="G23" s="13">
        <v>94.891671247460806</v>
      </c>
      <c r="H23" s="13">
        <v>0.97939443194848796</v>
      </c>
      <c r="I23" s="14">
        <v>757</v>
      </c>
      <c r="J23" s="14">
        <v>812</v>
      </c>
      <c r="K23" s="13">
        <v>1.0830359914798999</v>
      </c>
      <c r="L23" s="14">
        <v>749.74424339347604</v>
      </c>
      <c r="M23" s="14">
        <v>177</v>
      </c>
      <c r="ZA23" s="8"/>
    </row>
    <row r="24" spans="2:677" x14ac:dyDescent="0.3">
      <c r="B24" s="21"/>
      <c r="C24" s="15" t="s">
        <v>230</v>
      </c>
      <c r="D24" s="13">
        <v>97.856283928156998</v>
      </c>
      <c r="E24" s="13">
        <v>0.92163095046045196</v>
      </c>
      <c r="F24" s="13">
        <v>95.022625981896695</v>
      </c>
      <c r="G24" s="13">
        <v>99.092131369287301</v>
      </c>
      <c r="H24" s="13">
        <v>0.94182091682235303</v>
      </c>
      <c r="I24" s="14">
        <v>471</v>
      </c>
      <c r="J24" s="14">
        <v>481</v>
      </c>
      <c r="K24" s="13">
        <v>1.94356628483884</v>
      </c>
      <c r="L24" s="14">
        <v>247.483198155954</v>
      </c>
      <c r="M24" s="14">
        <v>98</v>
      </c>
      <c r="ZA24" s="8"/>
    </row>
    <row r="25" spans="2:677" x14ac:dyDescent="0.3">
      <c r="B25" s="21"/>
      <c r="C25" s="15" t="s">
        <v>231</v>
      </c>
      <c r="D25" s="13">
        <v>97.055260609361198</v>
      </c>
      <c r="E25" s="13">
        <v>0.79223397103473803</v>
      </c>
      <c r="F25" s="13">
        <v>95.015933341205198</v>
      </c>
      <c r="G25" s="13">
        <v>98.275303969377205</v>
      </c>
      <c r="H25" s="13">
        <v>0.81627102545570396</v>
      </c>
      <c r="I25" s="14">
        <v>750</v>
      </c>
      <c r="J25" s="14">
        <v>769</v>
      </c>
      <c r="K25" s="13">
        <v>1.68656155441822</v>
      </c>
      <c r="L25" s="14">
        <v>455.957268790743</v>
      </c>
      <c r="M25" s="14">
        <v>158</v>
      </c>
      <c r="ZA25" s="8"/>
    </row>
    <row r="26" spans="2:677" x14ac:dyDescent="0.3">
      <c r="B26" s="21"/>
      <c r="C26" s="15" t="s">
        <v>232</v>
      </c>
      <c r="D26" s="13">
        <v>92.462421696461803</v>
      </c>
      <c r="E26" s="13">
        <v>1.0515464001341699</v>
      </c>
      <c r="F26" s="13">
        <v>90.106470551867503</v>
      </c>
      <c r="G26" s="13">
        <v>94.292882847823606</v>
      </c>
      <c r="H26" s="13">
        <v>1.13726893676462</v>
      </c>
      <c r="I26" s="14">
        <v>713</v>
      </c>
      <c r="J26" s="14">
        <v>770</v>
      </c>
      <c r="K26" s="13">
        <v>1.22007385577742</v>
      </c>
      <c r="L26" s="14">
        <v>631.10933518804495</v>
      </c>
      <c r="M26" s="14">
        <v>172</v>
      </c>
      <c r="ZA26" s="8"/>
    </row>
    <row r="27" spans="2:677" x14ac:dyDescent="0.3">
      <c r="B27" s="21"/>
      <c r="C27" s="15" t="s">
        <v>233</v>
      </c>
      <c r="D27" s="13">
        <v>95.734833705984997</v>
      </c>
      <c r="E27" s="13">
        <v>0.82471127799905497</v>
      </c>
      <c r="F27" s="13">
        <v>93.774398473383499</v>
      </c>
      <c r="G27" s="13">
        <v>97.097040853621607</v>
      </c>
      <c r="H27" s="13">
        <v>0.861453711333387</v>
      </c>
      <c r="I27" s="14">
        <v>721</v>
      </c>
      <c r="J27" s="14">
        <v>752</v>
      </c>
      <c r="K27" s="13">
        <v>1.2509439426734399</v>
      </c>
      <c r="L27" s="14">
        <v>601.14604207832895</v>
      </c>
      <c r="M27" s="14">
        <v>159</v>
      </c>
      <c r="ZA27" s="8"/>
    </row>
    <row r="28" spans="2:677" x14ac:dyDescent="0.3">
      <c r="B28" s="21"/>
      <c r="C28" s="15" t="s">
        <v>234</v>
      </c>
      <c r="D28" s="13">
        <v>86.541289928457502</v>
      </c>
      <c r="E28" s="13">
        <v>1.9944266599926901</v>
      </c>
      <c r="F28" s="13">
        <v>82.064975660055097</v>
      </c>
      <c r="G28" s="13">
        <v>90.036031087386803</v>
      </c>
      <c r="H28" s="13">
        <v>2.3045954845848202</v>
      </c>
      <c r="I28" s="14">
        <v>332</v>
      </c>
      <c r="J28" s="14">
        <v>368</v>
      </c>
      <c r="K28" s="13">
        <v>1.2533587697463999</v>
      </c>
      <c r="L28" s="14">
        <v>293.61106243702301</v>
      </c>
      <c r="M28" s="14">
        <v>88</v>
      </c>
      <c r="ZA28" s="8"/>
    </row>
    <row r="29" spans="2:677" x14ac:dyDescent="0.3">
      <c r="B29" s="21"/>
      <c r="C29" s="15" t="s">
        <v>235</v>
      </c>
      <c r="D29" s="13">
        <v>96.945469988207904</v>
      </c>
      <c r="E29" s="13">
        <v>0.82609245858192903</v>
      </c>
      <c r="F29" s="13">
        <v>94.809734992334796</v>
      </c>
      <c r="G29" s="13">
        <v>98.218884232434107</v>
      </c>
      <c r="H29" s="13">
        <v>0.85212074239509294</v>
      </c>
      <c r="I29" s="14">
        <v>588</v>
      </c>
      <c r="J29" s="14">
        <v>604</v>
      </c>
      <c r="K29" s="13">
        <v>1.38964129137976</v>
      </c>
      <c r="L29" s="14">
        <v>434.644540103076</v>
      </c>
      <c r="M29" s="14">
        <v>117</v>
      </c>
      <c r="ZA29" s="8"/>
    </row>
    <row r="30" spans="2:677" x14ac:dyDescent="0.3">
      <c r="B30" s="21"/>
      <c r="C30" s="15" t="s">
        <v>236</v>
      </c>
      <c r="D30" s="13">
        <v>88.943968749328803</v>
      </c>
      <c r="E30" s="13">
        <v>2.08246260764317</v>
      </c>
      <c r="F30" s="13">
        <v>84.112445213421196</v>
      </c>
      <c r="G30" s="13">
        <v>92.438280511935204</v>
      </c>
      <c r="H30" s="13">
        <v>2.3413196385605302</v>
      </c>
      <c r="I30" s="14">
        <v>651</v>
      </c>
      <c r="J30" s="14">
        <v>701</v>
      </c>
      <c r="K30" s="13">
        <v>3.0870005181721001</v>
      </c>
      <c r="L30" s="14">
        <v>227.08127059696201</v>
      </c>
      <c r="M30" s="14">
        <v>151</v>
      </c>
      <c r="ZA30" s="8"/>
    </row>
    <row r="31" spans="2:677" x14ac:dyDescent="0.3">
      <c r="B31" s="21"/>
      <c r="C31" s="15" t="s">
        <v>237</v>
      </c>
      <c r="D31" s="13">
        <v>97.395214171584996</v>
      </c>
      <c r="E31" s="13">
        <v>0.68244268300841604</v>
      </c>
      <c r="F31" s="13">
        <v>95.648012424866906</v>
      </c>
      <c r="G31" s="13">
        <v>98.452313354572397</v>
      </c>
      <c r="H31" s="13">
        <v>0.70069426800184498</v>
      </c>
      <c r="I31" s="14">
        <v>671</v>
      </c>
      <c r="J31" s="14">
        <v>689</v>
      </c>
      <c r="K31" s="13">
        <v>1.2630227240581</v>
      </c>
      <c r="L31" s="14">
        <v>545.51670914220801</v>
      </c>
      <c r="M31" s="14">
        <v>150</v>
      </c>
      <c r="ZA31" s="8"/>
    </row>
    <row r="32" spans="2:677" x14ac:dyDescent="0.3">
      <c r="B32" s="21"/>
      <c r="C32" s="15" t="s">
        <v>238</v>
      </c>
      <c r="D32" s="13">
        <v>98.1652778731833</v>
      </c>
      <c r="E32" s="13">
        <v>0.69402489160731995</v>
      </c>
      <c r="F32" s="13">
        <v>96.134270704554595</v>
      </c>
      <c r="G32" s="13">
        <v>99.138777920992794</v>
      </c>
      <c r="H32" s="13">
        <v>0.70699630933038204</v>
      </c>
      <c r="I32" s="14">
        <v>390</v>
      </c>
      <c r="J32" s="14">
        <v>397</v>
      </c>
      <c r="K32" s="13">
        <v>1.0590515239517799</v>
      </c>
      <c r="L32" s="14">
        <v>374.86372572187997</v>
      </c>
      <c r="M32" s="14">
        <v>84</v>
      </c>
      <c r="ZA32" s="8"/>
    </row>
    <row r="33" spans="2:677" x14ac:dyDescent="0.3">
      <c r="B33" s="21"/>
      <c r="C33" s="15" t="s">
        <v>239</v>
      </c>
      <c r="D33" s="13">
        <v>98.157062159854206</v>
      </c>
      <c r="E33" s="13">
        <v>0.639386849940769</v>
      </c>
      <c r="F33" s="13">
        <v>96.357079215816896</v>
      </c>
      <c r="G33" s="13">
        <v>99.076192509009005</v>
      </c>
      <c r="H33" s="13">
        <v>0.651391592078715</v>
      </c>
      <c r="I33" s="14">
        <v>489</v>
      </c>
      <c r="J33" s="14">
        <v>499</v>
      </c>
      <c r="K33" s="13">
        <v>1.1254456096584</v>
      </c>
      <c r="L33" s="14">
        <v>443.37993388366402</v>
      </c>
      <c r="M33" s="14">
        <v>118</v>
      </c>
      <c r="ZA33" s="8"/>
    </row>
    <row r="34" spans="2:677" x14ac:dyDescent="0.3">
      <c r="B34" s="21"/>
      <c r="C34" s="15" t="s">
        <v>240</v>
      </c>
      <c r="D34" s="13">
        <v>96.448520425192896</v>
      </c>
      <c r="E34" s="13">
        <v>0.68367428760552196</v>
      </c>
      <c r="F34" s="13">
        <v>94.825600993990804</v>
      </c>
      <c r="G34" s="13">
        <v>97.575435780070407</v>
      </c>
      <c r="H34" s="13">
        <v>0.70884891192891997</v>
      </c>
      <c r="I34" s="14">
        <v>1071</v>
      </c>
      <c r="J34" s="14">
        <v>1108</v>
      </c>
      <c r="K34" s="13">
        <v>1.51057128020966</v>
      </c>
      <c r="L34" s="14">
        <v>733.49732946479298</v>
      </c>
      <c r="M34" s="14">
        <v>223</v>
      </c>
      <c r="ZA34" s="8"/>
    </row>
    <row r="35" spans="2:677" x14ac:dyDescent="0.3">
      <c r="B35" s="21"/>
      <c r="C35" s="15" t="s">
        <v>241</v>
      </c>
      <c r="D35" s="13">
        <v>92.909505196868096</v>
      </c>
      <c r="E35" s="13">
        <v>1.67958671267268</v>
      </c>
      <c r="F35" s="13">
        <v>88.786351902986794</v>
      </c>
      <c r="G35" s="13">
        <v>95.591883154864306</v>
      </c>
      <c r="H35" s="13">
        <v>1.8077662873284801</v>
      </c>
      <c r="I35" s="14">
        <v>726</v>
      </c>
      <c r="J35" s="14">
        <v>764</v>
      </c>
      <c r="K35" s="13">
        <v>3.2673278018695702</v>
      </c>
      <c r="L35" s="14">
        <v>233.83022651196401</v>
      </c>
      <c r="M35" s="14">
        <v>149</v>
      </c>
      <c r="ZA35" s="8"/>
    </row>
    <row r="36" spans="2:677" x14ac:dyDescent="0.3">
      <c r="B36" s="21"/>
      <c r="C36" s="15" t="s">
        <v>242</v>
      </c>
      <c r="D36" s="13">
        <v>92.098082509271094</v>
      </c>
      <c r="E36" s="13">
        <v>1.2010549504230099</v>
      </c>
      <c r="F36" s="13">
        <v>89.377063890643896</v>
      </c>
      <c r="G36" s="13">
        <v>94.167606076060906</v>
      </c>
      <c r="H36" s="13">
        <v>1.3041041872963</v>
      </c>
      <c r="I36" s="14">
        <v>712</v>
      </c>
      <c r="J36" s="14">
        <v>767</v>
      </c>
      <c r="K36" s="13">
        <v>1.5183484344942599</v>
      </c>
      <c r="L36" s="14">
        <v>505.154141549516</v>
      </c>
      <c r="M36" s="14">
        <v>161</v>
      </c>
      <c r="ZA36" s="8"/>
    </row>
    <row r="37" spans="2:677" x14ac:dyDescent="0.3">
      <c r="B37" s="21"/>
      <c r="C37" s="15" t="s">
        <v>243</v>
      </c>
      <c r="D37" s="13">
        <v>95.616533334418705</v>
      </c>
      <c r="E37" s="13">
        <v>0.96636498108139102</v>
      </c>
      <c r="F37" s="13">
        <v>93.242306197651203</v>
      </c>
      <c r="G37" s="13">
        <v>97.181818578465695</v>
      </c>
      <c r="H37" s="13">
        <v>1.0106672427680801</v>
      </c>
      <c r="I37" s="14">
        <v>458</v>
      </c>
      <c r="J37" s="14">
        <v>481</v>
      </c>
      <c r="K37" s="13">
        <v>1.06948060667975</v>
      </c>
      <c r="L37" s="14">
        <v>449.75102586786102</v>
      </c>
      <c r="M37" s="14">
        <v>91</v>
      </c>
      <c r="ZA37" s="8"/>
    </row>
    <row r="38" spans="2:677" x14ac:dyDescent="0.3">
      <c r="B38" s="21" t="s">
        <v>259</v>
      </c>
      <c r="C38" s="15" t="s">
        <v>244</v>
      </c>
      <c r="D38" s="13">
        <v>94.588945480645194</v>
      </c>
      <c r="E38" s="13">
        <v>0.41953282162629302</v>
      </c>
      <c r="F38" s="13">
        <v>93.704591614845697</v>
      </c>
      <c r="G38" s="13">
        <v>95.355226731469699</v>
      </c>
      <c r="H38" s="13">
        <v>0.44353261313409797</v>
      </c>
      <c r="I38" s="14">
        <v>7895</v>
      </c>
      <c r="J38" s="14">
        <v>8289</v>
      </c>
      <c r="K38" s="13">
        <v>2.85009499110692</v>
      </c>
      <c r="L38" s="14">
        <v>2908.3241175694002</v>
      </c>
      <c r="M38" s="14">
        <v>1674</v>
      </c>
      <c r="ZA38" s="8"/>
    </row>
    <row r="39" spans="2:677" x14ac:dyDescent="0.3">
      <c r="B39" s="21"/>
      <c r="C39" s="15" t="s">
        <v>245</v>
      </c>
      <c r="D39" s="13">
        <v>95.554479039520203</v>
      </c>
      <c r="E39" s="13">
        <v>0.43610434095183498</v>
      </c>
      <c r="F39" s="13">
        <v>94.616032899511296</v>
      </c>
      <c r="G39" s="13">
        <v>96.335685380274001</v>
      </c>
      <c r="H39" s="13">
        <v>0.45639340545351897</v>
      </c>
      <c r="I39" s="14">
        <v>6024</v>
      </c>
      <c r="J39" s="14">
        <v>6245</v>
      </c>
      <c r="K39" s="13">
        <v>2.79556762811802</v>
      </c>
      <c r="L39" s="14">
        <v>2233.8933736345102</v>
      </c>
      <c r="M39" s="14">
        <v>1324</v>
      </c>
      <c r="ZA39" s="8"/>
    </row>
    <row r="40" spans="2:677" x14ac:dyDescent="0.3">
      <c r="B40" s="21" t="s">
        <v>284</v>
      </c>
      <c r="C40" s="15" t="s">
        <v>277</v>
      </c>
      <c r="D40" s="13">
        <v>94.746584354073306</v>
      </c>
      <c r="E40" s="13">
        <v>0.44920644128635001</v>
      </c>
      <c r="F40" s="13">
        <v>93.792770524090201</v>
      </c>
      <c r="G40" s="13">
        <v>95.560770404290807</v>
      </c>
      <c r="H40" s="13">
        <v>0.47411359929096802</v>
      </c>
      <c r="I40" s="14">
        <v>7117</v>
      </c>
      <c r="J40" s="14">
        <v>7433</v>
      </c>
      <c r="K40" s="13">
        <v>3.01295278160792</v>
      </c>
      <c r="L40" s="14">
        <v>2467.01509740662</v>
      </c>
      <c r="M40" s="14">
        <v>2847</v>
      </c>
      <c r="ZA40" s="8"/>
    </row>
    <row r="41" spans="2:677" x14ac:dyDescent="0.3">
      <c r="B41" s="21"/>
      <c r="C41" s="15" t="s">
        <v>278</v>
      </c>
      <c r="D41" s="13">
        <v>95.519703250689403</v>
      </c>
      <c r="E41" s="13">
        <v>0.403607560934645</v>
      </c>
      <c r="F41" s="13">
        <v>94.658274499560406</v>
      </c>
      <c r="G41" s="13">
        <v>96.247721166643203</v>
      </c>
      <c r="H41" s="13">
        <v>0.42253854147283698</v>
      </c>
      <c r="I41" s="14">
        <v>6802</v>
      </c>
      <c r="J41" s="14">
        <v>7101</v>
      </c>
      <c r="K41" s="13">
        <v>2.7025714943065502</v>
      </c>
      <c r="L41" s="14">
        <v>2627.4975574039499</v>
      </c>
      <c r="M41" s="14">
        <v>2822</v>
      </c>
      <c r="ZA41" s="8"/>
    </row>
    <row r="42" spans="2:677" x14ac:dyDescent="0.3">
      <c r="B42" s="21" t="s">
        <v>285</v>
      </c>
      <c r="C42" s="15" t="s">
        <v>279</v>
      </c>
      <c r="D42" s="13">
        <v>91.749665476646499</v>
      </c>
      <c r="E42" s="13">
        <v>1.20304257250534</v>
      </c>
      <c r="F42" s="13">
        <v>89.059483013439802</v>
      </c>
      <c r="G42" s="13">
        <v>93.824225228435296</v>
      </c>
      <c r="H42" s="13">
        <v>1.3112228434353901</v>
      </c>
      <c r="I42" s="14">
        <v>1700</v>
      </c>
      <c r="J42" s="14">
        <v>1852</v>
      </c>
      <c r="K42" s="13">
        <v>3.5390961646731798</v>
      </c>
      <c r="L42" s="14">
        <v>523.29745048649397</v>
      </c>
      <c r="M42" s="14">
        <v>645</v>
      </c>
      <c r="ZA42" s="8"/>
    </row>
    <row r="43" spans="2:677" x14ac:dyDescent="0.3">
      <c r="B43" s="21"/>
      <c r="C43" s="15" t="s">
        <v>280</v>
      </c>
      <c r="D43" s="13">
        <v>87.322066130174605</v>
      </c>
      <c r="E43" s="13">
        <v>2.5044707678182099</v>
      </c>
      <c r="F43" s="13">
        <v>81.531112180863502</v>
      </c>
      <c r="G43" s="13">
        <v>91.486850531391894</v>
      </c>
      <c r="H43" s="13">
        <v>2.8680846420705302</v>
      </c>
      <c r="I43" s="14">
        <v>555</v>
      </c>
      <c r="J43" s="14">
        <v>606</v>
      </c>
      <c r="K43" s="13">
        <v>3.4277948621329499</v>
      </c>
      <c r="L43" s="14">
        <v>176.79004268736099</v>
      </c>
      <c r="M43" s="14">
        <v>284</v>
      </c>
      <c r="ZA43" s="8"/>
    </row>
    <row r="44" spans="2:677" x14ac:dyDescent="0.3">
      <c r="B44" s="21"/>
      <c r="C44" s="15" t="s">
        <v>281</v>
      </c>
      <c r="D44" s="13">
        <v>94.740063069630494</v>
      </c>
      <c r="E44" s="13">
        <v>1.3797811603369601</v>
      </c>
      <c r="F44" s="13">
        <v>91.262205482712503</v>
      </c>
      <c r="G44" s="13">
        <v>96.880957521389604</v>
      </c>
      <c r="H44" s="13">
        <v>1.45638615347223</v>
      </c>
      <c r="I44" s="14">
        <v>536</v>
      </c>
      <c r="J44" s="14">
        <v>564</v>
      </c>
      <c r="K44" s="13">
        <v>2.1508722191606902</v>
      </c>
      <c r="L44" s="14">
        <v>262.219203435564</v>
      </c>
      <c r="M44" s="14">
        <v>241</v>
      </c>
      <c r="ZA44" s="8"/>
    </row>
    <row r="45" spans="2:677" x14ac:dyDescent="0.3">
      <c r="B45" s="21"/>
      <c r="C45" s="15" t="s">
        <v>282</v>
      </c>
      <c r="D45" s="13">
        <v>95.884081482111398</v>
      </c>
      <c r="E45" s="13">
        <v>0.30625785085197199</v>
      </c>
      <c r="F45" s="13">
        <v>95.239848314870898</v>
      </c>
      <c r="G45" s="13">
        <v>96.444379994898497</v>
      </c>
      <c r="H45" s="13">
        <v>0.31940427036275898</v>
      </c>
      <c r="I45" s="14">
        <v>11015</v>
      </c>
      <c r="J45" s="14">
        <v>11394</v>
      </c>
      <c r="K45" s="13">
        <v>2.7076921163234098</v>
      </c>
      <c r="L45" s="14">
        <v>4208.0116610418499</v>
      </c>
      <c r="M45" s="14">
        <v>2895</v>
      </c>
      <c r="ZA45" s="8"/>
    </row>
    <row r="46" spans="2:677" x14ac:dyDescent="0.3">
      <c r="B46" s="21"/>
      <c r="C46" s="15" t="s">
        <v>283</v>
      </c>
      <c r="D46" s="13">
        <v>91.171398574495598</v>
      </c>
      <c r="E46" s="13">
        <v>6.3787291958973702</v>
      </c>
      <c r="F46" s="13">
        <v>68.181183084773707</v>
      </c>
      <c r="G46" s="13">
        <v>98.030267368243599</v>
      </c>
      <c r="H46" s="13">
        <v>6.9964147700173198</v>
      </c>
      <c r="I46" s="14">
        <v>113</v>
      </c>
      <c r="J46" s="14">
        <v>118</v>
      </c>
      <c r="K46" s="13">
        <v>5.9143042732109503</v>
      </c>
      <c r="L46" s="14">
        <v>19.951628213395299</v>
      </c>
      <c r="M46" s="14">
        <v>52</v>
      </c>
      <c r="ZA46" s="8">
        <v>1</v>
      </c>
    </row>
    <row r="47" spans="2:677" x14ac:dyDescent="0.3">
      <c r="B47" s="21" t="s">
        <v>261</v>
      </c>
      <c r="C47" s="15" t="s">
        <v>246</v>
      </c>
      <c r="D47" s="13">
        <v>92.840076324046095</v>
      </c>
      <c r="E47" s="13">
        <v>0.81392640029757801</v>
      </c>
      <c r="F47" s="13">
        <v>91.070165125800202</v>
      </c>
      <c r="G47" s="13">
        <v>94.281216179163494</v>
      </c>
      <c r="H47" s="13">
        <v>0.87669725459582204</v>
      </c>
      <c r="I47" s="14">
        <v>2868</v>
      </c>
      <c r="J47" s="14">
        <v>3075</v>
      </c>
      <c r="K47" s="13">
        <v>3.0635872420286199</v>
      </c>
      <c r="L47" s="14">
        <v>1003.7252923027</v>
      </c>
      <c r="M47" s="14">
        <v>1464</v>
      </c>
      <c r="ZA47" s="8"/>
    </row>
    <row r="48" spans="2:677" x14ac:dyDescent="0.3">
      <c r="B48" s="21"/>
      <c r="C48" s="15" t="s">
        <v>247</v>
      </c>
      <c r="D48" s="13">
        <v>94.659779715705099</v>
      </c>
      <c r="E48" s="13">
        <v>0.70809877552686495</v>
      </c>
      <c r="F48" s="13">
        <v>93.088129684601</v>
      </c>
      <c r="G48" s="13">
        <v>95.889840414795103</v>
      </c>
      <c r="H48" s="13">
        <v>0.74804608425407504</v>
      </c>
      <c r="I48" s="14">
        <v>2565</v>
      </c>
      <c r="J48" s="14">
        <v>2699</v>
      </c>
      <c r="K48" s="13">
        <v>2.6761162217877699</v>
      </c>
      <c r="L48" s="14">
        <v>1008.5511152415301</v>
      </c>
      <c r="M48" s="14">
        <v>1557</v>
      </c>
      <c r="ZA48" s="8"/>
    </row>
    <row r="49" spans="2:677" x14ac:dyDescent="0.3">
      <c r="B49" s="21"/>
      <c r="C49" s="15" t="s">
        <v>248</v>
      </c>
      <c r="D49" s="13">
        <v>95.033186350707396</v>
      </c>
      <c r="E49" s="13">
        <v>0.72332834121929301</v>
      </c>
      <c r="F49" s="13">
        <v>93.4067298097943</v>
      </c>
      <c r="G49" s="13">
        <v>96.274424445496706</v>
      </c>
      <c r="H49" s="13">
        <v>0.76113236753942504</v>
      </c>
      <c r="I49" s="14">
        <v>2476</v>
      </c>
      <c r="J49" s="14">
        <v>2591</v>
      </c>
      <c r="K49" s="13">
        <v>2.8708967325915902</v>
      </c>
      <c r="L49" s="14">
        <v>902.505468269169</v>
      </c>
      <c r="M49" s="14">
        <v>1573</v>
      </c>
      <c r="ZA49" s="8"/>
    </row>
    <row r="50" spans="2:677" x14ac:dyDescent="0.3">
      <c r="B50" s="21"/>
      <c r="C50" s="15" t="s">
        <v>249</v>
      </c>
      <c r="D50" s="13">
        <v>95.450623371260093</v>
      </c>
      <c r="E50" s="13">
        <v>0.71227820371248596</v>
      </c>
      <c r="F50" s="13">
        <v>93.830902466827695</v>
      </c>
      <c r="G50" s="13">
        <v>96.660216856656007</v>
      </c>
      <c r="H50" s="13">
        <v>0.74622687474972604</v>
      </c>
      <c r="I50" s="14">
        <v>2775</v>
      </c>
      <c r="J50" s="14">
        <v>2866</v>
      </c>
      <c r="K50" s="13">
        <v>3.3472894977253498</v>
      </c>
      <c r="L50" s="14">
        <v>856.21515615771796</v>
      </c>
      <c r="M50" s="14">
        <v>1704</v>
      </c>
      <c r="ZA50" s="8"/>
    </row>
    <row r="51" spans="2:677" x14ac:dyDescent="0.3">
      <c r="B51" s="21"/>
      <c r="C51" s="15" t="s">
        <v>250</v>
      </c>
      <c r="D51" s="13">
        <v>97.438422508688305</v>
      </c>
      <c r="E51" s="13">
        <v>0.46783987320369402</v>
      </c>
      <c r="F51" s="13">
        <v>96.342071389023403</v>
      </c>
      <c r="G51" s="13">
        <v>98.212273705635297</v>
      </c>
      <c r="H51" s="13">
        <v>0.48013900590598901</v>
      </c>
      <c r="I51" s="14">
        <v>3132</v>
      </c>
      <c r="J51" s="14">
        <v>3196</v>
      </c>
      <c r="K51" s="13">
        <v>2.80173842422115</v>
      </c>
      <c r="L51" s="14">
        <v>1140.72033719152</v>
      </c>
      <c r="M51" s="14">
        <v>1673</v>
      </c>
      <c r="ZA51" s="8"/>
    </row>
    <row r="52" spans="2:677" x14ac:dyDescent="0.3">
      <c r="B52" s="21" t="s">
        <v>260</v>
      </c>
      <c r="C52" s="15" t="s">
        <v>251</v>
      </c>
      <c r="D52" s="13">
        <v>95.699887676250199</v>
      </c>
      <c r="E52" s="13">
        <v>0.32907908623792098</v>
      </c>
      <c r="F52" s="13">
        <v>95.006379080171897</v>
      </c>
      <c r="G52" s="13">
        <v>96.300832628898505</v>
      </c>
      <c r="H52" s="13">
        <v>0.34386569747206602</v>
      </c>
      <c r="I52" s="14">
        <v>10839</v>
      </c>
      <c r="J52" s="14">
        <v>11230</v>
      </c>
      <c r="K52" s="13">
        <v>2.9549519308799299</v>
      </c>
      <c r="L52" s="14">
        <v>3800.4002307597402</v>
      </c>
      <c r="M52" s="14">
        <v>3011</v>
      </c>
      <c r="ZA52" s="8"/>
    </row>
    <row r="53" spans="2:677" x14ac:dyDescent="0.3">
      <c r="B53" s="21"/>
      <c r="C53" s="15" t="s">
        <v>252</v>
      </c>
      <c r="D53" s="13">
        <v>92.790394522701007</v>
      </c>
      <c r="E53" s="13">
        <v>0.779767309617723</v>
      </c>
      <c r="F53" s="13">
        <v>91.103409404605998</v>
      </c>
      <c r="G53" s="13">
        <v>94.177933790429805</v>
      </c>
      <c r="H53" s="13">
        <v>0.84035348015139</v>
      </c>
      <c r="I53" s="14">
        <v>2977</v>
      </c>
      <c r="J53" s="14">
        <v>3197</v>
      </c>
      <c r="K53" s="13">
        <v>2.9048405455897601</v>
      </c>
      <c r="L53" s="14">
        <v>1100.57676138328</v>
      </c>
      <c r="M53" s="14">
        <v>1509</v>
      </c>
      <c r="ZA53" s="8"/>
    </row>
    <row r="54" spans="2:677" x14ac:dyDescent="0.3">
      <c r="B54" s="21" t="s">
        <v>254</v>
      </c>
      <c r="C54" s="15" t="s">
        <v>253</v>
      </c>
      <c r="D54" s="13">
        <v>96.130670645246695</v>
      </c>
      <c r="E54" s="13">
        <v>0.34081536382778999</v>
      </c>
      <c r="F54" s="13">
        <v>95.404133836708795</v>
      </c>
      <c r="G54" s="13">
        <v>96.746270069741797</v>
      </c>
      <c r="H54" s="13">
        <v>0.35453342990345799</v>
      </c>
      <c r="I54" s="14">
        <v>8993</v>
      </c>
      <c r="J54" s="14">
        <v>9267</v>
      </c>
      <c r="K54" s="13">
        <v>2.8935631236802202</v>
      </c>
      <c r="L54" s="14">
        <v>3202.62582978098</v>
      </c>
      <c r="M54" s="14">
        <v>2678</v>
      </c>
      <c r="ZA54" s="8"/>
    </row>
    <row r="55" spans="2:677" x14ac:dyDescent="0.3">
      <c r="B55" s="21"/>
      <c r="C55" s="15" t="s">
        <v>254</v>
      </c>
      <c r="D55" s="13">
        <v>93.567078305704896</v>
      </c>
      <c r="E55" s="13">
        <v>0.53795531624235104</v>
      </c>
      <c r="F55" s="13">
        <v>92.428065198015105</v>
      </c>
      <c r="G55" s="13">
        <v>94.544866991600003</v>
      </c>
      <c r="H55" s="13">
        <v>0.574940808223945</v>
      </c>
      <c r="I55" s="14">
        <v>4926</v>
      </c>
      <c r="J55" s="14">
        <v>5267</v>
      </c>
      <c r="K55" s="13">
        <v>2.5318730655394202</v>
      </c>
      <c r="L55" s="14">
        <v>2080.2780643657002</v>
      </c>
      <c r="M55" s="14">
        <v>1899</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9</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255" priority="1">
      <formula>ZA9 = 3</formula>
    </cfRule>
    <cfRule type="expression" dxfId="254" priority="48">
      <formula>I9 = J9</formula>
    </cfRule>
    <cfRule type="expression" dxfId="253" priority="95">
      <formula>ZA9 = 2</formula>
    </cfRule>
    <cfRule type="expression" dxfId="252" priority="142">
      <formula>ZA9 = 1</formula>
    </cfRule>
  </conditionalFormatting>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ZA77"/>
  <sheetViews>
    <sheetView showGridLines="0" topLeftCell="A43"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67</v>
      </c>
      <c r="M2" s="11" t="str">
        <f>HYPERLINK("#'INDICE'!A1", "Índice")</f>
        <v>Índice</v>
      </c>
    </row>
    <row r="3" spans="2:677" x14ac:dyDescent="0.3">
      <c r="B3" s="9" t="s">
        <v>7</v>
      </c>
      <c r="C3" s="10" t="s">
        <v>66</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93.457449243118305</v>
      </c>
      <c r="E9" s="13">
        <v>0.34897145588136702</v>
      </c>
      <c r="F9" s="13">
        <v>92.739024712611993</v>
      </c>
      <c r="G9" s="13">
        <v>94.109305652938403</v>
      </c>
      <c r="H9" s="13">
        <v>0.37340143424368399</v>
      </c>
      <c r="I9" s="14">
        <v>13670</v>
      </c>
      <c r="J9" s="14">
        <v>14534</v>
      </c>
      <c r="K9" s="13">
        <v>2.8945033732815899</v>
      </c>
      <c r="L9" s="14">
        <v>5021.2413411432099</v>
      </c>
      <c r="M9" s="14">
        <v>3095</v>
      </c>
      <c r="ZA9" s="8"/>
    </row>
    <row r="10" spans="2:677" x14ac:dyDescent="0.3">
      <c r="B10" s="21" t="s">
        <v>256</v>
      </c>
      <c r="C10" s="15" t="s">
        <v>216</v>
      </c>
      <c r="D10" s="13">
        <v>93.612416166685506</v>
      </c>
      <c r="E10" s="13">
        <v>0.44052866893442799</v>
      </c>
      <c r="F10" s="13">
        <v>92.692072622899104</v>
      </c>
      <c r="G10" s="13">
        <v>94.423826438852998</v>
      </c>
      <c r="H10" s="13">
        <v>0.470587863206123</v>
      </c>
      <c r="I10" s="14">
        <v>8315</v>
      </c>
      <c r="J10" s="14">
        <v>8810</v>
      </c>
      <c r="K10" s="13">
        <v>2.8589390458345401</v>
      </c>
      <c r="L10" s="14">
        <v>3081.5627261575</v>
      </c>
      <c r="M10" s="14">
        <v>1949</v>
      </c>
      <c r="ZA10" s="8"/>
    </row>
    <row r="11" spans="2:677" x14ac:dyDescent="0.3">
      <c r="B11" s="21"/>
      <c r="C11" s="15" t="s">
        <v>217</v>
      </c>
      <c r="D11" s="13">
        <v>93.122273830149297</v>
      </c>
      <c r="E11" s="13">
        <v>0.55811713706587895</v>
      </c>
      <c r="F11" s="13">
        <v>91.943170630508902</v>
      </c>
      <c r="G11" s="13">
        <v>94.139815737435597</v>
      </c>
      <c r="H11" s="13">
        <v>0.599337960844748</v>
      </c>
      <c r="I11" s="14">
        <v>5355</v>
      </c>
      <c r="J11" s="14">
        <v>5724</v>
      </c>
      <c r="K11" s="13">
        <v>2.7834024731700802</v>
      </c>
      <c r="L11" s="14">
        <v>2056.4758618902902</v>
      </c>
      <c r="M11" s="14">
        <v>1146</v>
      </c>
      <c r="ZA11" s="8"/>
    </row>
    <row r="12" spans="2:677" x14ac:dyDescent="0.3">
      <c r="B12" s="21" t="s">
        <v>257</v>
      </c>
      <c r="C12" s="15" t="s">
        <v>218</v>
      </c>
      <c r="D12" s="13">
        <v>95.999256617562096</v>
      </c>
      <c r="E12" s="13">
        <v>0.34183189489717403</v>
      </c>
      <c r="F12" s="13">
        <v>95.272070990994493</v>
      </c>
      <c r="G12" s="13">
        <v>96.618566132955806</v>
      </c>
      <c r="H12" s="13">
        <v>0.35607764782903401</v>
      </c>
      <c r="I12" s="14">
        <v>5537</v>
      </c>
      <c r="J12" s="14">
        <v>5778</v>
      </c>
      <c r="K12" s="13">
        <v>1.75759569805758</v>
      </c>
      <c r="L12" s="14">
        <v>3287.4454610839198</v>
      </c>
      <c r="M12" s="14">
        <v>1239</v>
      </c>
      <c r="ZA12" s="8"/>
    </row>
    <row r="13" spans="2:677" x14ac:dyDescent="0.3">
      <c r="B13" s="21"/>
      <c r="C13" s="15" t="s">
        <v>219</v>
      </c>
      <c r="D13" s="13">
        <v>91.838105973181996</v>
      </c>
      <c r="E13" s="13">
        <v>0.59708696337727596</v>
      </c>
      <c r="F13" s="13">
        <v>90.587184377974907</v>
      </c>
      <c r="G13" s="13">
        <v>92.935749644634896</v>
      </c>
      <c r="H13" s="13">
        <v>0.65015165224730798</v>
      </c>
      <c r="I13" s="14">
        <v>4351</v>
      </c>
      <c r="J13" s="14">
        <v>4714</v>
      </c>
      <c r="K13" s="13">
        <v>2.24160325056455</v>
      </c>
      <c r="L13" s="14">
        <v>2102.9591203585101</v>
      </c>
      <c r="M13" s="14">
        <v>1010</v>
      </c>
      <c r="ZA13" s="8"/>
    </row>
    <row r="14" spans="2:677" x14ac:dyDescent="0.3">
      <c r="B14" s="21"/>
      <c r="C14" s="15" t="s">
        <v>220</v>
      </c>
      <c r="D14" s="13">
        <v>90.903974723333604</v>
      </c>
      <c r="E14" s="13">
        <v>0.72423657406462105</v>
      </c>
      <c r="F14" s="13">
        <v>89.378987501023602</v>
      </c>
      <c r="G14" s="13">
        <v>92.2290384063988</v>
      </c>
      <c r="H14" s="13">
        <v>0.79670506847344802</v>
      </c>
      <c r="I14" s="14">
        <v>3782</v>
      </c>
      <c r="J14" s="14">
        <v>4042</v>
      </c>
      <c r="K14" s="13">
        <v>2.5633932015626701</v>
      </c>
      <c r="L14" s="14">
        <v>1576.8162284022501</v>
      </c>
      <c r="M14" s="14">
        <v>846</v>
      </c>
      <c r="ZA14" s="8"/>
    </row>
    <row r="15" spans="2:677" x14ac:dyDescent="0.3">
      <c r="B15" s="21" t="s">
        <v>258</v>
      </c>
      <c r="C15" s="15" t="s">
        <v>221</v>
      </c>
      <c r="D15" s="13">
        <v>95.586031164175296</v>
      </c>
      <c r="E15" s="13">
        <v>1.07514427276691</v>
      </c>
      <c r="F15" s="13">
        <v>92.886788728683101</v>
      </c>
      <c r="G15" s="13">
        <v>97.290869100898306</v>
      </c>
      <c r="H15" s="13">
        <v>1.12479225224895</v>
      </c>
      <c r="I15" s="14">
        <v>424</v>
      </c>
      <c r="J15" s="14">
        <v>442</v>
      </c>
      <c r="K15" s="13">
        <v>1.20822661982534</v>
      </c>
      <c r="L15" s="14">
        <v>365.825411183124</v>
      </c>
      <c r="M15" s="14">
        <v>95</v>
      </c>
      <c r="ZA15" s="8"/>
    </row>
    <row r="16" spans="2:677" x14ac:dyDescent="0.3">
      <c r="B16" s="21"/>
      <c r="C16" s="15" t="s">
        <v>222</v>
      </c>
      <c r="D16" s="13">
        <v>98.209156719338495</v>
      </c>
      <c r="E16" s="13">
        <v>0.67365486883257197</v>
      </c>
      <c r="F16" s="13">
        <v>96.251619518585997</v>
      </c>
      <c r="G16" s="13">
        <v>99.153390482059606</v>
      </c>
      <c r="H16" s="13">
        <v>0.685938960618243</v>
      </c>
      <c r="I16" s="14">
        <v>474</v>
      </c>
      <c r="J16" s="14">
        <v>483</v>
      </c>
      <c r="K16" s="13">
        <v>1.2436907146115399</v>
      </c>
      <c r="L16" s="14">
        <v>388.36022037107801</v>
      </c>
      <c r="M16" s="14">
        <v>113</v>
      </c>
      <c r="ZA16" s="8"/>
    </row>
    <row r="17" spans="2:677" x14ac:dyDescent="0.3">
      <c r="B17" s="21"/>
      <c r="C17" s="15" t="s">
        <v>223</v>
      </c>
      <c r="D17" s="13">
        <v>96.380986575647299</v>
      </c>
      <c r="E17" s="13">
        <v>0.93831017179536702</v>
      </c>
      <c r="F17" s="13">
        <v>93.986844261919799</v>
      </c>
      <c r="G17" s="13">
        <v>97.843768237457098</v>
      </c>
      <c r="H17" s="13">
        <v>0.97354281703571099</v>
      </c>
      <c r="I17" s="14">
        <v>485</v>
      </c>
      <c r="J17" s="14">
        <v>503</v>
      </c>
      <c r="K17" s="13">
        <v>1.2671120010816601</v>
      </c>
      <c r="L17" s="14">
        <v>396.96569803665301</v>
      </c>
      <c r="M17" s="14">
        <v>113</v>
      </c>
      <c r="ZA17" s="8"/>
    </row>
    <row r="18" spans="2:677" x14ac:dyDescent="0.3">
      <c r="B18" s="21"/>
      <c r="C18" s="15" t="s">
        <v>224</v>
      </c>
      <c r="D18" s="13">
        <v>97.329622515579103</v>
      </c>
      <c r="E18" s="13">
        <v>1.45670025228681</v>
      </c>
      <c r="F18" s="13">
        <v>92.293438034131597</v>
      </c>
      <c r="G18" s="13">
        <v>99.106555114363104</v>
      </c>
      <c r="H18" s="13">
        <v>1.4966669084262001</v>
      </c>
      <c r="I18" s="14">
        <v>464</v>
      </c>
      <c r="J18" s="14">
        <v>470</v>
      </c>
      <c r="K18" s="13">
        <v>3.8290896720935099</v>
      </c>
      <c r="L18" s="14">
        <v>122.74457906414899</v>
      </c>
      <c r="M18" s="14">
        <v>92</v>
      </c>
      <c r="ZA18" s="8"/>
    </row>
    <row r="19" spans="2:677" x14ac:dyDescent="0.3">
      <c r="B19" s="21"/>
      <c r="C19" s="15" t="s">
        <v>225</v>
      </c>
      <c r="D19" s="13">
        <v>95.771423563920607</v>
      </c>
      <c r="E19" s="13">
        <v>1.2580240291727101</v>
      </c>
      <c r="F19" s="13">
        <v>92.434220326040403</v>
      </c>
      <c r="G19" s="13">
        <v>97.673660779869806</v>
      </c>
      <c r="H19" s="13">
        <v>1.3135693115525999</v>
      </c>
      <c r="I19" s="14">
        <v>382</v>
      </c>
      <c r="J19" s="14">
        <v>399</v>
      </c>
      <c r="K19" s="13">
        <v>1.55535961000808</v>
      </c>
      <c r="L19" s="14">
        <v>256.53231409161299</v>
      </c>
      <c r="M19" s="14">
        <v>88</v>
      </c>
      <c r="ZA19" s="8"/>
    </row>
    <row r="20" spans="2:677" x14ac:dyDescent="0.3">
      <c r="B20" s="21"/>
      <c r="C20" s="15" t="s">
        <v>226</v>
      </c>
      <c r="D20" s="13">
        <v>95.893561483392702</v>
      </c>
      <c r="E20" s="13">
        <v>1.01330170422676</v>
      </c>
      <c r="F20" s="13">
        <v>93.335347373066895</v>
      </c>
      <c r="G20" s="13">
        <v>97.496152580679507</v>
      </c>
      <c r="H20" s="13">
        <v>1.0566942019379</v>
      </c>
      <c r="I20" s="14">
        <v>362</v>
      </c>
      <c r="J20" s="14">
        <v>380</v>
      </c>
      <c r="K20" s="13">
        <v>0.98823898587014603</v>
      </c>
      <c r="L20" s="14">
        <v>380</v>
      </c>
      <c r="M20" s="14">
        <v>87</v>
      </c>
      <c r="ZA20" s="8"/>
    </row>
    <row r="21" spans="2:677" x14ac:dyDescent="0.3">
      <c r="B21" s="21"/>
      <c r="C21" s="15" t="s">
        <v>227</v>
      </c>
      <c r="D21" s="13">
        <v>94.584509650873798</v>
      </c>
      <c r="E21" s="13">
        <v>0.867949716204935</v>
      </c>
      <c r="F21" s="13">
        <v>92.594755317317095</v>
      </c>
      <c r="G21" s="13">
        <v>96.062362105347503</v>
      </c>
      <c r="H21" s="13">
        <v>0.91764467501990898</v>
      </c>
      <c r="I21" s="14">
        <v>775</v>
      </c>
      <c r="J21" s="14">
        <v>817</v>
      </c>
      <c r="K21" s="13">
        <v>1.2001111955572601</v>
      </c>
      <c r="L21" s="14">
        <v>680.77025114379705</v>
      </c>
      <c r="M21" s="14">
        <v>193</v>
      </c>
      <c r="ZA21" s="8"/>
    </row>
    <row r="22" spans="2:677" x14ac:dyDescent="0.3">
      <c r="B22" s="21"/>
      <c r="C22" s="15" t="s">
        <v>228</v>
      </c>
      <c r="D22" s="13">
        <v>90.344770318756701</v>
      </c>
      <c r="E22" s="13">
        <v>1.3149631326121201</v>
      </c>
      <c r="F22" s="13">
        <v>87.424591318238996</v>
      </c>
      <c r="G22" s="13">
        <v>92.643901725819404</v>
      </c>
      <c r="H22" s="13">
        <v>1.45549446633451</v>
      </c>
      <c r="I22" s="14">
        <v>987</v>
      </c>
      <c r="J22" s="14">
        <v>1077</v>
      </c>
      <c r="K22" s="13">
        <v>2.1329162403445698</v>
      </c>
      <c r="L22" s="14">
        <v>504.94247248359397</v>
      </c>
      <c r="M22" s="14">
        <v>218</v>
      </c>
      <c r="ZA22" s="8"/>
    </row>
    <row r="23" spans="2:677" x14ac:dyDescent="0.3">
      <c r="B23" s="21"/>
      <c r="C23" s="15" t="s">
        <v>229</v>
      </c>
      <c r="D23" s="13">
        <v>91.973775679170302</v>
      </c>
      <c r="E23" s="13">
        <v>1.00152776525874</v>
      </c>
      <c r="F23" s="13">
        <v>89.762213464131307</v>
      </c>
      <c r="G23" s="13">
        <v>93.740909887353993</v>
      </c>
      <c r="H23" s="13">
        <v>1.08892753163939</v>
      </c>
      <c r="I23" s="14">
        <v>744</v>
      </c>
      <c r="J23" s="14">
        <v>813</v>
      </c>
      <c r="K23" s="13">
        <v>1.1033332539966401</v>
      </c>
      <c r="L23" s="14">
        <v>736.85805902708603</v>
      </c>
      <c r="M23" s="14">
        <v>177</v>
      </c>
      <c r="ZA23" s="8"/>
    </row>
    <row r="24" spans="2:677" x14ac:dyDescent="0.3">
      <c r="B24" s="21"/>
      <c r="C24" s="15" t="s">
        <v>230</v>
      </c>
      <c r="D24" s="13">
        <v>96.940055058522901</v>
      </c>
      <c r="E24" s="13">
        <v>1.0457234233371899</v>
      </c>
      <c r="F24" s="13">
        <v>94.026219080847298</v>
      </c>
      <c r="G24" s="13">
        <v>98.455946537803499</v>
      </c>
      <c r="H24" s="13">
        <v>1.07873202950615</v>
      </c>
      <c r="I24" s="14">
        <v>466</v>
      </c>
      <c r="J24" s="14">
        <v>481</v>
      </c>
      <c r="K24" s="13">
        <v>1.76953042855999</v>
      </c>
      <c r="L24" s="14">
        <v>271.823525742605</v>
      </c>
      <c r="M24" s="14">
        <v>98</v>
      </c>
      <c r="ZA24" s="8"/>
    </row>
    <row r="25" spans="2:677" x14ac:dyDescent="0.3">
      <c r="B25" s="21"/>
      <c r="C25" s="15" t="s">
        <v>231</v>
      </c>
      <c r="D25" s="13">
        <v>94.560985675444201</v>
      </c>
      <c r="E25" s="13">
        <v>0.92252590571962401</v>
      </c>
      <c r="F25" s="13">
        <v>92.423954638953902</v>
      </c>
      <c r="G25" s="13">
        <v>96.1205114189612</v>
      </c>
      <c r="H25" s="13">
        <v>0.97558829270874203</v>
      </c>
      <c r="I25" s="14">
        <v>733</v>
      </c>
      <c r="J25" s="14">
        <v>769</v>
      </c>
      <c r="K25" s="13">
        <v>1.2708262247736</v>
      </c>
      <c r="L25" s="14">
        <v>605.11813889975201</v>
      </c>
      <c r="M25" s="14">
        <v>158</v>
      </c>
      <c r="ZA25" s="8"/>
    </row>
    <row r="26" spans="2:677" x14ac:dyDescent="0.3">
      <c r="B26" s="21"/>
      <c r="C26" s="15" t="s">
        <v>232</v>
      </c>
      <c r="D26" s="13">
        <v>89.147005973291002</v>
      </c>
      <c r="E26" s="13">
        <v>1.2562238430378201</v>
      </c>
      <c r="F26" s="13">
        <v>86.407782682122303</v>
      </c>
      <c r="G26" s="13">
        <v>91.389208535297797</v>
      </c>
      <c r="H26" s="13">
        <v>1.40915988071904</v>
      </c>
      <c r="I26" s="14">
        <v>693</v>
      </c>
      <c r="J26" s="14">
        <v>772</v>
      </c>
      <c r="K26" s="13">
        <v>1.2575698496624601</v>
      </c>
      <c r="L26" s="14">
        <v>613.88240200511405</v>
      </c>
      <c r="M26" s="14">
        <v>172</v>
      </c>
      <c r="ZA26" s="8"/>
    </row>
    <row r="27" spans="2:677" x14ac:dyDescent="0.3">
      <c r="B27" s="21"/>
      <c r="C27" s="15" t="s">
        <v>233</v>
      </c>
      <c r="D27" s="13">
        <v>91.996943424827705</v>
      </c>
      <c r="E27" s="13">
        <v>1.39242909997854</v>
      </c>
      <c r="F27" s="13">
        <v>88.779695902886402</v>
      </c>
      <c r="G27" s="13">
        <v>94.350399403499097</v>
      </c>
      <c r="H27" s="13">
        <v>1.5135601772642799</v>
      </c>
      <c r="I27" s="14">
        <v>701</v>
      </c>
      <c r="J27" s="14">
        <v>753</v>
      </c>
      <c r="K27" s="13">
        <v>1.9803170977587801</v>
      </c>
      <c r="L27" s="14">
        <v>380.242134379493</v>
      </c>
      <c r="M27" s="14">
        <v>159</v>
      </c>
      <c r="ZA27" s="8"/>
    </row>
    <row r="28" spans="2:677" x14ac:dyDescent="0.3">
      <c r="B28" s="21"/>
      <c r="C28" s="15" t="s">
        <v>234</v>
      </c>
      <c r="D28" s="13">
        <v>83.282883088184505</v>
      </c>
      <c r="E28" s="13">
        <v>2.4293656547717601</v>
      </c>
      <c r="F28" s="13">
        <v>77.887076136159195</v>
      </c>
      <c r="G28" s="13">
        <v>87.572137551176993</v>
      </c>
      <c r="H28" s="13">
        <v>2.9170047489823498</v>
      </c>
      <c r="I28" s="14">
        <v>325</v>
      </c>
      <c r="J28" s="14">
        <v>371</v>
      </c>
      <c r="K28" s="13">
        <v>1.5684488779208701</v>
      </c>
      <c r="L28" s="14">
        <v>236.539427725434</v>
      </c>
      <c r="M28" s="14">
        <v>88</v>
      </c>
      <c r="ZA28" s="8"/>
    </row>
    <row r="29" spans="2:677" x14ac:dyDescent="0.3">
      <c r="B29" s="21"/>
      <c r="C29" s="15" t="s">
        <v>235</v>
      </c>
      <c r="D29" s="13">
        <v>94.532681808664606</v>
      </c>
      <c r="E29" s="13">
        <v>1.16076421927063</v>
      </c>
      <c r="F29" s="13">
        <v>91.723897808649298</v>
      </c>
      <c r="G29" s="13">
        <v>96.425357156809099</v>
      </c>
      <c r="H29" s="13">
        <v>1.22789727008912</v>
      </c>
      <c r="I29" s="14">
        <v>573</v>
      </c>
      <c r="J29" s="14">
        <v>605</v>
      </c>
      <c r="K29" s="13">
        <v>1.5745941553918901</v>
      </c>
      <c r="L29" s="14">
        <v>384.22599114082499</v>
      </c>
      <c r="M29" s="14">
        <v>117</v>
      </c>
      <c r="ZA29" s="8"/>
    </row>
    <row r="30" spans="2:677" x14ac:dyDescent="0.3">
      <c r="B30" s="21"/>
      <c r="C30" s="15" t="s">
        <v>236</v>
      </c>
      <c r="D30" s="13">
        <v>87.707692006718204</v>
      </c>
      <c r="E30" s="13">
        <v>2.1515954885347601</v>
      </c>
      <c r="F30" s="13">
        <v>82.788778334601204</v>
      </c>
      <c r="G30" s="13">
        <v>91.367383190484006</v>
      </c>
      <c r="H30" s="13">
        <v>2.45314343509341</v>
      </c>
      <c r="I30" s="14">
        <v>641</v>
      </c>
      <c r="J30" s="14">
        <v>699</v>
      </c>
      <c r="K30" s="13">
        <v>2.9971298316731798</v>
      </c>
      <c r="L30" s="14">
        <v>233.223129880154</v>
      </c>
      <c r="M30" s="14">
        <v>151</v>
      </c>
      <c r="ZA30" s="8"/>
    </row>
    <row r="31" spans="2:677" x14ac:dyDescent="0.3">
      <c r="B31" s="21"/>
      <c r="C31" s="15" t="s">
        <v>237</v>
      </c>
      <c r="D31" s="13">
        <v>97.138579184213995</v>
      </c>
      <c r="E31" s="13">
        <v>0.67039812894742101</v>
      </c>
      <c r="F31" s="13">
        <v>95.471239137127498</v>
      </c>
      <c r="G31" s="13">
        <v>98.203610141119299</v>
      </c>
      <c r="H31" s="13">
        <v>0.69014611349840305</v>
      </c>
      <c r="I31" s="14">
        <v>667</v>
      </c>
      <c r="J31" s="14">
        <v>689</v>
      </c>
      <c r="K31" s="13">
        <v>1.1124501175122601</v>
      </c>
      <c r="L31" s="14">
        <v>619.35361339238204</v>
      </c>
      <c r="M31" s="14">
        <v>150</v>
      </c>
      <c r="ZA31" s="8"/>
    </row>
    <row r="32" spans="2:677" x14ac:dyDescent="0.3">
      <c r="B32" s="21"/>
      <c r="C32" s="15" t="s">
        <v>238</v>
      </c>
      <c r="D32" s="13">
        <v>97.348904215102806</v>
      </c>
      <c r="E32" s="13">
        <v>0.81615881927723999</v>
      </c>
      <c r="F32" s="13">
        <v>95.141135058553303</v>
      </c>
      <c r="G32" s="13">
        <v>98.568600714930298</v>
      </c>
      <c r="H32" s="13">
        <v>0.83838521435624003</v>
      </c>
      <c r="I32" s="14">
        <v>386</v>
      </c>
      <c r="J32" s="14">
        <v>397</v>
      </c>
      <c r="K32" s="13">
        <v>1.0220874487902201</v>
      </c>
      <c r="L32" s="14">
        <v>388.42077600102198</v>
      </c>
      <c r="M32" s="14">
        <v>84</v>
      </c>
      <c r="ZA32" s="8"/>
    </row>
    <row r="33" spans="2:677" x14ac:dyDescent="0.3">
      <c r="B33" s="21"/>
      <c r="C33" s="15" t="s">
        <v>239</v>
      </c>
      <c r="D33" s="13">
        <v>97.588413383628193</v>
      </c>
      <c r="E33" s="13">
        <v>0.70272141115862397</v>
      </c>
      <c r="F33" s="13">
        <v>95.726962789960396</v>
      </c>
      <c r="G33" s="13">
        <v>98.650398155302199</v>
      </c>
      <c r="H33" s="13">
        <v>0.72008693121812295</v>
      </c>
      <c r="I33" s="14">
        <v>486</v>
      </c>
      <c r="J33" s="14">
        <v>499</v>
      </c>
      <c r="K33" s="13">
        <v>1.0449477932106599</v>
      </c>
      <c r="L33" s="14">
        <v>477.53581876736303</v>
      </c>
      <c r="M33" s="14">
        <v>118</v>
      </c>
      <c r="ZA33" s="8"/>
    </row>
    <row r="34" spans="2:677" x14ac:dyDescent="0.3">
      <c r="B34" s="21"/>
      <c r="C34" s="15" t="s">
        <v>240</v>
      </c>
      <c r="D34" s="13">
        <v>94.789955251043807</v>
      </c>
      <c r="E34" s="13">
        <v>0.76942171614481503</v>
      </c>
      <c r="F34" s="13">
        <v>93.047773795186302</v>
      </c>
      <c r="G34" s="13">
        <v>96.113791712008805</v>
      </c>
      <c r="H34" s="13">
        <v>0.81171228966936604</v>
      </c>
      <c r="I34" s="14">
        <v>1050</v>
      </c>
      <c r="J34" s="14">
        <v>1107</v>
      </c>
      <c r="K34" s="13">
        <v>1.32580677921626</v>
      </c>
      <c r="L34" s="14">
        <v>834.96329733235598</v>
      </c>
      <c r="M34" s="14">
        <v>223</v>
      </c>
      <c r="ZA34" s="8"/>
    </row>
    <row r="35" spans="2:677" x14ac:dyDescent="0.3">
      <c r="B35" s="21"/>
      <c r="C35" s="15" t="s">
        <v>241</v>
      </c>
      <c r="D35" s="13">
        <v>90.913524748365802</v>
      </c>
      <c r="E35" s="13">
        <v>1.54367818114719</v>
      </c>
      <c r="F35" s="13">
        <v>87.367936223939793</v>
      </c>
      <c r="G35" s="13">
        <v>93.5375435100364</v>
      </c>
      <c r="H35" s="13">
        <v>1.69796318580745</v>
      </c>
      <c r="I35" s="14">
        <v>707</v>
      </c>
      <c r="J35" s="14">
        <v>761</v>
      </c>
      <c r="K35" s="13">
        <v>2.19231618110698</v>
      </c>
      <c r="L35" s="14">
        <v>347.12146293412098</v>
      </c>
      <c r="M35" s="14">
        <v>149</v>
      </c>
      <c r="ZA35" s="8"/>
    </row>
    <row r="36" spans="2:677" x14ac:dyDescent="0.3">
      <c r="B36" s="21"/>
      <c r="C36" s="15" t="s">
        <v>242</v>
      </c>
      <c r="D36" s="13">
        <v>90.063134861171307</v>
      </c>
      <c r="E36" s="13">
        <v>1.28727902450289</v>
      </c>
      <c r="F36" s="13">
        <v>87.216279278251903</v>
      </c>
      <c r="G36" s="13">
        <v>92.331753960328697</v>
      </c>
      <c r="H36" s="13">
        <v>1.4293073703099199</v>
      </c>
      <c r="I36" s="14">
        <v>694</v>
      </c>
      <c r="J36" s="14">
        <v>765</v>
      </c>
      <c r="K36" s="13">
        <v>1.4146281351432</v>
      </c>
      <c r="L36" s="14">
        <v>540.778159995073</v>
      </c>
      <c r="M36" s="14">
        <v>161</v>
      </c>
      <c r="ZA36" s="8"/>
    </row>
    <row r="37" spans="2:677" x14ac:dyDescent="0.3">
      <c r="B37" s="21"/>
      <c r="C37" s="15" t="s">
        <v>243</v>
      </c>
      <c r="D37" s="13">
        <v>93.587126811402399</v>
      </c>
      <c r="E37" s="13">
        <v>1.3522789992590001</v>
      </c>
      <c r="F37" s="13">
        <v>90.317553333823895</v>
      </c>
      <c r="G37" s="13">
        <v>95.803923276812299</v>
      </c>
      <c r="H37" s="13">
        <v>1.4449412492213001</v>
      </c>
      <c r="I37" s="14">
        <v>451</v>
      </c>
      <c r="J37" s="14">
        <v>482</v>
      </c>
      <c r="K37" s="13">
        <v>1.46557793238862</v>
      </c>
      <c r="L37" s="14">
        <v>328.88049782138199</v>
      </c>
      <c r="M37" s="14">
        <v>91</v>
      </c>
      <c r="ZA37" s="8"/>
    </row>
    <row r="38" spans="2:677" x14ac:dyDescent="0.3">
      <c r="B38" s="21" t="s">
        <v>259</v>
      </c>
      <c r="C38" s="15" t="s">
        <v>244</v>
      </c>
      <c r="D38" s="13">
        <v>92.281598970935093</v>
      </c>
      <c r="E38" s="13">
        <v>0.51827645416740997</v>
      </c>
      <c r="F38" s="13">
        <v>91.201732191857104</v>
      </c>
      <c r="G38" s="13">
        <v>93.238752681553606</v>
      </c>
      <c r="H38" s="13">
        <v>0.56162491758584099</v>
      </c>
      <c r="I38" s="14">
        <v>7731</v>
      </c>
      <c r="J38" s="14">
        <v>8290</v>
      </c>
      <c r="K38" s="13">
        <v>3.1259544591686201</v>
      </c>
      <c r="L38" s="14">
        <v>2651.99001082211</v>
      </c>
      <c r="M38" s="14">
        <v>1674</v>
      </c>
      <c r="ZA38" s="8"/>
    </row>
    <row r="39" spans="2:677" x14ac:dyDescent="0.3">
      <c r="B39" s="21"/>
      <c r="C39" s="15" t="s">
        <v>245</v>
      </c>
      <c r="D39" s="13">
        <v>94.401004472401297</v>
      </c>
      <c r="E39" s="13">
        <v>0.473669639672674</v>
      </c>
      <c r="F39" s="13">
        <v>93.395926554846298</v>
      </c>
      <c r="G39" s="13">
        <v>95.260880683542098</v>
      </c>
      <c r="H39" s="13">
        <v>0.50176334703213299</v>
      </c>
      <c r="I39" s="14">
        <v>5939</v>
      </c>
      <c r="J39" s="14">
        <v>6244</v>
      </c>
      <c r="K39" s="13">
        <v>2.6500721440832198</v>
      </c>
      <c r="L39" s="14">
        <v>2356.16227050305</v>
      </c>
      <c r="M39" s="14">
        <v>1324</v>
      </c>
      <c r="ZA39" s="8"/>
    </row>
    <row r="40" spans="2:677" x14ac:dyDescent="0.3">
      <c r="B40" s="21" t="s">
        <v>284</v>
      </c>
      <c r="C40" s="15" t="s">
        <v>277</v>
      </c>
      <c r="D40" s="13">
        <v>92.842625396883307</v>
      </c>
      <c r="E40" s="13">
        <v>0.50342947950051697</v>
      </c>
      <c r="F40" s="13">
        <v>91.790507098715196</v>
      </c>
      <c r="G40" s="13">
        <v>93.769058646146306</v>
      </c>
      <c r="H40" s="13">
        <v>0.54223959883562001</v>
      </c>
      <c r="I40" s="14">
        <v>6980</v>
      </c>
      <c r="J40" s="14">
        <v>7435</v>
      </c>
      <c r="K40" s="13">
        <v>2.8352978078439399</v>
      </c>
      <c r="L40" s="14">
        <v>2622.2994915845702</v>
      </c>
      <c r="M40" s="14">
        <v>2848</v>
      </c>
      <c r="ZA40" s="8"/>
    </row>
    <row r="41" spans="2:677" x14ac:dyDescent="0.3">
      <c r="B41" s="21"/>
      <c r="C41" s="15" t="s">
        <v>278</v>
      </c>
      <c r="D41" s="13">
        <v>94.099618788919301</v>
      </c>
      <c r="E41" s="13">
        <v>0.48862466086269002</v>
      </c>
      <c r="F41" s="13">
        <v>93.065415967548503</v>
      </c>
      <c r="G41" s="13">
        <v>94.987890338868098</v>
      </c>
      <c r="H41" s="13">
        <v>0.51926316721723798</v>
      </c>
      <c r="I41" s="14">
        <v>6690</v>
      </c>
      <c r="J41" s="14">
        <v>7099</v>
      </c>
      <c r="K41" s="13">
        <v>3.0522410125094499</v>
      </c>
      <c r="L41" s="14">
        <v>2325.8320594294901</v>
      </c>
      <c r="M41" s="14">
        <v>2822</v>
      </c>
      <c r="ZA41" s="8"/>
    </row>
    <row r="42" spans="2:677" x14ac:dyDescent="0.3">
      <c r="B42" s="21" t="s">
        <v>285</v>
      </c>
      <c r="C42" s="15" t="s">
        <v>279</v>
      </c>
      <c r="D42" s="13">
        <v>89.640560913771196</v>
      </c>
      <c r="E42" s="13">
        <v>1.3242326179516499</v>
      </c>
      <c r="F42" s="13">
        <v>86.737935932556496</v>
      </c>
      <c r="G42" s="13">
        <v>91.966735207965996</v>
      </c>
      <c r="H42" s="13">
        <v>1.4772694463898799</v>
      </c>
      <c r="I42" s="14">
        <v>1657</v>
      </c>
      <c r="J42" s="14">
        <v>1849</v>
      </c>
      <c r="K42" s="13">
        <v>3.4897130900355999</v>
      </c>
      <c r="L42" s="14">
        <v>529.84298488020897</v>
      </c>
      <c r="M42" s="14">
        <v>645</v>
      </c>
      <c r="ZA42" s="8"/>
    </row>
    <row r="43" spans="2:677" x14ac:dyDescent="0.3">
      <c r="B43" s="21"/>
      <c r="C43" s="15" t="s">
        <v>280</v>
      </c>
      <c r="D43" s="13">
        <v>83.626678191258307</v>
      </c>
      <c r="E43" s="13">
        <v>3.1172214961299698</v>
      </c>
      <c r="F43" s="13">
        <v>76.549543014541001</v>
      </c>
      <c r="G43" s="13">
        <v>88.878305502136996</v>
      </c>
      <c r="H43" s="13">
        <v>3.7275443238349499</v>
      </c>
      <c r="I43" s="14">
        <v>537</v>
      </c>
      <c r="J43" s="14">
        <v>606</v>
      </c>
      <c r="K43" s="13">
        <v>4.2934761597474704</v>
      </c>
      <c r="L43" s="14">
        <v>141.144372870034</v>
      </c>
      <c r="M43" s="14">
        <v>284</v>
      </c>
      <c r="ZA43" s="8"/>
    </row>
    <row r="44" spans="2:677" x14ac:dyDescent="0.3">
      <c r="B44" s="21"/>
      <c r="C44" s="15" t="s">
        <v>281</v>
      </c>
      <c r="D44" s="13">
        <v>93.202130512531994</v>
      </c>
      <c r="E44" s="13">
        <v>1.63179602632002</v>
      </c>
      <c r="F44" s="13">
        <v>89.199327120952404</v>
      </c>
      <c r="G44" s="13">
        <v>95.791459412001899</v>
      </c>
      <c r="H44" s="13">
        <v>1.75081408262508</v>
      </c>
      <c r="I44" s="14">
        <v>527</v>
      </c>
      <c r="J44" s="14">
        <v>564</v>
      </c>
      <c r="K44" s="13">
        <v>2.3661456527701499</v>
      </c>
      <c r="L44" s="14">
        <v>238.36233384014201</v>
      </c>
      <c r="M44" s="14">
        <v>241</v>
      </c>
      <c r="ZA44" s="8"/>
    </row>
    <row r="45" spans="2:677" x14ac:dyDescent="0.3">
      <c r="B45" s="21"/>
      <c r="C45" s="15" t="s">
        <v>282</v>
      </c>
      <c r="D45" s="13">
        <v>94.312993772153007</v>
      </c>
      <c r="E45" s="13">
        <v>0.34675387492864201</v>
      </c>
      <c r="F45" s="13">
        <v>93.593649397079702</v>
      </c>
      <c r="G45" s="13">
        <v>94.955918845060296</v>
      </c>
      <c r="H45" s="13">
        <v>0.36766288616216602</v>
      </c>
      <c r="I45" s="14">
        <v>10835</v>
      </c>
      <c r="J45" s="14">
        <v>11397</v>
      </c>
      <c r="K45" s="13">
        <v>2.5546996692989299</v>
      </c>
      <c r="L45" s="14">
        <v>4461.1897582182801</v>
      </c>
      <c r="M45" s="14">
        <v>2895</v>
      </c>
      <c r="ZA45" s="8"/>
    </row>
    <row r="46" spans="2:677" x14ac:dyDescent="0.3">
      <c r="B46" s="21"/>
      <c r="C46" s="15" t="s">
        <v>283</v>
      </c>
      <c r="D46" s="13">
        <v>91.300206044571397</v>
      </c>
      <c r="E46" s="13">
        <v>6.3834883522444503</v>
      </c>
      <c r="F46" s="13">
        <v>68.0484281493937</v>
      </c>
      <c r="G46" s="13">
        <v>98.102934667700197</v>
      </c>
      <c r="H46" s="13">
        <v>6.9917567865379402</v>
      </c>
      <c r="I46" s="14">
        <v>114</v>
      </c>
      <c r="J46" s="14">
        <v>118</v>
      </c>
      <c r="K46" s="13">
        <v>6.0023494737444798</v>
      </c>
      <c r="L46" s="14">
        <v>19.658968628227399</v>
      </c>
      <c r="M46" s="14">
        <v>52</v>
      </c>
      <c r="ZA46" s="8">
        <v>1</v>
      </c>
    </row>
    <row r="47" spans="2:677" x14ac:dyDescent="0.3">
      <c r="B47" s="21" t="s">
        <v>261</v>
      </c>
      <c r="C47" s="15" t="s">
        <v>246</v>
      </c>
      <c r="D47" s="13">
        <v>90.861787810444795</v>
      </c>
      <c r="E47" s="13">
        <v>1.0126454563402201</v>
      </c>
      <c r="F47" s="13">
        <v>88.672141788820099</v>
      </c>
      <c r="G47" s="13">
        <v>92.663201121666305</v>
      </c>
      <c r="H47" s="13">
        <v>1.11448990906143</v>
      </c>
      <c r="I47" s="14">
        <v>2814</v>
      </c>
      <c r="J47" s="14">
        <v>3076</v>
      </c>
      <c r="K47" s="13">
        <v>3.79767190373305</v>
      </c>
      <c r="L47" s="14">
        <v>809.96991787951504</v>
      </c>
      <c r="M47" s="14">
        <v>1466</v>
      </c>
      <c r="ZA47" s="8"/>
    </row>
    <row r="48" spans="2:677" x14ac:dyDescent="0.3">
      <c r="B48" s="21"/>
      <c r="C48" s="15" t="s">
        <v>247</v>
      </c>
      <c r="D48" s="13">
        <v>92.556735511272507</v>
      </c>
      <c r="E48" s="13">
        <v>0.82752537894228495</v>
      </c>
      <c r="F48" s="13">
        <v>90.762206139208601</v>
      </c>
      <c r="G48" s="13">
        <v>94.025607246598099</v>
      </c>
      <c r="H48" s="13">
        <v>0.89407364506875997</v>
      </c>
      <c r="I48" s="14">
        <v>2508</v>
      </c>
      <c r="J48" s="14">
        <v>2698</v>
      </c>
      <c r="K48" s="13">
        <v>2.68084750092966</v>
      </c>
      <c r="L48" s="14">
        <v>1006.3981629184</v>
      </c>
      <c r="M48" s="14">
        <v>1557</v>
      </c>
      <c r="ZA48" s="8"/>
    </row>
    <row r="49" spans="2:677" x14ac:dyDescent="0.3">
      <c r="B49" s="21"/>
      <c r="C49" s="15" t="s">
        <v>248</v>
      </c>
      <c r="D49" s="13">
        <v>93.2713273343292</v>
      </c>
      <c r="E49" s="13">
        <v>0.80711507480918399</v>
      </c>
      <c r="F49" s="13">
        <v>91.505040676770804</v>
      </c>
      <c r="G49" s="13">
        <v>94.691669242130899</v>
      </c>
      <c r="H49" s="13">
        <v>0.86534104089255204</v>
      </c>
      <c r="I49" s="14">
        <v>2431</v>
      </c>
      <c r="J49" s="14">
        <v>2591</v>
      </c>
      <c r="K49" s="13">
        <v>2.6883952737424202</v>
      </c>
      <c r="L49" s="14">
        <v>963.77196661008804</v>
      </c>
      <c r="M49" s="14">
        <v>1573</v>
      </c>
      <c r="ZA49" s="8"/>
    </row>
    <row r="50" spans="2:677" x14ac:dyDescent="0.3">
      <c r="B50" s="21"/>
      <c r="C50" s="15" t="s">
        <v>249</v>
      </c>
      <c r="D50" s="13">
        <v>93.945124627602198</v>
      </c>
      <c r="E50" s="13">
        <v>0.76469039166554398</v>
      </c>
      <c r="F50" s="13">
        <v>92.260002865988696</v>
      </c>
      <c r="G50" s="13">
        <v>95.282129230471</v>
      </c>
      <c r="H50" s="13">
        <v>0.81397559979485001</v>
      </c>
      <c r="I50" s="14">
        <v>2729</v>
      </c>
      <c r="J50" s="14">
        <v>2865</v>
      </c>
      <c r="K50" s="13">
        <v>2.9441831638999401</v>
      </c>
      <c r="L50" s="14">
        <v>973.105218156653</v>
      </c>
      <c r="M50" s="14">
        <v>1703</v>
      </c>
      <c r="ZA50" s="8"/>
    </row>
    <row r="51" spans="2:677" x14ac:dyDescent="0.3">
      <c r="B51" s="21"/>
      <c r="C51" s="15" t="s">
        <v>250</v>
      </c>
      <c r="D51" s="13">
        <v>96.400285794325995</v>
      </c>
      <c r="E51" s="13">
        <v>0.499808068536094</v>
      </c>
      <c r="F51" s="13">
        <v>95.280815905018002</v>
      </c>
      <c r="G51" s="13">
        <v>97.261830137045095</v>
      </c>
      <c r="H51" s="13">
        <v>0.51847156304334496</v>
      </c>
      <c r="I51" s="14">
        <v>3084</v>
      </c>
      <c r="J51" s="14">
        <v>3195</v>
      </c>
      <c r="K51" s="13">
        <v>2.2992971128712298</v>
      </c>
      <c r="L51" s="14">
        <v>1389.5550871241101</v>
      </c>
      <c r="M51" s="14">
        <v>1673</v>
      </c>
      <c r="ZA51" s="8"/>
    </row>
    <row r="52" spans="2:677" x14ac:dyDescent="0.3">
      <c r="B52" s="21" t="s">
        <v>260</v>
      </c>
      <c r="C52" s="15" t="s">
        <v>251</v>
      </c>
      <c r="D52" s="13">
        <v>94.086343782257302</v>
      </c>
      <c r="E52" s="13">
        <v>0.37142250991634501</v>
      </c>
      <c r="F52" s="13">
        <v>93.314655474809697</v>
      </c>
      <c r="G52" s="13">
        <v>94.773944888177894</v>
      </c>
      <c r="H52" s="13">
        <v>0.39476771546774397</v>
      </c>
      <c r="I52" s="14">
        <v>10645</v>
      </c>
      <c r="J52" s="14">
        <v>11228</v>
      </c>
      <c r="K52" s="13">
        <v>2.7836683889004701</v>
      </c>
      <c r="L52" s="14">
        <v>4033.52642317966</v>
      </c>
      <c r="M52" s="14">
        <v>3011</v>
      </c>
      <c r="ZA52" s="8"/>
    </row>
    <row r="53" spans="2:677" x14ac:dyDescent="0.3">
      <c r="B53" s="21"/>
      <c r="C53" s="15" t="s">
        <v>252</v>
      </c>
      <c r="D53" s="13">
        <v>90.8842109706965</v>
      </c>
      <c r="E53" s="13">
        <v>0.967854455868698</v>
      </c>
      <c r="F53" s="13">
        <v>88.799889528429802</v>
      </c>
      <c r="G53" s="13">
        <v>92.612911446793106</v>
      </c>
      <c r="H53" s="13">
        <v>1.0649313511460901</v>
      </c>
      <c r="I53" s="14">
        <v>2922</v>
      </c>
      <c r="J53" s="14">
        <v>3198</v>
      </c>
      <c r="K53" s="13">
        <v>3.6147647454712502</v>
      </c>
      <c r="L53" s="14">
        <v>884.70487713110697</v>
      </c>
      <c r="M53" s="14">
        <v>1510</v>
      </c>
      <c r="ZA53" s="8"/>
    </row>
    <row r="54" spans="2:677" x14ac:dyDescent="0.3">
      <c r="B54" s="21" t="s">
        <v>254</v>
      </c>
      <c r="C54" s="15" t="s">
        <v>253</v>
      </c>
      <c r="D54" s="13">
        <v>94.894527990546806</v>
      </c>
      <c r="E54" s="13">
        <v>0.37642901656842398</v>
      </c>
      <c r="F54" s="13">
        <v>94.103871644977801</v>
      </c>
      <c r="G54" s="13">
        <v>95.584134533352994</v>
      </c>
      <c r="H54" s="13">
        <v>0.39668147841561902</v>
      </c>
      <c r="I54" s="14">
        <v>8867</v>
      </c>
      <c r="J54" s="14">
        <v>9263</v>
      </c>
      <c r="K54" s="13">
        <v>2.70890573997539</v>
      </c>
      <c r="L54" s="14">
        <v>3419.46191161459</v>
      </c>
      <c r="M54" s="14">
        <v>2678</v>
      </c>
      <c r="ZA54" s="8"/>
    </row>
    <row r="55" spans="2:677" x14ac:dyDescent="0.3">
      <c r="B55" s="21"/>
      <c r="C55" s="15" t="s">
        <v>254</v>
      </c>
      <c r="D55" s="13">
        <v>91.236903805992597</v>
      </c>
      <c r="E55" s="13">
        <v>0.62376775994727096</v>
      </c>
      <c r="F55" s="13">
        <v>89.934007900923902</v>
      </c>
      <c r="G55" s="13">
        <v>92.385437375809005</v>
      </c>
      <c r="H55" s="13">
        <v>0.68367922838949002</v>
      </c>
      <c r="I55" s="14">
        <v>4803</v>
      </c>
      <c r="J55" s="14">
        <v>5271</v>
      </c>
      <c r="K55" s="13">
        <v>2.56465143235061</v>
      </c>
      <c r="L55" s="14">
        <v>2055.2500560159601</v>
      </c>
      <c r="M55" s="14">
        <v>1900</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9</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251" priority="1">
      <formula>ZA9 = 3</formula>
    </cfRule>
    <cfRule type="expression" dxfId="250" priority="48">
      <formula>I9 = J9</formula>
    </cfRule>
    <cfRule type="expression" dxfId="249" priority="95">
      <formula>ZA9 = 2</formula>
    </cfRule>
    <cfRule type="expression" dxfId="248" priority="142">
      <formula>ZA9 = 1</formula>
    </cfRule>
  </conditionalFormatting>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69</v>
      </c>
      <c r="M2" s="11" t="str">
        <f>HYPERLINK("#'INDICE'!A1", "Índice")</f>
        <v>Índice</v>
      </c>
    </row>
    <row r="3" spans="2:677" x14ac:dyDescent="0.3">
      <c r="B3" s="9" t="s">
        <v>7</v>
      </c>
      <c r="C3" s="10" t="s">
        <v>68</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94.590973809585904</v>
      </c>
      <c r="E9" s="13">
        <v>0.31158062288688698</v>
      </c>
      <c r="F9" s="13">
        <v>93.9465019419127</v>
      </c>
      <c r="G9" s="13">
        <v>95.170360694203893</v>
      </c>
      <c r="H9" s="13">
        <v>0.32939783822725799</v>
      </c>
      <c r="I9" s="14">
        <v>13818</v>
      </c>
      <c r="J9" s="14">
        <v>14502</v>
      </c>
      <c r="K9" s="13">
        <v>2.7515034019468501</v>
      </c>
      <c r="L9" s="14">
        <v>5270.5731672870097</v>
      </c>
      <c r="M9" s="14">
        <v>3095</v>
      </c>
      <c r="ZA9" s="8"/>
    </row>
    <row r="10" spans="2:677" x14ac:dyDescent="0.3">
      <c r="B10" s="21" t="s">
        <v>256</v>
      </c>
      <c r="C10" s="15" t="s">
        <v>216</v>
      </c>
      <c r="D10" s="13">
        <v>94.467320670343497</v>
      </c>
      <c r="E10" s="13">
        <v>0.39536444425431899</v>
      </c>
      <c r="F10" s="13">
        <v>93.638807978622296</v>
      </c>
      <c r="G10" s="13">
        <v>95.193462888212096</v>
      </c>
      <c r="H10" s="13">
        <v>0.41851980287870799</v>
      </c>
      <c r="I10" s="14">
        <v>8387</v>
      </c>
      <c r="J10" s="14">
        <v>8797</v>
      </c>
      <c r="K10" s="13">
        <v>2.6306516526886798</v>
      </c>
      <c r="L10" s="14">
        <v>3344.0383454072899</v>
      </c>
      <c r="M10" s="14">
        <v>1949</v>
      </c>
      <c r="ZA10" s="8"/>
    </row>
    <row r="11" spans="2:677" x14ac:dyDescent="0.3">
      <c r="B11" s="21"/>
      <c r="C11" s="15" t="s">
        <v>217</v>
      </c>
      <c r="D11" s="13">
        <v>94.858920218317706</v>
      </c>
      <c r="E11" s="13">
        <v>0.48862817899366801</v>
      </c>
      <c r="F11" s="13">
        <v>93.811195797568303</v>
      </c>
      <c r="G11" s="13">
        <v>95.737331303538795</v>
      </c>
      <c r="H11" s="13">
        <v>0.51511041646804601</v>
      </c>
      <c r="I11" s="14">
        <v>5431</v>
      </c>
      <c r="J11" s="14">
        <v>5705</v>
      </c>
      <c r="K11" s="13">
        <v>2.7925696556005799</v>
      </c>
      <c r="L11" s="14">
        <v>2042.9212888417901</v>
      </c>
      <c r="M11" s="14">
        <v>1146</v>
      </c>
      <c r="ZA11" s="8"/>
    </row>
    <row r="12" spans="2:677" x14ac:dyDescent="0.3">
      <c r="B12" s="21" t="s">
        <v>257</v>
      </c>
      <c r="C12" s="15" t="s">
        <v>218</v>
      </c>
      <c r="D12" s="13">
        <v>96.454748049967804</v>
      </c>
      <c r="E12" s="13">
        <v>0.338488388892277</v>
      </c>
      <c r="F12" s="13">
        <v>95.727345795857204</v>
      </c>
      <c r="G12" s="13">
        <v>97.062113571288194</v>
      </c>
      <c r="H12" s="13">
        <v>0.35092973206142802</v>
      </c>
      <c r="I12" s="14">
        <v>5568</v>
      </c>
      <c r="J12" s="14">
        <v>5769</v>
      </c>
      <c r="K12" s="13">
        <v>1.9326005005686899</v>
      </c>
      <c r="L12" s="14">
        <v>2985.0970225364299</v>
      </c>
      <c r="M12" s="14">
        <v>1239</v>
      </c>
      <c r="ZA12" s="8"/>
    </row>
    <row r="13" spans="2:677" x14ac:dyDescent="0.3">
      <c r="B13" s="21"/>
      <c r="C13" s="15" t="s">
        <v>219</v>
      </c>
      <c r="D13" s="13">
        <v>93.327729577570906</v>
      </c>
      <c r="E13" s="13">
        <v>0.52063220472676297</v>
      </c>
      <c r="F13" s="13">
        <v>92.230563812943103</v>
      </c>
      <c r="G13" s="13">
        <v>94.279568076701295</v>
      </c>
      <c r="H13" s="13">
        <v>0.55785371302109199</v>
      </c>
      <c r="I13" s="14">
        <v>4409</v>
      </c>
      <c r="J13" s="14">
        <v>4706</v>
      </c>
      <c r="K13" s="13">
        <v>2.04803486159379</v>
      </c>
      <c r="L13" s="14">
        <v>2297.81244853311</v>
      </c>
      <c r="M13" s="14">
        <v>1010</v>
      </c>
      <c r="ZA13" s="8"/>
    </row>
    <row r="14" spans="2:677" x14ac:dyDescent="0.3">
      <c r="B14" s="21"/>
      <c r="C14" s="15" t="s">
        <v>220</v>
      </c>
      <c r="D14" s="13">
        <v>93.329298726527995</v>
      </c>
      <c r="E14" s="13">
        <v>0.62295153378541701</v>
      </c>
      <c r="F14" s="13">
        <v>91.997542539502106</v>
      </c>
      <c r="G14" s="13">
        <v>94.452789807096295</v>
      </c>
      <c r="H14" s="13">
        <v>0.6674769255588</v>
      </c>
      <c r="I14" s="14">
        <v>3841</v>
      </c>
      <c r="J14" s="14">
        <v>4027</v>
      </c>
      <c r="K14" s="13">
        <v>2.5095323260422902</v>
      </c>
      <c r="L14" s="14">
        <v>1604.68146124695</v>
      </c>
      <c r="M14" s="14">
        <v>846</v>
      </c>
      <c r="ZA14" s="8"/>
    </row>
    <row r="15" spans="2:677" x14ac:dyDescent="0.3">
      <c r="B15" s="21" t="s">
        <v>258</v>
      </c>
      <c r="C15" s="15" t="s">
        <v>221</v>
      </c>
      <c r="D15" s="13">
        <v>95.622787719067901</v>
      </c>
      <c r="E15" s="13">
        <v>1.1425478688359501</v>
      </c>
      <c r="F15" s="13">
        <v>92.704486782804594</v>
      </c>
      <c r="G15" s="13">
        <v>97.406389428257995</v>
      </c>
      <c r="H15" s="13">
        <v>1.1948489435307701</v>
      </c>
      <c r="I15" s="14">
        <v>423</v>
      </c>
      <c r="J15" s="14">
        <v>440</v>
      </c>
      <c r="K15" s="13">
        <v>1.3691604081595199</v>
      </c>
      <c r="L15" s="14">
        <v>321.36482867735401</v>
      </c>
      <c r="M15" s="14">
        <v>95</v>
      </c>
      <c r="ZA15" s="8"/>
    </row>
    <row r="16" spans="2:677" x14ac:dyDescent="0.3">
      <c r="B16" s="21"/>
      <c r="C16" s="15" t="s">
        <v>222</v>
      </c>
      <c r="D16" s="13">
        <v>98.509512556478001</v>
      </c>
      <c r="E16" s="13">
        <v>0.60852970434435405</v>
      </c>
      <c r="F16" s="13">
        <v>96.675438865682906</v>
      </c>
      <c r="G16" s="13">
        <v>99.338696851324997</v>
      </c>
      <c r="H16" s="13">
        <v>0.61773699671437099</v>
      </c>
      <c r="I16" s="14">
        <v>476</v>
      </c>
      <c r="J16" s="14">
        <v>483</v>
      </c>
      <c r="K16" s="13">
        <v>1.21563756312447</v>
      </c>
      <c r="L16" s="14">
        <v>397.322371940018</v>
      </c>
      <c r="M16" s="14">
        <v>113</v>
      </c>
      <c r="ZA16" s="8"/>
    </row>
    <row r="17" spans="2:677" x14ac:dyDescent="0.3">
      <c r="B17" s="21"/>
      <c r="C17" s="15" t="s">
        <v>223</v>
      </c>
      <c r="D17" s="13">
        <v>96.600598992483597</v>
      </c>
      <c r="E17" s="13">
        <v>0.90113696878844796</v>
      </c>
      <c r="F17" s="13">
        <v>94.285770260813194</v>
      </c>
      <c r="G17" s="13">
        <v>97.997608050344795</v>
      </c>
      <c r="H17" s="13">
        <v>0.93284822059805605</v>
      </c>
      <c r="I17" s="14">
        <v>485</v>
      </c>
      <c r="J17" s="14">
        <v>502</v>
      </c>
      <c r="K17" s="13">
        <v>1.2389024772642601</v>
      </c>
      <c r="L17" s="14">
        <v>405.19734943828098</v>
      </c>
      <c r="M17" s="14">
        <v>113</v>
      </c>
      <c r="ZA17" s="8"/>
    </row>
    <row r="18" spans="2:677" x14ac:dyDescent="0.3">
      <c r="B18" s="21"/>
      <c r="C18" s="15" t="s">
        <v>224</v>
      </c>
      <c r="D18" s="13">
        <v>96.692300596264005</v>
      </c>
      <c r="E18" s="13">
        <v>1.46599901845917</v>
      </c>
      <c r="F18" s="13">
        <v>92.165507155187797</v>
      </c>
      <c r="G18" s="13">
        <v>98.642037287141804</v>
      </c>
      <c r="H18" s="13">
        <v>1.5161486585994099</v>
      </c>
      <c r="I18" s="14">
        <v>459</v>
      </c>
      <c r="J18" s="14">
        <v>469</v>
      </c>
      <c r="K18" s="13">
        <v>3.14481631325644</v>
      </c>
      <c r="L18" s="14">
        <v>149.13430651672999</v>
      </c>
      <c r="M18" s="14">
        <v>92</v>
      </c>
      <c r="ZA18" s="8"/>
    </row>
    <row r="19" spans="2:677" x14ac:dyDescent="0.3">
      <c r="B19" s="21"/>
      <c r="C19" s="15" t="s">
        <v>225</v>
      </c>
      <c r="D19" s="13">
        <v>96.216605602219502</v>
      </c>
      <c r="E19" s="13">
        <v>1.19309806447858</v>
      </c>
      <c r="F19" s="13">
        <v>92.987334376221895</v>
      </c>
      <c r="G19" s="13">
        <v>97.990954264094796</v>
      </c>
      <c r="H19" s="13">
        <v>1.24001263296598</v>
      </c>
      <c r="I19" s="14">
        <v>384</v>
      </c>
      <c r="J19" s="14">
        <v>399</v>
      </c>
      <c r="K19" s="13">
        <v>1.5563372296821101</v>
      </c>
      <c r="L19" s="14">
        <v>256.371172256477</v>
      </c>
      <c r="M19" s="14">
        <v>88</v>
      </c>
      <c r="ZA19" s="8"/>
    </row>
    <row r="20" spans="2:677" x14ac:dyDescent="0.3">
      <c r="B20" s="21"/>
      <c r="C20" s="15" t="s">
        <v>226</v>
      </c>
      <c r="D20" s="13">
        <v>97.591054368835401</v>
      </c>
      <c r="E20" s="13">
        <v>0.79646573485900996</v>
      </c>
      <c r="F20" s="13">
        <v>95.384205223682898</v>
      </c>
      <c r="G20" s="13">
        <v>98.756545664324094</v>
      </c>
      <c r="H20" s="13">
        <v>0.81612576071660103</v>
      </c>
      <c r="I20" s="14">
        <v>369</v>
      </c>
      <c r="J20" s="14">
        <v>380</v>
      </c>
      <c r="K20" s="13">
        <v>1.0226720690945501</v>
      </c>
      <c r="L20" s="14">
        <v>371.575612049759</v>
      </c>
      <c r="M20" s="14">
        <v>87</v>
      </c>
      <c r="ZA20" s="8"/>
    </row>
    <row r="21" spans="2:677" x14ac:dyDescent="0.3">
      <c r="B21" s="21"/>
      <c r="C21" s="15" t="s">
        <v>227</v>
      </c>
      <c r="D21" s="13">
        <v>96.610103856237302</v>
      </c>
      <c r="E21" s="13">
        <v>0.76473518840455101</v>
      </c>
      <c r="F21" s="13">
        <v>94.731786219749793</v>
      </c>
      <c r="G21" s="13">
        <v>97.834042049414407</v>
      </c>
      <c r="H21" s="13">
        <v>0.79156853981083697</v>
      </c>
      <c r="I21" s="14">
        <v>789</v>
      </c>
      <c r="J21" s="14">
        <v>815</v>
      </c>
      <c r="K21" s="13">
        <v>1.45357555711159</v>
      </c>
      <c r="L21" s="14">
        <v>560.686368185422</v>
      </c>
      <c r="M21" s="14">
        <v>193</v>
      </c>
      <c r="ZA21" s="8"/>
    </row>
    <row r="22" spans="2:677" x14ac:dyDescent="0.3">
      <c r="B22" s="21"/>
      <c r="C22" s="15" t="s">
        <v>228</v>
      </c>
      <c r="D22" s="13">
        <v>91.899853469985999</v>
      </c>
      <c r="E22" s="13">
        <v>1.0393425439009101</v>
      </c>
      <c r="F22" s="13">
        <v>89.600883382755498</v>
      </c>
      <c r="G22" s="13">
        <v>93.726168923282799</v>
      </c>
      <c r="H22" s="13">
        <v>1.1309512525396499</v>
      </c>
      <c r="I22" s="14">
        <v>994</v>
      </c>
      <c r="J22" s="14">
        <v>1075</v>
      </c>
      <c r="K22" s="13">
        <v>1.5585258029606199</v>
      </c>
      <c r="L22" s="14">
        <v>689.75438068327003</v>
      </c>
      <c r="M22" s="14">
        <v>218</v>
      </c>
      <c r="ZA22" s="8"/>
    </row>
    <row r="23" spans="2:677" x14ac:dyDescent="0.3">
      <c r="B23" s="21"/>
      <c r="C23" s="15" t="s">
        <v>229</v>
      </c>
      <c r="D23" s="13">
        <v>92.762608920310697</v>
      </c>
      <c r="E23" s="13">
        <v>0.92896516172504195</v>
      </c>
      <c r="F23" s="13">
        <v>90.701706888395805</v>
      </c>
      <c r="G23" s="13">
        <v>94.394954022797293</v>
      </c>
      <c r="H23" s="13">
        <v>1.0014435477155299</v>
      </c>
      <c r="I23" s="14">
        <v>753</v>
      </c>
      <c r="J23" s="14">
        <v>813</v>
      </c>
      <c r="K23" s="13">
        <v>1.04375817128075</v>
      </c>
      <c r="L23" s="14">
        <v>778.91605773241804</v>
      </c>
      <c r="M23" s="14">
        <v>177</v>
      </c>
      <c r="ZA23" s="8"/>
    </row>
    <row r="24" spans="2:677" x14ac:dyDescent="0.3">
      <c r="B24" s="21"/>
      <c r="C24" s="15" t="s">
        <v>230</v>
      </c>
      <c r="D24" s="13">
        <v>97.888221721111805</v>
      </c>
      <c r="E24" s="13">
        <v>0.66869207785348395</v>
      </c>
      <c r="F24" s="13">
        <v>96.062455965071294</v>
      </c>
      <c r="G24" s="13">
        <v>98.877307930685205</v>
      </c>
      <c r="H24" s="13">
        <v>0.68311801572881703</v>
      </c>
      <c r="I24" s="14">
        <v>469</v>
      </c>
      <c r="J24" s="14">
        <v>480</v>
      </c>
      <c r="K24" s="13">
        <v>1.036117748735</v>
      </c>
      <c r="L24" s="14">
        <v>463.267809653906</v>
      </c>
      <c r="M24" s="14">
        <v>98</v>
      </c>
      <c r="ZA24" s="8"/>
    </row>
    <row r="25" spans="2:677" x14ac:dyDescent="0.3">
      <c r="B25" s="21"/>
      <c r="C25" s="15" t="s">
        <v>231</v>
      </c>
      <c r="D25" s="13">
        <v>96.513321932450694</v>
      </c>
      <c r="E25" s="13">
        <v>0.863966361564106</v>
      </c>
      <c r="F25" s="13">
        <v>94.340986755587394</v>
      </c>
      <c r="G25" s="13">
        <v>97.870581396242102</v>
      </c>
      <c r="H25" s="13">
        <v>0.89517834871417301</v>
      </c>
      <c r="I25" s="14">
        <v>744</v>
      </c>
      <c r="J25" s="14">
        <v>767</v>
      </c>
      <c r="K25" s="13">
        <v>1.69911714785273</v>
      </c>
      <c r="L25" s="14">
        <v>451.41089945993502</v>
      </c>
      <c r="M25" s="14">
        <v>158</v>
      </c>
      <c r="ZA25" s="8"/>
    </row>
    <row r="26" spans="2:677" x14ac:dyDescent="0.3">
      <c r="B26" s="21"/>
      <c r="C26" s="15" t="s">
        <v>232</v>
      </c>
      <c r="D26" s="13">
        <v>90.578479816990594</v>
      </c>
      <c r="E26" s="13">
        <v>1.1571400626339201</v>
      </c>
      <c r="F26" s="13">
        <v>88.033431318390598</v>
      </c>
      <c r="G26" s="13">
        <v>92.627577615398295</v>
      </c>
      <c r="H26" s="13">
        <v>1.27749998120068</v>
      </c>
      <c r="I26" s="14">
        <v>700</v>
      </c>
      <c r="J26" s="14">
        <v>769</v>
      </c>
      <c r="K26" s="13">
        <v>1.2050000894434201</v>
      </c>
      <c r="L26" s="14">
        <v>638.17422648922104</v>
      </c>
      <c r="M26" s="14">
        <v>172</v>
      </c>
      <c r="ZA26" s="8"/>
    </row>
    <row r="27" spans="2:677" x14ac:dyDescent="0.3">
      <c r="B27" s="21"/>
      <c r="C27" s="15" t="s">
        <v>233</v>
      </c>
      <c r="D27" s="13">
        <v>95.060085483496806</v>
      </c>
      <c r="E27" s="13">
        <v>0.90672864095278904</v>
      </c>
      <c r="F27" s="13">
        <v>92.928958116282999</v>
      </c>
      <c r="G27" s="13">
        <v>96.572605668381897</v>
      </c>
      <c r="H27" s="13">
        <v>0.95384791244502398</v>
      </c>
      <c r="I27" s="14">
        <v>717</v>
      </c>
      <c r="J27" s="14">
        <v>752</v>
      </c>
      <c r="K27" s="13">
        <v>1.31485230674579</v>
      </c>
      <c r="L27" s="14">
        <v>571.92735346920699</v>
      </c>
      <c r="M27" s="14">
        <v>159</v>
      </c>
      <c r="ZA27" s="8"/>
    </row>
    <row r="28" spans="2:677" x14ac:dyDescent="0.3">
      <c r="B28" s="21"/>
      <c r="C28" s="15" t="s">
        <v>234</v>
      </c>
      <c r="D28" s="13">
        <v>87.904874864931202</v>
      </c>
      <c r="E28" s="13">
        <v>2.00061203518734</v>
      </c>
      <c r="F28" s="13">
        <v>83.335199983391306</v>
      </c>
      <c r="G28" s="13">
        <v>91.351534919326298</v>
      </c>
      <c r="H28" s="13">
        <v>2.2758829226039401</v>
      </c>
      <c r="I28" s="14">
        <v>332</v>
      </c>
      <c r="J28" s="14">
        <v>366</v>
      </c>
      <c r="K28" s="13">
        <v>1.3740270819028599</v>
      </c>
      <c r="L28" s="14">
        <v>266.37029562265701</v>
      </c>
      <c r="M28" s="14">
        <v>88</v>
      </c>
      <c r="ZA28" s="8"/>
    </row>
    <row r="29" spans="2:677" x14ac:dyDescent="0.3">
      <c r="B29" s="21"/>
      <c r="C29" s="15" t="s">
        <v>235</v>
      </c>
      <c r="D29" s="13">
        <v>96.296846025476995</v>
      </c>
      <c r="E29" s="13">
        <v>0.86659730783287103</v>
      </c>
      <c r="F29" s="13">
        <v>94.142101057718193</v>
      </c>
      <c r="G29" s="13">
        <v>97.678543236453393</v>
      </c>
      <c r="H29" s="13">
        <v>0.89992283610576196</v>
      </c>
      <c r="I29" s="14">
        <v>585</v>
      </c>
      <c r="J29" s="14">
        <v>605</v>
      </c>
      <c r="K29" s="13">
        <v>1.2720019482979601</v>
      </c>
      <c r="L29" s="14">
        <v>475.62820230703301</v>
      </c>
      <c r="M29" s="14">
        <v>117</v>
      </c>
      <c r="ZA29" s="8"/>
    </row>
    <row r="30" spans="2:677" x14ac:dyDescent="0.3">
      <c r="B30" s="21"/>
      <c r="C30" s="15" t="s">
        <v>236</v>
      </c>
      <c r="D30" s="13">
        <v>90.6768171390313</v>
      </c>
      <c r="E30" s="13">
        <v>1.8952724824824001</v>
      </c>
      <c r="F30" s="13">
        <v>86.198178090782903</v>
      </c>
      <c r="G30" s="13">
        <v>93.806575884521294</v>
      </c>
      <c r="H30" s="13">
        <v>2.0901400625657698</v>
      </c>
      <c r="I30" s="14">
        <v>654</v>
      </c>
      <c r="J30" s="14">
        <v>696</v>
      </c>
      <c r="K30" s="13">
        <v>2.9530285924059201</v>
      </c>
      <c r="L30" s="14">
        <v>235.690234015969</v>
      </c>
      <c r="M30" s="14">
        <v>151</v>
      </c>
      <c r="ZA30" s="8"/>
    </row>
    <row r="31" spans="2:677" x14ac:dyDescent="0.3">
      <c r="B31" s="21"/>
      <c r="C31" s="15" t="s">
        <v>237</v>
      </c>
      <c r="D31" s="13">
        <v>97.157324901325595</v>
      </c>
      <c r="E31" s="13">
        <v>0.69090513338971604</v>
      </c>
      <c r="F31" s="13">
        <v>95.423654348980193</v>
      </c>
      <c r="G31" s="13">
        <v>98.246294128823607</v>
      </c>
      <c r="H31" s="13">
        <v>0.71111996351423801</v>
      </c>
      <c r="I31" s="14">
        <v>667</v>
      </c>
      <c r="J31" s="14">
        <v>687</v>
      </c>
      <c r="K31" s="13">
        <v>1.1856545736392901</v>
      </c>
      <c r="L31" s="14">
        <v>579.42677005099199</v>
      </c>
      <c r="M31" s="14">
        <v>150</v>
      </c>
      <c r="ZA31" s="8"/>
    </row>
    <row r="32" spans="2:677" x14ac:dyDescent="0.3">
      <c r="B32" s="21"/>
      <c r="C32" s="15" t="s">
        <v>238</v>
      </c>
      <c r="D32" s="13">
        <v>97.785086068332205</v>
      </c>
      <c r="E32" s="13">
        <v>0.76386422520977804</v>
      </c>
      <c r="F32" s="13">
        <v>95.6325199580738</v>
      </c>
      <c r="G32" s="13">
        <v>98.889058026150195</v>
      </c>
      <c r="H32" s="13">
        <v>0.78116638837541097</v>
      </c>
      <c r="I32" s="14">
        <v>389</v>
      </c>
      <c r="J32" s="14">
        <v>397</v>
      </c>
      <c r="K32" s="13">
        <v>1.0668369541712399</v>
      </c>
      <c r="L32" s="14">
        <v>372.12809178362602</v>
      </c>
      <c r="M32" s="14">
        <v>84</v>
      </c>
      <c r="ZA32" s="8"/>
    </row>
    <row r="33" spans="2:677" x14ac:dyDescent="0.3">
      <c r="B33" s="21"/>
      <c r="C33" s="15" t="s">
        <v>239</v>
      </c>
      <c r="D33" s="13">
        <v>97.608811078258498</v>
      </c>
      <c r="E33" s="13">
        <v>0.72154668055596505</v>
      </c>
      <c r="F33" s="13">
        <v>95.676828222588597</v>
      </c>
      <c r="G33" s="13">
        <v>98.689238104451107</v>
      </c>
      <c r="H33" s="13">
        <v>0.73922289656561901</v>
      </c>
      <c r="I33" s="14">
        <v>486</v>
      </c>
      <c r="J33" s="14">
        <v>499</v>
      </c>
      <c r="K33" s="13">
        <v>1.1108496849312399</v>
      </c>
      <c r="L33" s="14">
        <v>449.20569071492901</v>
      </c>
      <c r="M33" s="14">
        <v>118</v>
      </c>
      <c r="ZA33" s="8"/>
    </row>
    <row r="34" spans="2:677" x14ac:dyDescent="0.3">
      <c r="B34" s="21"/>
      <c r="C34" s="15" t="s">
        <v>240</v>
      </c>
      <c r="D34" s="13">
        <v>95.711610001912405</v>
      </c>
      <c r="E34" s="13">
        <v>0.74720906955953903</v>
      </c>
      <c r="F34" s="13">
        <v>93.972534369487704</v>
      </c>
      <c r="G34" s="13">
        <v>96.965123266026495</v>
      </c>
      <c r="H34" s="13">
        <v>0.78068801636981</v>
      </c>
      <c r="I34" s="14">
        <v>1059</v>
      </c>
      <c r="J34" s="14">
        <v>1104</v>
      </c>
      <c r="K34" s="13">
        <v>1.5003786846501299</v>
      </c>
      <c r="L34" s="14">
        <v>735.81423896157105</v>
      </c>
      <c r="M34" s="14">
        <v>223</v>
      </c>
      <c r="ZA34" s="8"/>
    </row>
    <row r="35" spans="2:677" x14ac:dyDescent="0.3">
      <c r="B35" s="21"/>
      <c r="C35" s="15" t="s">
        <v>241</v>
      </c>
      <c r="D35" s="13">
        <v>93.713381638511095</v>
      </c>
      <c r="E35" s="13">
        <v>1.50323162173094</v>
      </c>
      <c r="F35" s="13">
        <v>90.0038456861474</v>
      </c>
      <c r="G35" s="13">
        <v>96.105882431740895</v>
      </c>
      <c r="H35" s="13">
        <v>1.6040736076833599</v>
      </c>
      <c r="I35" s="14">
        <v>725</v>
      </c>
      <c r="J35" s="14">
        <v>757</v>
      </c>
      <c r="K35" s="13">
        <v>2.8997121953741898</v>
      </c>
      <c r="L35" s="14">
        <v>261.06039116834302</v>
      </c>
      <c r="M35" s="14">
        <v>149</v>
      </c>
      <c r="ZA35" s="8"/>
    </row>
    <row r="36" spans="2:677" x14ac:dyDescent="0.3">
      <c r="B36" s="21"/>
      <c r="C36" s="15" t="s">
        <v>242</v>
      </c>
      <c r="D36" s="13">
        <v>90.976680742714606</v>
      </c>
      <c r="E36" s="13">
        <v>1.1742437694601</v>
      </c>
      <c r="F36" s="13">
        <v>88.373906988221194</v>
      </c>
      <c r="G36" s="13">
        <v>93.0426357850682</v>
      </c>
      <c r="H36" s="13">
        <v>1.2907085198908299</v>
      </c>
      <c r="I36" s="14">
        <v>703</v>
      </c>
      <c r="J36" s="14">
        <v>765</v>
      </c>
      <c r="K36" s="13">
        <v>1.28325651056361</v>
      </c>
      <c r="L36" s="14">
        <v>596.13958215104606</v>
      </c>
      <c r="M36" s="14">
        <v>161</v>
      </c>
      <c r="ZA36" s="8"/>
    </row>
    <row r="37" spans="2:677" x14ac:dyDescent="0.3">
      <c r="B37" s="21"/>
      <c r="C37" s="15" t="s">
        <v>243</v>
      </c>
      <c r="D37" s="13">
        <v>94.969146240760097</v>
      </c>
      <c r="E37" s="13">
        <v>1.1079064020449301</v>
      </c>
      <c r="F37" s="13">
        <v>92.253826118561506</v>
      </c>
      <c r="G37" s="13">
        <v>96.7660126989513</v>
      </c>
      <c r="H37" s="13">
        <v>1.1665961482229501</v>
      </c>
      <c r="I37" s="14">
        <v>456</v>
      </c>
      <c r="J37" s="14">
        <v>482</v>
      </c>
      <c r="K37" s="13">
        <v>1.23573968680904</v>
      </c>
      <c r="L37" s="14">
        <v>390.04978568312498</v>
      </c>
      <c r="M37" s="14">
        <v>91</v>
      </c>
      <c r="ZA37" s="8"/>
    </row>
    <row r="38" spans="2:677" x14ac:dyDescent="0.3">
      <c r="B38" s="21" t="s">
        <v>259</v>
      </c>
      <c r="C38" s="15" t="s">
        <v>244</v>
      </c>
      <c r="D38" s="13">
        <v>93.857478545837097</v>
      </c>
      <c r="E38" s="13">
        <v>0.44033107041062902</v>
      </c>
      <c r="F38" s="13">
        <v>92.934936027739099</v>
      </c>
      <c r="G38" s="13">
        <v>94.6664706402359</v>
      </c>
      <c r="H38" s="13">
        <v>0.469148625376277</v>
      </c>
      <c r="I38" s="14">
        <v>7824</v>
      </c>
      <c r="J38" s="14">
        <v>8268</v>
      </c>
      <c r="K38" s="13">
        <v>2.7802959992505198</v>
      </c>
      <c r="L38" s="14">
        <v>2973.78408710037</v>
      </c>
      <c r="M38" s="14">
        <v>1674</v>
      </c>
      <c r="ZA38" s="8"/>
    </row>
    <row r="39" spans="2:677" x14ac:dyDescent="0.3">
      <c r="B39" s="21"/>
      <c r="C39" s="15" t="s">
        <v>245</v>
      </c>
      <c r="D39" s="13">
        <v>95.179410598645902</v>
      </c>
      <c r="E39" s="13">
        <v>0.440576678992737</v>
      </c>
      <c r="F39" s="13">
        <v>94.237763033465697</v>
      </c>
      <c r="G39" s="13">
        <v>95.973751407514897</v>
      </c>
      <c r="H39" s="13">
        <v>0.46289074099289002</v>
      </c>
      <c r="I39" s="14">
        <v>5994</v>
      </c>
      <c r="J39" s="14">
        <v>6234</v>
      </c>
      <c r="K39" s="13">
        <v>2.6369201824513699</v>
      </c>
      <c r="L39" s="14">
        <v>2364.1216148623298</v>
      </c>
      <c r="M39" s="14">
        <v>1324</v>
      </c>
      <c r="ZA39" s="8"/>
    </row>
    <row r="40" spans="2:677" x14ac:dyDescent="0.3">
      <c r="B40" s="21" t="s">
        <v>284</v>
      </c>
      <c r="C40" s="15" t="s">
        <v>277</v>
      </c>
      <c r="D40" s="13">
        <v>94.070463220299999</v>
      </c>
      <c r="E40" s="13">
        <v>0.46460456500588998</v>
      </c>
      <c r="F40" s="13">
        <v>93.091186930217305</v>
      </c>
      <c r="G40" s="13">
        <v>94.918510758410306</v>
      </c>
      <c r="H40" s="13">
        <v>0.49388995132069302</v>
      </c>
      <c r="I40" s="14">
        <v>7068</v>
      </c>
      <c r="J40" s="14">
        <v>7420</v>
      </c>
      <c r="K40" s="13">
        <v>2.8710335437724899</v>
      </c>
      <c r="L40" s="14">
        <v>2584.4351474383202</v>
      </c>
      <c r="M40" s="14">
        <v>2846</v>
      </c>
      <c r="ZA40" s="8"/>
    </row>
    <row r="41" spans="2:677" x14ac:dyDescent="0.3">
      <c r="B41" s="21"/>
      <c r="C41" s="15" t="s">
        <v>278</v>
      </c>
      <c r="D41" s="13">
        <v>95.135099338889802</v>
      </c>
      <c r="E41" s="13">
        <v>0.41571262679280002</v>
      </c>
      <c r="F41" s="13">
        <v>94.252082532289904</v>
      </c>
      <c r="G41" s="13">
        <v>95.888381416231695</v>
      </c>
      <c r="H41" s="13">
        <v>0.43697082326255898</v>
      </c>
      <c r="I41" s="14">
        <v>6750</v>
      </c>
      <c r="J41" s="14">
        <v>7082</v>
      </c>
      <c r="K41" s="13">
        <v>2.6440293623669699</v>
      </c>
      <c r="L41" s="14">
        <v>2678.4876525199002</v>
      </c>
      <c r="M41" s="14">
        <v>2821</v>
      </c>
      <c r="ZA41" s="8"/>
    </row>
    <row r="42" spans="2:677" x14ac:dyDescent="0.3">
      <c r="B42" s="21" t="s">
        <v>285</v>
      </c>
      <c r="C42" s="15" t="s">
        <v>279</v>
      </c>
      <c r="D42" s="13">
        <v>92.1530659626942</v>
      </c>
      <c r="E42" s="13">
        <v>1.19686568256606</v>
      </c>
      <c r="F42" s="13">
        <v>89.458204988813094</v>
      </c>
      <c r="G42" s="13">
        <v>94.203660469419106</v>
      </c>
      <c r="H42" s="13">
        <v>1.29878010032849</v>
      </c>
      <c r="I42" s="14">
        <v>1688</v>
      </c>
      <c r="J42" s="14">
        <v>1837</v>
      </c>
      <c r="K42" s="13">
        <v>3.6370872173347402</v>
      </c>
      <c r="L42" s="14">
        <v>505.07449786869699</v>
      </c>
      <c r="M42" s="14">
        <v>643</v>
      </c>
      <c r="ZA42" s="8"/>
    </row>
    <row r="43" spans="2:677" x14ac:dyDescent="0.3">
      <c r="B43" s="21"/>
      <c r="C43" s="15" t="s">
        <v>280</v>
      </c>
      <c r="D43" s="13">
        <v>86.442052640063494</v>
      </c>
      <c r="E43" s="13">
        <v>2.5508914379752201</v>
      </c>
      <c r="F43" s="13">
        <v>80.604426813654797</v>
      </c>
      <c r="G43" s="13">
        <v>90.724862843899402</v>
      </c>
      <c r="H43" s="13">
        <v>2.9509843416107802</v>
      </c>
      <c r="I43" s="14">
        <v>550</v>
      </c>
      <c r="J43" s="14">
        <v>604</v>
      </c>
      <c r="K43" s="13">
        <v>3.34797533574657</v>
      </c>
      <c r="L43" s="14">
        <v>180.40754170171101</v>
      </c>
      <c r="M43" s="14">
        <v>283</v>
      </c>
      <c r="ZA43" s="8"/>
    </row>
    <row r="44" spans="2:677" x14ac:dyDescent="0.3">
      <c r="B44" s="21"/>
      <c r="C44" s="15" t="s">
        <v>281</v>
      </c>
      <c r="D44" s="13">
        <v>94.924232897579401</v>
      </c>
      <c r="E44" s="13">
        <v>1.36009312465738</v>
      </c>
      <c r="F44" s="13">
        <v>91.474726140789301</v>
      </c>
      <c r="G44" s="13">
        <v>97.023413485037906</v>
      </c>
      <c r="H44" s="13">
        <v>1.43281971646259</v>
      </c>
      <c r="I44" s="14">
        <v>535</v>
      </c>
      <c r="J44" s="14">
        <v>563</v>
      </c>
      <c r="K44" s="13">
        <v>2.1577186902168699</v>
      </c>
      <c r="L44" s="14">
        <v>260.92372585576101</v>
      </c>
      <c r="M44" s="14">
        <v>241</v>
      </c>
      <c r="ZA44" s="8"/>
    </row>
    <row r="45" spans="2:677" x14ac:dyDescent="0.3">
      <c r="B45" s="21"/>
      <c r="C45" s="15" t="s">
        <v>282</v>
      </c>
      <c r="D45" s="13">
        <v>95.198305852411593</v>
      </c>
      <c r="E45" s="13">
        <v>0.32001137388099898</v>
      </c>
      <c r="F45" s="13">
        <v>94.530454469583304</v>
      </c>
      <c r="G45" s="13">
        <v>95.788243443661202</v>
      </c>
      <c r="H45" s="13">
        <v>0.33615238319169399</v>
      </c>
      <c r="I45" s="14">
        <v>10932</v>
      </c>
      <c r="J45" s="14">
        <v>11380</v>
      </c>
      <c r="K45" s="13">
        <v>2.5492428687155702</v>
      </c>
      <c r="L45" s="14">
        <v>4464.0705441038699</v>
      </c>
      <c r="M45" s="14">
        <v>2895</v>
      </c>
      <c r="ZA45" s="8"/>
    </row>
    <row r="46" spans="2:677" x14ac:dyDescent="0.3">
      <c r="B46" s="21"/>
      <c r="C46" s="15" t="s">
        <v>283</v>
      </c>
      <c r="D46" s="13">
        <v>91.236501387924207</v>
      </c>
      <c r="E46" s="13">
        <v>6.3808646779803704</v>
      </c>
      <c r="F46" s="13">
        <v>68.116777175524504</v>
      </c>
      <c r="G46" s="13">
        <v>98.066996894773894</v>
      </c>
      <c r="H46" s="13">
        <v>6.9937630015533703</v>
      </c>
      <c r="I46" s="14">
        <v>113</v>
      </c>
      <c r="J46" s="14">
        <v>118</v>
      </c>
      <c r="K46" s="13">
        <v>5.9579764903828698</v>
      </c>
      <c r="L46" s="14">
        <v>19.805381943092801</v>
      </c>
      <c r="M46" s="14">
        <v>52</v>
      </c>
      <c r="ZA46" s="8">
        <v>1</v>
      </c>
    </row>
    <row r="47" spans="2:677" x14ac:dyDescent="0.3">
      <c r="B47" s="21" t="s">
        <v>261</v>
      </c>
      <c r="C47" s="15" t="s">
        <v>246</v>
      </c>
      <c r="D47" s="13">
        <v>92.106417956883803</v>
      </c>
      <c r="E47" s="13">
        <v>0.86757276427473795</v>
      </c>
      <c r="F47" s="13">
        <v>90.228377653189796</v>
      </c>
      <c r="G47" s="13">
        <v>93.648918172437703</v>
      </c>
      <c r="H47" s="13">
        <v>0.94192433439422296</v>
      </c>
      <c r="I47" s="14">
        <v>2851</v>
      </c>
      <c r="J47" s="14">
        <v>3062</v>
      </c>
      <c r="K47" s="13">
        <v>3.16891893152075</v>
      </c>
      <c r="L47" s="14">
        <v>966.26012408924703</v>
      </c>
      <c r="M47" s="14">
        <v>1459</v>
      </c>
      <c r="ZA47" s="8"/>
    </row>
    <row r="48" spans="2:677" x14ac:dyDescent="0.3">
      <c r="B48" s="21"/>
      <c r="C48" s="15" t="s">
        <v>247</v>
      </c>
      <c r="D48" s="13">
        <v>94.485545755949104</v>
      </c>
      <c r="E48" s="13">
        <v>0.71301301234620296</v>
      </c>
      <c r="F48" s="13">
        <v>92.908365853071999</v>
      </c>
      <c r="G48" s="13">
        <v>95.728088856395999</v>
      </c>
      <c r="H48" s="13">
        <v>0.75462654805199103</v>
      </c>
      <c r="I48" s="14">
        <v>2544</v>
      </c>
      <c r="J48" s="14">
        <v>2691</v>
      </c>
      <c r="K48" s="13">
        <v>2.6246976232252002</v>
      </c>
      <c r="L48" s="14">
        <v>1025.26095813404</v>
      </c>
      <c r="M48" s="14">
        <v>1556</v>
      </c>
      <c r="ZA48" s="8"/>
    </row>
    <row r="49" spans="2:677" x14ac:dyDescent="0.3">
      <c r="B49" s="21"/>
      <c r="C49" s="15" t="s">
        <v>248</v>
      </c>
      <c r="D49" s="13">
        <v>94.078284558997396</v>
      </c>
      <c r="E49" s="13">
        <v>0.76626912251073998</v>
      </c>
      <c r="F49" s="13">
        <v>92.384368748265402</v>
      </c>
      <c r="G49" s="13">
        <v>95.414131686912</v>
      </c>
      <c r="H49" s="13">
        <v>0.81450158886581903</v>
      </c>
      <c r="I49" s="14">
        <v>2451</v>
      </c>
      <c r="J49" s="14">
        <v>2587</v>
      </c>
      <c r="K49" s="13">
        <v>2.7255505916785401</v>
      </c>
      <c r="L49" s="14">
        <v>949.16601728048704</v>
      </c>
      <c r="M49" s="14">
        <v>1571</v>
      </c>
      <c r="ZA49" s="8"/>
    </row>
    <row r="50" spans="2:677" x14ac:dyDescent="0.3">
      <c r="B50" s="21"/>
      <c r="C50" s="15" t="s">
        <v>249</v>
      </c>
      <c r="D50" s="13">
        <v>94.997373721340196</v>
      </c>
      <c r="E50" s="13">
        <v>0.73083883218592804</v>
      </c>
      <c r="F50" s="13">
        <v>93.353474236261604</v>
      </c>
      <c r="G50" s="13">
        <v>96.251012257342197</v>
      </c>
      <c r="H50" s="13">
        <v>0.76932530190753301</v>
      </c>
      <c r="I50" s="14">
        <v>2755</v>
      </c>
      <c r="J50" s="14">
        <v>2861</v>
      </c>
      <c r="K50" s="13">
        <v>3.21439766534021</v>
      </c>
      <c r="L50" s="14">
        <v>890.057888869576</v>
      </c>
      <c r="M50" s="14">
        <v>1702</v>
      </c>
      <c r="ZA50" s="8"/>
    </row>
    <row r="51" spans="2:677" x14ac:dyDescent="0.3">
      <c r="B51" s="21"/>
      <c r="C51" s="15" t="s">
        <v>250</v>
      </c>
      <c r="D51" s="13">
        <v>97.016116949849206</v>
      </c>
      <c r="E51" s="13">
        <v>0.484962537749276</v>
      </c>
      <c r="F51" s="13">
        <v>95.903122540835597</v>
      </c>
      <c r="G51" s="13">
        <v>97.833575695964697</v>
      </c>
      <c r="H51" s="13">
        <v>0.49987832227914197</v>
      </c>
      <c r="I51" s="14">
        <v>3112</v>
      </c>
      <c r="J51" s="14">
        <v>3193</v>
      </c>
      <c r="K51" s="13">
        <v>2.5933048986145102</v>
      </c>
      <c r="L51" s="14">
        <v>1231.24743322927</v>
      </c>
      <c r="M51" s="14">
        <v>1673</v>
      </c>
      <c r="ZA51" s="8"/>
    </row>
    <row r="52" spans="2:677" x14ac:dyDescent="0.3">
      <c r="B52" s="21" t="s">
        <v>260</v>
      </c>
      <c r="C52" s="15" t="s">
        <v>251</v>
      </c>
      <c r="D52" s="13">
        <v>95.187167001418601</v>
      </c>
      <c r="E52" s="13">
        <v>0.33914986632536498</v>
      </c>
      <c r="F52" s="13">
        <v>94.476840584871297</v>
      </c>
      <c r="G52" s="13">
        <v>95.810190579344095</v>
      </c>
      <c r="H52" s="13">
        <v>0.35629788868525802</v>
      </c>
      <c r="I52" s="14">
        <v>10754</v>
      </c>
      <c r="J52" s="14">
        <v>11212</v>
      </c>
      <c r="K52" s="13">
        <v>2.81480594457497</v>
      </c>
      <c r="L52" s="14">
        <v>3983.2230785248698</v>
      </c>
      <c r="M52" s="14">
        <v>3011</v>
      </c>
      <c r="ZA52" s="8"/>
    </row>
    <row r="53" spans="2:677" x14ac:dyDescent="0.3">
      <c r="B53" s="21"/>
      <c r="C53" s="15" t="s">
        <v>252</v>
      </c>
      <c r="D53" s="13">
        <v>92.137502663506396</v>
      </c>
      <c r="E53" s="13">
        <v>0.82854123154741599</v>
      </c>
      <c r="F53" s="13">
        <v>90.351184591559402</v>
      </c>
      <c r="G53" s="13">
        <v>93.616478813313293</v>
      </c>
      <c r="H53" s="13">
        <v>0.89924428988846805</v>
      </c>
      <c r="I53" s="14">
        <v>2960</v>
      </c>
      <c r="J53" s="14">
        <v>3183</v>
      </c>
      <c r="K53" s="13">
        <v>3.0153065998642901</v>
      </c>
      <c r="L53" s="14">
        <v>1055.6140460619399</v>
      </c>
      <c r="M53" s="14">
        <v>1504</v>
      </c>
      <c r="ZA53" s="8"/>
    </row>
    <row r="54" spans="2:677" x14ac:dyDescent="0.3">
      <c r="B54" s="21" t="s">
        <v>254</v>
      </c>
      <c r="C54" s="15" t="s">
        <v>253</v>
      </c>
      <c r="D54" s="13">
        <v>95.582524773531304</v>
      </c>
      <c r="E54" s="13">
        <v>0.34793415467195399</v>
      </c>
      <c r="F54" s="13">
        <v>94.847773793906399</v>
      </c>
      <c r="G54" s="13">
        <v>96.216673631457695</v>
      </c>
      <c r="H54" s="13">
        <v>0.36401440064105101</v>
      </c>
      <c r="I54" s="14">
        <v>8924</v>
      </c>
      <c r="J54" s="14">
        <v>9257</v>
      </c>
      <c r="K54" s="13">
        <v>2.6537796045267101</v>
      </c>
      <c r="L54" s="14">
        <v>3488.23240038841</v>
      </c>
      <c r="M54" s="14">
        <v>2678</v>
      </c>
      <c r="ZA54" s="8"/>
    </row>
    <row r="55" spans="2:677" x14ac:dyDescent="0.3">
      <c r="B55" s="21"/>
      <c r="C55" s="15" t="s">
        <v>254</v>
      </c>
      <c r="D55" s="13">
        <v>93.056122597247906</v>
      </c>
      <c r="E55" s="13">
        <v>0.55835059629735695</v>
      </c>
      <c r="F55" s="13">
        <v>91.8780382830262</v>
      </c>
      <c r="G55" s="13">
        <v>94.074347565659295</v>
      </c>
      <c r="H55" s="13">
        <v>0.60001489500473804</v>
      </c>
      <c r="I55" s="14">
        <v>4894</v>
      </c>
      <c r="J55" s="14">
        <v>5245</v>
      </c>
      <c r="K55" s="13">
        <v>2.5300532061908001</v>
      </c>
      <c r="L55" s="14">
        <v>2073.0789325560299</v>
      </c>
      <c r="M55" s="14">
        <v>1895</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9</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247" priority="1">
      <formula>ZA9 = 3</formula>
    </cfRule>
    <cfRule type="expression" dxfId="246" priority="48">
      <formula>I9 = J9</formula>
    </cfRule>
    <cfRule type="expression" dxfId="245" priority="95">
      <formula>ZA9 = 2</formula>
    </cfRule>
    <cfRule type="expression" dxfId="244" priority="142">
      <formula>ZA9 = 1</formula>
    </cfRule>
  </conditionalFormatting>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73</v>
      </c>
      <c r="M2" s="11" t="str">
        <f>HYPERLINK("#'INDICE'!A1", "Índice")</f>
        <v>Índice</v>
      </c>
    </row>
    <row r="3" spans="2:677" x14ac:dyDescent="0.3">
      <c r="B3" s="9" t="s">
        <v>7</v>
      </c>
      <c r="C3" s="10" t="s">
        <v>72</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53.367639652103797</v>
      </c>
      <c r="E9" s="13">
        <v>1.4002400387870899</v>
      </c>
      <c r="F9" s="13">
        <v>50.6147069747662</v>
      </c>
      <c r="G9" s="13">
        <v>56.100213271480399</v>
      </c>
      <c r="H9" s="13">
        <v>2.6237623547060802</v>
      </c>
      <c r="I9" s="14">
        <v>2163</v>
      </c>
      <c r="J9" s="14">
        <v>3539</v>
      </c>
      <c r="K9" s="13">
        <v>2.7873879528087802</v>
      </c>
      <c r="L9" s="14">
        <v>1269.6474476880201</v>
      </c>
      <c r="M9" s="14">
        <v>2084</v>
      </c>
      <c r="ZA9" s="8"/>
    </row>
    <row r="10" spans="2:677" x14ac:dyDescent="0.3">
      <c r="B10" s="21" t="s">
        <v>256</v>
      </c>
      <c r="C10" s="15" t="s">
        <v>216</v>
      </c>
      <c r="D10" s="13">
        <v>50.0461192940529</v>
      </c>
      <c r="E10" s="13">
        <v>1.73139172488302</v>
      </c>
      <c r="F10" s="13">
        <v>46.655537121928603</v>
      </c>
      <c r="G10" s="13">
        <v>53.436277367194997</v>
      </c>
      <c r="H10" s="13">
        <v>3.45959237060918</v>
      </c>
      <c r="I10" s="14">
        <v>1257</v>
      </c>
      <c r="J10" s="14">
        <v>2191</v>
      </c>
      <c r="K10" s="13">
        <v>2.6260025933659801</v>
      </c>
      <c r="L10" s="14">
        <v>834.34799551800904</v>
      </c>
      <c r="M10" s="14">
        <v>1305</v>
      </c>
      <c r="ZA10" s="8"/>
    </row>
    <row r="11" spans="2:677" x14ac:dyDescent="0.3">
      <c r="B11" s="21"/>
      <c r="C11" s="15" t="s">
        <v>217</v>
      </c>
      <c r="D11" s="13">
        <v>60.5596501991065</v>
      </c>
      <c r="E11" s="13">
        <v>2.2973037618516599</v>
      </c>
      <c r="F11" s="13">
        <v>55.974477426476597</v>
      </c>
      <c r="G11" s="13">
        <v>64.966171345063202</v>
      </c>
      <c r="H11" s="13">
        <v>3.7934561284595398</v>
      </c>
      <c r="I11" s="14">
        <v>906</v>
      </c>
      <c r="J11" s="14">
        <v>1348</v>
      </c>
      <c r="K11" s="13">
        <v>2.9763248278774701</v>
      </c>
      <c r="L11" s="14">
        <v>452.907554771604</v>
      </c>
      <c r="M11" s="14">
        <v>779</v>
      </c>
      <c r="ZA11" s="8"/>
    </row>
    <row r="12" spans="2:677" x14ac:dyDescent="0.3">
      <c r="B12" s="21" t="s">
        <v>257</v>
      </c>
      <c r="C12" s="15" t="s">
        <v>218</v>
      </c>
      <c r="D12" s="13">
        <v>64.291838327284097</v>
      </c>
      <c r="E12" s="13">
        <v>1.7695859078163301</v>
      </c>
      <c r="F12" s="13">
        <v>60.750307199319799</v>
      </c>
      <c r="G12" s="13">
        <v>67.683802031280393</v>
      </c>
      <c r="H12" s="13">
        <v>2.7524269858455002</v>
      </c>
      <c r="I12" s="14">
        <v>904</v>
      </c>
      <c r="J12" s="14">
        <v>1421</v>
      </c>
      <c r="K12" s="13">
        <v>1.93690495538381</v>
      </c>
      <c r="L12" s="14">
        <v>733.64467164493306</v>
      </c>
      <c r="M12" s="14">
        <v>813</v>
      </c>
      <c r="ZA12" s="8"/>
    </row>
    <row r="13" spans="2:677" x14ac:dyDescent="0.3">
      <c r="B13" s="21"/>
      <c r="C13" s="15" t="s">
        <v>219</v>
      </c>
      <c r="D13" s="13">
        <v>42.988053044887501</v>
      </c>
      <c r="E13" s="13">
        <v>2.1198103246437898</v>
      </c>
      <c r="F13" s="13">
        <v>38.886964614776403</v>
      </c>
      <c r="G13" s="13">
        <v>47.187693653680299</v>
      </c>
      <c r="H13" s="13">
        <v>4.9311615076642701</v>
      </c>
      <c r="I13" s="14">
        <v>594</v>
      </c>
      <c r="J13" s="14">
        <v>1180</v>
      </c>
      <c r="K13" s="13">
        <v>2.1616937293840501</v>
      </c>
      <c r="L13" s="14">
        <v>545.86826244633096</v>
      </c>
      <c r="M13" s="14">
        <v>691</v>
      </c>
      <c r="ZA13" s="8"/>
    </row>
    <row r="14" spans="2:677" x14ac:dyDescent="0.3">
      <c r="B14" s="21"/>
      <c r="C14" s="15" t="s">
        <v>220</v>
      </c>
      <c r="D14" s="13">
        <v>72.962073939762604</v>
      </c>
      <c r="E14" s="13">
        <v>1.7781201186439299</v>
      </c>
      <c r="F14" s="13">
        <v>69.334101928391206</v>
      </c>
      <c r="G14" s="13">
        <v>76.307501898283803</v>
      </c>
      <c r="H14" s="13">
        <v>2.4370471158919398</v>
      </c>
      <c r="I14" s="14">
        <v>665</v>
      </c>
      <c r="J14" s="14">
        <v>938</v>
      </c>
      <c r="K14" s="13">
        <v>1.5017278543814501</v>
      </c>
      <c r="L14" s="14">
        <v>624.61383882791097</v>
      </c>
      <c r="M14" s="14">
        <v>580</v>
      </c>
      <c r="ZA14" s="8"/>
    </row>
    <row r="15" spans="2:677" x14ac:dyDescent="0.3">
      <c r="B15" s="21" t="s">
        <v>258</v>
      </c>
      <c r="C15" s="15" t="s">
        <v>221</v>
      </c>
      <c r="D15" s="13">
        <v>60.7428109656393</v>
      </c>
      <c r="E15" s="13">
        <v>5.04481833749215</v>
      </c>
      <c r="F15" s="13">
        <v>50.411462018528603</v>
      </c>
      <c r="G15" s="13">
        <v>70.194341555604296</v>
      </c>
      <c r="H15" s="13">
        <v>8.3052105381587893</v>
      </c>
      <c r="I15" s="14">
        <v>73</v>
      </c>
      <c r="J15" s="14">
        <v>122</v>
      </c>
      <c r="K15" s="13">
        <v>1.29140466077147</v>
      </c>
      <c r="L15" s="14">
        <v>94.470775664630395</v>
      </c>
      <c r="M15" s="14">
        <v>64</v>
      </c>
      <c r="ZA15" s="8"/>
    </row>
    <row r="16" spans="2:677" x14ac:dyDescent="0.3">
      <c r="B16" s="21"/>
      <c r="C16" s="15" t="s">
        <v>222</v>
      </c>
      <c r="D16" s="13">
        <v>66.140562815771204</v>
      </c>
      <c r="E16" s="13">
        <v>4.2311733463846304</v>
      </c>
      <c r="F16" s="13">
        <v>57.328949597401603</v>
      </c>
      <c r="G16" s="13">
        <v>73.959101056249906</v>
      </c>
      <c r="H16" s="13">
        <v>6.3972442420397799</v>
      </c>
      <c r="I16" s="14">
        <v>91</v>
      </c>
      <c r="J16" s="14">
        <v>141</v>
      </c>
      <c r="K16" s="13">
        <v>1.1191854386692801</v>
      </c>
      <c r="L16" s="14">
        <v>125.984484007985</v>
      </c>
      <c r="M16" s="14">
        <v>80</v>
      </c>
      <c r="ZA16" s="8"/>
    </row>
    <row r="17" spans="2:677" x14ac:dyDescent="0.3">
      <c r="B17" s="21"/>
      <c r="C17" s="15" t="s">
        <v>223</v>
      </c>
      <c r="D17" s="13">
        <v>67.636120716745495</v>
      </c>
      <c r="E17" s="13">
        <v>5.2202058330842798</v>
      </c>
      <c r="F17" s="13">
        <v>56.571622199298602</v>
      </c>
      <c r="G17" s="13">
        <v>77.026427114444701</v>
      </c>
      <c r="H17" s="13">
        <v>7.7180739784679098</v>
      </c>
      <c r="I17" s="14">
        <v>71</v>
      </c>
      <c r="J17" s="14">
        <v>103</v>
      </c>
      <c r="K17" s="13">
        <v>1.26980245907519</v>
      </c>
      <c r="L17" s="14">
        <v>81.114979155904393</v>
      </c>
      <c r="M17" s="14">
        <v>62</v>
      </c>
      <c r="ZA17" s="8"/>
    </row>
    <row r="18" spans="2:677" x14ac:dyDescent="0.3">
      <c r="B18" s="21"/>
      <c r="C18" s="15" t="s">
        <v>224</v>
      </c>
      <c r="D18" s="13">
        <v>63.428483117455599</v>
      </c>
      <c r="E18" s="13">
        <v>4.6037261899554398</v>
      </c>
      <c r="F18" s="13">
        <v>53.902510187207902</v>
      </c>
      <c r="G18" s="13">
        <v>72.008193552258206</v>
      </c>
      <c r="H18" s="13">
        <v>7.2581369815045802</v>
      </c>
      <c r="I18" s="14">
        <v>69</v>
      </c>
      <c r="J18" s="14">
        <v>105</v>
      </c>
      <c r="K18" s="13">
        <v>0.95022184713134195</v>
      </c>
      <c r="L18" s="14">
        <v>105</v>
      </c>
      <c r="M18" s="14">
        <v>64</v>
      </c>
      <c r="ZA18" s="8"/>
    </row>
    <row r="19" spans="2:677" x14ac:dyDescent="0.3">
      <c r="B19" s="21"/>
      <c r="C19" s="15" t="s">
        <v>225</v>
      </c>
      <c r="D19" s="13">
        <v>74.551929349925302</v>
      </c>
      <c r="E19" s="13">
        <v>4.9552724436526896</v>
      </c>
      <c r="F19" s="13">
        <v>63.547996441058103</v>
      </c>
      <c r="G19" s="13">
        <v>83.116591357311705</v>
      </c>
      <c r="H19" s="13">
        <v>6.6467393759778801</v>
      </c>
      <c r="I19" s="14">
        <v>89</v>
      </c>
      <c r="J19" s="14">
        <v>118</v>
      </c>
      <c r="K19" s="13">
        <v>1.5142834897003199</v>
      </c>
      <c r="L19" s="14">
        <v>77.924642778316596</v>
      </c>
      <c r="M19" s="14">
        <v>67</v>
      </c>
      <c r="ZA19" s="8"/>
    </row>
    <row r="20" spans="2:677" x14ac:dyDescent="0.3">
      <c r="B20" s="21"/>
      <c r="C20" s="15" t="s">
        <v>226</v>
      </c>
      <c r="D20" s="13">
        <v>62.497290611579999</v>
      </c>
      <c r="E20" s="13">
        <v>5.1350002885880999</v>
      </c>
      <c r="F20" s="13">
        <v>51.883827694874299</v>
      </c>
      <c r="G20" s="13">
        <v>72.031633164338004</v>
      </c>
      <c r="H20" s="13">
        <v>8.2163566425656196</v>
      </c>
      <c r="I20" s="14">
        <v>55</v>
      </c>
      <c r="J20" s="14">
        <v>89</v>
      </c>
      <c r="K20" s="13">
        <v>0.99001045760432305</v>
      </c>
      <c r="L20" s="14">
        <v>89</v>
      </c>
      <c r="M20" s="14">
        <v>48</v>
      </c>
      <c r="ZA20" s="8"/>
    </row>
    <row r="21" spans="2:677" x14ac:dyDescent="0.3">
      <c r="B21" s="21"/>
      <c r="C21" s="15" t="s">
        <v>227</v>
      </c>
      <c r="D21" s="13">
        <v>52.594034470360199</v>
      </c>
      <c r="E21" s="13">
        <v>3.8655624399948998</v>
      </c>
      <c r="F21" s="13">
        <v>44.9687032337185</v>
      </c>
      <c r="G21" s="13">
        <v>60.100264317583999</v>
      </c>
      <c r="H21" s="13">
        <v>7.3498115878016002</v>
      </c>
      <c r="I21" s="14">
        <v>113</v>
      </c>
      <c r="J21" s="14">
        <v>221</v>
      </c>
      <c r="K21" s="13">
        <v>1.3184952917705901</v>
      </c>
      <c r="L21" s="14">
        <v>167.615312227033</v>
      </c>
      <c r="M21" s="14">
        <v>138</v>
      </c>
      <c r="ZA21" s="8"/>
    </row>
    <row r="22" spans="2:677" x14ac:dyDescent="0.3">
      <c r="B22" s="21"/>
      <c r="C22" s="15" t="s">
        <v>228</v>
      </c>
      <c r="D22" s="13">
        <v>77.073176904391303</v>
      </c>
      <c r="E22" s="13">
        <v>2.9617908487646001</v>
      </c>
      <c r="F22" s="13">
        <v>70.725693956574105</v>
      </c>
      <c r="G22" s="13">
        <v>82.387093519485106</v>
      </c>
      <c r="H22" s="13">
        <v>3.8428295909466299</v>
      </c>
      <c r="I22" s="14">
        <v>198</v>
      </c>
      <c r="J22" s="14">
        <v>255</v>
      </c>
      <c r="K22" s="13">
        <v>1.2609426945823199</v>
      </c>
      <c r="L22" s="14">
        <v>202.22965016222901</v>
      </c>
      <c r="M22" s="14">
        <v>153</v>
      </c>
      <c r="ZA22" s="8"/>
    </row>
    <row r="23" spans="2:677" x14ac:dyDescent="0.3">
      <c r="B23" s="21"/>
      <c r="C23" s="15" t="s">
        <v>229</v>
      </c>
      <c r="D23" s="13">
        <v>37.046950403330101</v>
      </c>
      <c r="E23" s="13">
        <v>3.6666974524576901</v>
      </c>
      <c r="F23" s="13">
        <v>30.143607691006501</v>
      </c>
      <c r="G23" s="13">
        <v>44.523617287858499</v>
      </c>
      <c r="H23" s="13">
        <v>9.8974339656526507</v>
      </c>
      <c r="I23" s="14">
        <v>76</v>
      </c>
      <c r="J23" s="14">
        <v>216</v>
      </c>
      <c r="K23" s="13">
        <v>1.2394225013961</v>
      </c>
      <c r="L23" s="14">
        <v>174.27471242186999</v>
      </c>
      <c r="M23" s="14">
        <v>125</v>
      </c>
      <c r="ZA23" s="8"/>
    </row>
    <row r="24" spans="2:677" x14ac:dyDescent="0.3">
      <c r="B24" s="21"/>
      <c r="C24" s="15" t="s">
        <v>230</v>
      </c>
      <c r="D24" s="13">
        <v>63.864361011433203</v>
      </c>
      <c r="E24" s="13">
        <v>5.5853439442861799</v>
      </c>
      <c r="F24" s="13">
        <v>52.225307612744103</v>
      </c>
      <c r="G24" s="13">
        <v>74.075427262458007</v>
      </c>
      <c r="H24" s="13">
        <v>8.7456350550290001</v>
      </c>
      <c r="I24" s="14">
        <v>80</v>
      </c>
      <c r="J24" s="14">
        <v>120</v>
      </c>
      <c r="K24" s="13">
        <v>1.60861641253249</v>
      </c>
      <c r="L24" s="14">
        <v>74.5982690870852</v>
      </c>
      <c r="M24" s="14">
        <v>64</v>
      </c>
      <c r="ZA24" s="8"/>
    </row>
    <row r="25" spans="2:677" x14ac:dyDescent="0.3">
      <c r="B25" s="21"/>
      <c r="C25" s="15" t="s">
        <v>231</v>
      </c>
      <c r="D25" s="13">
        <v>65.335842366817403</v>
      </c>
      <c r="E25" s="13">
        <v>4.1461946413425501</v>
      </c>
      <c r="F25" s="13">
        <v>56.764184616419399</v>
      </c>
      <c r="G25" s="13">
        <v>73.015964984922206</v>
      </c>
      <c r="H25" s="13">
        <v>6.3459725797433304</v>
      </c>
      <c r="I25" s="14">
        <v>108</v>
      </c>
      <c r="J25" s="14">
        <v>164</v>
      </c>
      <c r="K25" s="13">
        <v>1.23724250234948</v>
      </c>
      <c r="L25" s="14">
        <v>132.55283397439899</v>
      </c>
      <c r="M25" s="14">
        <v>103</v>
      </c>
      <c r="ZA25" s="8"/>
    </row>
    <row r="26" spans="2:677" x14ac:dyDescent="0.3">
      <c r="B26" s="21"/>
      <c r="C26" s="15" t="s">
        <v>232</v>
      </c>
      <c r="D26" s="13">
        <v>41.512402638544799</v>
      </c>
      <c r="E26" s="13">
        <v>4.1626640997660598</v>
      </c>
      <c r="F26" s="13">
        <v>33.598917308776201</v>
      </c>
      <c r="G26" s="13">
        <v>49.889364166762398</v>
      </c>
      <c r="H26" s="13">
        <v>10.0275190911281</v>
      </c>
      <c r="I26" s="14">
        <v>85</v>
      </c>
      <c r="J26" s="14">
        <v>213</v>
      </c>
      <c r="K26" s="13">
        <v>1.5129930908510301</v>
      </c>
      <c r="L26" s="14">
        <v>140.78055034619601</v>
      </c>
      <c r="M26" s="14">
        <v>119</v>
      </c>
      <c r="ZA26" s="8"/>
    </row>
    <row r="27" spans="2:677" x14ac:dyDescent="0.3">
      <c r="B27" s="21"/>
      <c r="C27" s="15" t="s">
        <v>233</v>
      </c>
      <c r="D27" s="13">
        <v>39.169319036019097</v>
      </c>
      <c r="E27" s="13">
        <v>4.0146886528882</v>
      </c>
      <c r="F27" s="13">
        <v>31.583600089394199</v>
      </c>
      <c r="G27" s="13">
        <v>47.316917811472898</v>
      </c>
      <c r="H27" s="13">
        <v>10.2495747990829</v>
      </c>
      <c r="I27" s="14">
        <v>72</v>
      </c>
      <c r="J27" s="14">
        <v>181</v>
      </c>
      <c r="K27" s="13">
        <v>1.2176081507440299</v>
      </c>
      <c r="L27" s="14">
        <v>148.65209294911401</v>
      </c>
      <c r="M27" s="14">
        <v>100</v>
      </c>
      <c r="ZA27" s="8"/>
    </row>
    <row r="28" spans="2:677" x14ac:dyDescent="0.3">
      <c r="B28" s="21"/>
      <c r="C28" s="15" t="s">
        <v>234</v>
      </c>
      <c r="D28" s="13">
        <v>79.852184268768994</v>
      </c>
      <c r="E28" s="13">
        <v>3.8647922380097999</v>
      </c>
      <c r="F28" s="13">
        <v>71.090159500999704</v>
      </c>
      <c r="G28" s="13">
        <v>86.464239568519801</v>
      </c>
      <c r="H28" s="13">
        <v>4.8399330255031696</v>
      </c>
      <c r="I28" s="14">
        <v>66</v>
      </c>
      <c r="J28" s="14">
        <v>89</v>
      </c>
      <c r="K28" s="13">
        <v>0.81699651904252801</v>
      </c>
      <c r="L28" s="14">
        <v>89</v>
      </c>
      <c r="M28" s="14">
        <v>51</v>
      </c>
      <c r="ZA28" s="8"/>
    </row>
    <row r="29" spans="2:677" x14ac:dyDescent="0.3">
      <c r="B29" s="21"/>
      <c r="C29" s="15" t="s">
        <v>235</v>
      </c>
      <c r="D29" s="13">
        <v>75.891556753253298</v>
      </c>
      <c r="E29" s="13">
        <v>4.6549871038022497</v>
      </c>
      <c r="F29" s="13">
        <v>65.540250299794906</v>
      </c>
      <c r="G29" s="13">
        <v>83.897403533067404</v>
      </c>
      <c r="H29" s="13">
        <v>6.1337351649499503</v>
      </c>
      <c r="I29" s="14">
        <v>96</v>
      </c>
      <c r="J29" s="14">
        <v>128</v>
      </c>
      <c r="K29" s="13">
        <v>1.5041046577570101</v>
      </c>
      <c r="L29" s="14">
        <v>85.100461154664401</v>
      </c>
      <c r="M29" s="14">
        <v>81</v>
      </c>
      <c r="ZA29" s="8"/>
    </row>
    <row r="30" spans="2:677" x14ac:dyDescent="0.3">
      <c r="B30" s="21"/>
      <c r="C30" s="15" t="s">
        <v>236</v>
      </c>
      <c r="D30" s="13">
        <v>80.8188965447887</v>
      </c>
      <c r="E30" s="13">
        <v>3.5664590760532602</v>
      </c>
      <c r="F30" s="13">
        <v>72.784143346359599</v>
      </c>
      <c r="G30" s="13">
        <v>86.908265458078304</v>
      </c>
      <c r="H30" s="13">
        <v>4.4129024628253601</v>
      </c>
      <c r="I30" s="14">
        <v>139</v>
      </c>
      <c r="J30" s="14">
        <v>174</v>
      </c>
      <c r="K30" s="13">
        <v>1.4194957247050199</v>
      </c>
      <c r="L30" s="14">
        <v>122.578741852962</v>
      </c>
      <c r="M30" s="14">
        <v>102</v>
      </c>
      <c r="ZA30" s="8"/>
    </row>
    <row r="31" spans="2:677" x14ac:dyDescent="0.3">
      <c r="B31" s="21"/>
      <c r="C31" s="15" t="s">
        <v>237</v>
      </c>
      <c r="D31" s="13">
        <v>69.437858174138398</v>
      </c>
      <c r="E31" s="13">
        <v>3.9924113809189898</v>
      </c>
      <c r="F31" s="13">
        <v>61.040259762874904</v>
      </c>
      <c r="G31" s="13">
        <v>76.715851066435306</v>
      </c>
      <c r="H31" s="13">
        <v>5.7496176954460498</v>
      </c>
      <c r="I31" s="14">
        <v>120</v>
      </c>
      <c r="J31" s="14">
        <v>178</v>
      </c>
      <c r="K31" s="13">
        <v>1.32942466793181</v>
      </c>
      <c r="L31" s="14">
        <v>133.89250575357201</v>
      </c>
      <c r="M31" s="14">
        <v>104</v>
      </c>
      <c r="ZA31" s="8"/>
    </row>
    <row r="32" spans="2:677" x14ac:dyDescent="0.3">
      <c r="B32" s="21"/>
      <c r="C32" s="15" t="s">
        <v>238</v>
      </c>
      <c r="D32" s="13">
        <v>51.556246365941703</v>
      </c>
      <c r="E32" s="13">
        <v>4.22291586349158</v>
      </c>
      <c r="F32" s="13">
        <v>43.190454031051701</v>
      </c>
      <c r="G32" s="13">
        <v>59.835721144642001</v>
      </c>
      <c r="H32" s="13">
        <v>8.1908908447634108</v>
      </c>
      <c r="I32" s="14">
        <v>56</v>
      </c>
      <c r="J32" s="14">
        <v>106</v>
      </c>
      <c r="K32" s="13">
        <v>0.74971306524006198</v>
      </c>
      <c r="L32" s="14">
        <v>106</v>
      </c>
      <c r="M32" s="14">
        <v>54</v>
      </c>
      <c r="ZA32" s="8"/>
    </row>
    <row r="33" spans="2:677" x14ac:dyDescent="0.3">
      <c r="B33" s="21"/>
      <c r="C33" s="15" t="s">
        <v>239</v>
      </c>
      <c r="D33" s="13">
        <v>61.942080989718797</v>
      </c>
      <c r="E33" s="13">
        <v>5.6088061136611396</v>
      </c>
      <c r="F33" s="13">
        <v>50.397319453136703</v>
      </c>
      <c r="G33" s="13">
        <v>72.277891560529099</v>
      </c>
      <c r="H33" s="13">
        <v>9.0549203772990694</v>
      </c>
      <c r="I33" s="14">
        <v>92</v>
      </c>
      <c r="J33" s="14">
        <v>137</v>
      </c>
      <c r="K33" s="13">
        <v>1.81488425969437</v>
      </c>
      <c r="L33" s="14">
        <v>75.486907370650201</v>
      </c>
      <c r="M33" s="14">
        <v>85</v>
      </c>
      <c r="ZA33" s="8"/>
    </row>
    <row r="34" spans="2:677" x14ac:dyDescent="0.3">
      <c r="B34" s="21"/>
      <c r="C34" s="15" t="s">
        <v>240</v>
      </c>
      <c r="D34" s="13">
        <v>68.320030630767505</v>
      </c>
      <c r="E34" s="13">
        <v>3.22106230035536</v>
      </c>
      <c r="F34" s="13">
        <v>61.662190235599702</v>
      </c>
      <c r="G34" s="13">
        <v>74.303484739977094</v>
      </c>
      <c r="H34" s="13">
        <v>4.7146675295909102</v>
      </c>
      <c r="I34" s="14">
        <v>157</v>
      </c>
      <c r="J34" s="14">
        <v>236</v>
      </c>
      <c r="K34" s="13">
        <v>1.12650547429648</v>
      </c>
      <c r="L34" s="14">
        <v>209.49742845003601</v>
      </c>
      <c r="M34" s="14">
        <v>148</v>
      </c>
      <c r="ZA34" s="8"/>
    </row>
    <row r="35" spans="2:677" x14ac:dyDescent="0.3">
      <c r="B35" s="21"/>
      <c r="C35" s="15" t="s">
        <v>241</v>
      </c>
      <c r="D35" s="13">
        <v>69.189648883968204</v>
      </c>
      <c r="E35" s="13">
        <v>4.46061534395953</v>
      </c>
      <c r="F35" s="13">
        <v>59.761813529639603</v>
      </c>
      <c r="G35" s="13">
        <v>77.249453775938306</v>
      </c>
      <c r="H35" s="13">
        <v>6.4469402806770004</v>
      </c>
      <c r="I35" s="14">
        <v>115</v>
      </c>
      <c r="J35" s="14">
        <v>174</v>
      </c>
      <c r="K35" s="13">
        <v>1.6147224252319201</v>
      </c>
      <c r="L35" s="14">
        <v>107.75845884162401</v>
      </c>
      <c r="M35" s="14">
        <v>113</v>
      </c>
      <c r="ZA35" s="8"/>
    </row>
    <row r="36" spans="2:677" x14ac:dyDescent="0.3">
      <c r="B36" s="21"/>
      <c r="C36" s="15" t="s">
        <v>242</v>
      </c>
      <c r="D36" s="13">
        <v>51.913398157156799</v>
      </c>
      <c r="E36" s="13">
        <v>4.2157390634574901</v>
      </c>
      <c r="F36" s="13">
        <v>43.611561029007497</v>
      </c>
      <c r="G36" s="13">
        <v>60.110910360098003</v>
      </c>
      <c r="H36" s="13">
        <v>8.1207149081152998</v>
      </c>
      <c r="I36" s="14">
        <v>92</v>
      </c>
      <c r="J36" s="14">
        <v>175</v>
      </c>
      <c r="K36" s="13">
        <v>1.23877703818364</v>
      </c>
      <c r="L36" s="14">
        <v>141.26835952383701</v>
      </c>
      <c r="M36" s="14">
        <v>103</v>
      </c>
      <c r="ZA36" s="8"/>
    </row>
    <row r="37" spans="2:677" x14ac:dyDescent="0.3">
      <c r="B37" s="21"/>
      <c r="C37" s="15" t="s">
        <v>243</v>
      </c>
      <c r="D37" s="13">
        <v>52.914340118800297</v>
      </c>
      <c r="E37" s="13">
        <v>6.6381170211273703</v>
      </c>
      <c r="F37" s="13">
        <v>39.8288018907934</v>
      </c>
      <c r="G37" s="13">
        <v>65.611195002146502</v>
      </c>
      <c r="H37" s="13">
        <v>12.5450246685943</v>
      </c>
      <c r="I37" s="14">
        <v>50</v>
      </c>
      <c r="J37" s="14">
        <v>94</v>
      </c>
      <c r="K37" s="13">
        <v>1.6447909629933599</v>
      </c>
      <c r="L37" s="14">
        <v>57.1501194467468</v>
      </c>
      <c r="M37" s="14">
        <v>56</v>
      </c>
      <c r="ZA37" s="8"/>
    </row>
    <row r="38" spans="2:677" x14ac:dyDescent="0.3">
      <c r="B38" s="21" t="s">
        <v>259</v>
      </c>
      <c r="C38" s="15" t="s">
        <v>244</v>
      </c>
      <c r="D38" s="13">
        <v>58.722780817379501</v>
      </c>
      <c r="E38" s="13">
        <v>1.7384993983003401</v>
      </c>
      <c r="F38" s="13">
        <v>55.276296298660696</v>
      </c>
      <c r="G38" s="13">
        <v>62.085843601163397</v>
      </c>
      <c r="H38" s="13">
        <v>2.9605195362032499</v>
      </c>
      <c r="I38" s="14">
        <v>1278</v>
      </c>
      <c r="J38" s="14">
        <v>1977</v>
      </c>
      <c r="K38" s="13">
        <v>2.4638767803908501</v>
      </c>
      <c r="L38" s="14">
        <v>802.39402219066403</v>
      </c>
      <c r="M38" s="14">
        <v>1126</v>
      </c>
      <c r="ZA38" s="8"/>
    </row>
    <row r="39" spans="2:677" x14ac:dyDescent="0.3">
      <c r="B39" s="21"/>
      <c r="C39" s="15" t="s">
        <v>245</v>
      </c>
      <c r="D39" s="13">
        <v>49.190455763967996</v>
      </c>
      <c r="E39" s="13">
        <v>2.1137550153642799</v>
      </c>
      <c r="F39" s="13">
        <v>45.058806553592298</v>
      </c>
      <c r="G39" s="13">
        <v>53.333193026677399</v>
      </c>
      <c r="H39" s="13">
        <v>4.2970836161932997</v>
      </c>
      <c r="I39" s="14">
        <v>885</v>
      </c>
      <c r="J39" s="14">
        <v>1562</v>
      </c>
      <c r="K39" s="13">
        <v>2.79052591116394</v>
      </c>
      <c r="L39" s="14">
        <v>559.75111850815404</v>
      </c>
      <c r="M39" s="14">
        <v>866</v>
      </c>
      <c r="ZA39" s="8"/>
    </row>
    <row r="40" spans="2:677" x14ac:dyDescent="0.3">
      <c r="B40" s="21" t="s">
        <v>284</v>
      </c>
      <c r="C40" s="15" t="s">
        <v>277</v>
      </c>
      <c r="D40" s="13">
        <v>51.596480506614697</v>
      </c>
      <c r="E40" s="13">
        <v>1.9033884726024699</v>
      </c>
      <c r="F40" s="13">
        <v>47.862293909978497</v>
      </c>
      <c r="G40" s="13">
        <v>55.312924383587699</v>
      </c>
      <c r="H40" s="13">
        <v>3.6889889657463302</v>
      </c>
      <c r="I40" s="14">
        <v>1092</v>
      </c>
      <c r="J40" s="14">
        <v>1810</v>
      </c>
      <c r="K40" s="13">
        <v>2.6241968922774701</v>
      </c>
      <c r="L40" s="14">
        <v>689.73483099781799</v>
      </c>
      <c r="M40" s="14">
        <v>1263</v>
      </c>
      <c r="ZA40" s="8"/>
    </row>
    <row r="41" spans="2:677" x14ac:dyDescent="0.3">
      <c r="B41" s="21"/>
      <c r="C41" s="15" t="s">
        <v>278</v>
      </c>
      <c r="D41" s="13">
        <v>55.170289180277599</v>
      </c>
      <c r="E41" s="13">
        <v>2.1341734062141802</v>
      </c>
      <c r="F41" s="13">
        <v>50.958713798948601</v>
      </c>
      <c r="G41" s="13">
        <v>59.3089889630388</v>
      </c>
      <c r="H41" s="13">
        <v>3.8683382630829302</v>
      </c>
      <c r="I41" s="14">
        <v>1071</v>
      </c>
      <c r="J41" s="14">
        <v>1729</v>
      </c>
      <c r="K41" s="13">
        <v>3.1822328026884401</v>
      </c>
      <c r="L41" s="14">
        <v>543.32919908917199</v>
      </c>
      <c r="M41" s="14">
        <v>1224</v>
      </c>
      <c r="ZA41" s="8"/>
    </row>
    <row r="42" spans="2:677" x14ac:dyDescent="0.3">
      <c r="B42" s="21" t="s">
        <v>285</v>
      </c>
      <c r="C42" s="15" t="s">
        <v>279</v>
      </c>
      <c r="D42" s="13">
        <v>71.851037070231001</v>
      </c>
      <c r="E42" s="13">
        <v>3.3460117524288502</v>
      </c>
      <c r="F42" s="13">
        <v>64.844369722265199</v>
      </c>
      <c r="G42" s="13">
        <v>77.936397348142407</v>
      </c>
      <c r="H42" s="13">
        <v>4.6568732879363699</v>
      </c>
      <c r="I42" s="14">
        <v>314</v>
      </c>
      <c r="J42" s="14">
        <v>425</v>
      </c>
      <c r="K42" s="13">
        <v>2.3470662075944602</v>
      </c>
      <c r="L42" s="14">
        <v>181.077124550137</v>
      </c>
      <c r="M42" s="14">
        <v>249</v>
      </c>
      <c r="ZA42" s="8"/>
    </row>
    <row r="43" spans="2:677" x14ac:dyDescent="0.3">
      <c r="B43" s="21"/>
      <c r="C43" s="15" t="s">
        <v>280</v>
      </c>
      <c r="D43" s="13">
        <v>62.522183184736598</v>
      </c>
      <c r="E43" s="13">
        <v>7.3041798522030703</v>
      </c>
      <c r="F43" s="13">
        <v>47.451690517260097</v>
      </c>
      <c r="G43" s="13">
        <v>75.501954641119397</v>
      </c>
      <c r="H43" s="13">
        <v>11.6825412679867</v>
      </c>
      <c r="I43" s="14">
        <v>107</v>
      </c>
      <c r="J43" s="14">
        <v>151</v>
      </c>
      <c r="K43" s="13">
        <v>3.4152756140321601</v>
      </c>
      <c r="L43" s="14">
        <v>44.213122765142202</v>
      </c>
      <c r="M43" s="14">
        <v>87</v>
      </c>
      <c r="ZA43" s="8"/>
    </row>
    <row r="44" spans="2:677" x14ac:dyDescent="0.3">
      <c r="B44" s="21"/>
      <c r="C44" s="15" t="s">
        <v>281</v>
      </c>
      <c r="D44" s="13">
        <v>26.7186330765687</v>
      </c>
      <c r="E44" s="13">
        <v>5.15705759967648</v>
      </c>
      <c r="F44" s="13">
        <v>17.828024469841498</v>
      </c>
      <c r="G44" s="13">
        <v>37.9929450742613</v>
      </c>
      <c r="H44" s="13">
        <v>19.301352673610602</v>
      </c>
      <c r="I44" s="14">
        <v>37</v>
      </c>
      <c r="J44" s="14">
        <v>113</v>
      </c>
      <c r="K44" s="13">
        <v>1.52129763610652</v>
      </c>
      <c r="L44" s="14">
        <v>74.278692951369294</v>
      </c>
      <c r="M44" s="14">
        <v>64</v>
      </c>
      <c r="ZA44" s="8"/>
    </row>
    <row r="45" spans="2:677" x14ac:dyDescent="0.3">
      <c r="B45" s="21"/>
      <c r="C45" s="15" t="s">
        <v>282</v>
      </c>
      <c r="D45" s="13">
        <v>53.222816056688501</v>
      </c>
      <c r="E45" s="13">
        <v>1.5401625522006701</v>
      </c>
      <c r="F45" s="13">
        <v>50.194749199731298</v>
      </c>
      <c r="G45" s="13">
        <v>56.227328459054903</v>
      </c>
      <c r="H45" s="13">
        <v>2.8938013173903001</v>
      </c>
      <c r="I45" s="14">
        <v>1691</v>
      </c>
      <c r="J45" s="14">
        <v>2823</v>
      </c>
      <c r="K45" s="13">
        <v>2.68879818325283</v>
      </c>
      <c r="L45" s="14">
        <v>1049.9114502468201</v>
      </c>
      <c r="M45" s="14">
        <v>1768</v>
      </c>
      <c r="ZA45" s="8"/>
    </row>
    <row r="46" spans="2:677" x14ac:dyDescent="0.3">
      <c r="B46" s="21"/>
      <c r="C46" s="15" t="s">
        <v>283</v>
      </c>
      <c r="D46" s="13">
        <v>43.948114577883899</v>
      </c>
      <c r="E46" s="13">
        <v>12.438209838318</v>
      </c>
      <c r="F46" s="13">
        <v>22.1037485942187</v>
      </c>
      <c r="G46" s="13">
        <v>68.418991379066895</v>
      </c>
      <c r="H46" s="13">
        <v>28.302032880785401</v>
      </c>
      <c r="I46" s="14">
        <v>14</v>
      </c>
      <c r="J46" s="14">
        <v>27</v>
      </c>
      <c r="K46" s="13">
        <v>1.6328964050777</v>
      </c>
      <c r="L46" s="14">
        <v>16.535035484210798</v>
      </c>
      <c r="M46" s="14">
        <v>2</v>
      </c>
      <c r="ZA46" s="8">
        <v>1</v>
      </c>
    </row>
    <row r="47" spans="2:677" x14ac:dyDescent="0.3">
      <c r="B47" s="21" t="s">
        <v>261</v>
      </c>
      <c r="C47" s="15" t="s">
        <v>246</v>
      </c>
      <c r="D47" s="13">
        <v>59.6413975041092</v>
      </c>
      <c r="E47" s="13">
        <v>3.1079033137004202</v>
      </c>
      <c r="F47" s="13">
        <v>53.4264050451483</v>
      </c>
      <c r="G47" s="13">
        <v>65.561631985625695</v>
      </c>
      <c r="H47" s="13">
        <v>5.2109833836242601</v>
      </c>
      <c r="I47" s="14">
        <v>571</v>
      </c>
      <c r="J47" s="14">
        <v>840</v>
      </c>
      <c r="K47" s="13">
        <v>3.3667667482838399</v>
      </c>
      <c r="L47" s="14">
        <v>249.497533628719</v>
      </c>
      <c r="M47" s="14">
        <v>585</v>
      </c>
      <c r="ZA47" s="8"/>
    </row>
    <row r="48" spans="2:677" x14ac:dyDescent="0.3">
      <c r="B48" s="21"/>
      <c r="C48" s="15" t="s">
        <v>247</v>
      </c>
      <c r="D48" s="13">
        <v>57.3692945941525</v>
      </c>
      <c r="E48" s="13">
        <v>3.3040303078439899</v>
      </c>
      <c r="F48" s="13">
        <v>50.798111008891802</v>
      </c>
      <c r="G48" s="13">
        <v>63.690170180714198</v>
      </c>
      <c r="H48" s="13">
        <v>5.7592311901648596</v>
      </c>
      <c r="I48" s="14">
        <v>398</v>
      </c>
      <c r="J48" s="14">
        <v>630</v>
      </c>
      <c r="K48" s="13">
        <v>2.8076092302551299</v>
      </c>
      <c r="L48" s="14">
        <v>224.39020117580699</v>
      </c>
      <c r="M48" s="14">
        <v>446</v>
      </c>
      <c r="ZA48" s="8"/>
    </row>
    <row r="49" spans="2:677" x14ac:dyDescent="0.3">
      <c r="B49" s="21"/>
      <c r="C49" s="15" t="s">
        <v>248</v>
      </c>
      <c r="D49" s="13">
        <v>50.501830600949397</v>
      </c>
      <c r="E49" s="13">
        <v>3.20568259654139</v>
      </c>
      <c r="F49" s="13">
        <v>44.238653139554302</v>
      </c>
      <c r="G49" s="13">
        <v>56.749297578366402</v>
      </c>
      <c r="H49" s="13">
        <v>6.3476562302696404</v>
      </c>
      <c r="I49" s="14">
        <v>380</v>
      </c>
      <c r="J49" s="14">
        <v>647</v>
      </c>
      <c r="K49" s="13">
        <v>2.65568951220046</v>
      </c>
      <c r="L49" s="14">
        <v>243.62787781765499</v>
      </c>
      <c r="M49" s="14">
        <v>466</v>
      </c>
      <c r="ZA49" s="8"/>
    </row>
    <row r="50" spans="2:677" x14ac:dyDescent="0.3">
      <c r="B50" s="21"/>
      <c r="C50" s="15" t="s">
        <v>249</v>
      </c>
      <c r="D50" s="13">
        <v>47.563249238403799</v>
      </c>
      <c r="E50" s="13">
        <v>3.06351015476146</v>
      </c>
      <c r="F50" s="13">
        <v>41.617537113004801</v>
      </c>
      <c r="G50" s="13">
        <v>53.578851650303598</v>
      </c>
      <c r="H50" s="13">
        <v>6.44091857435152</v>
      </c>
      <c r="I50" s="14">
        <v>353</v>
      </c>
      <c r="J50" s="14">
        <v>636</v>
      </c>
      <c r="K50" s="13">
        <v>2.3894892750293799</v>
      </c>
      <c r="L50" s="14">
        <v>266.16566420545303</v>
      </c>
      <c r="M50" s="14">
        <v>451</v>
      </c>
      <c r="ZA50" s="8"/>
    </row>
    <row r="51" spans="2:677" x14ac:dyDescent="0.3">
      <c r="B51" s="21"/>
      <c r="C51" s="15" t="s">
        <v>250</v>
      </c>
      <c r="D51" s="13">
        <v>52.9915309555359</v>
      </c>
      <c r="E51" s="13">
        <v>2.8938521652214901</v>
      </c>
      <c r="F51" s="13">
        <v>47.300939657065904</v>
      </c>
      <c r="G51" s="13">
        <v>58.605393160644603</v>
      </c>
      <c r="H51" s="13">
        <v>5.4609710514868102</v>
      </c>
      <c r="I51" s="14">
        <v>449</v>
      </c>
      <c r="J51" s="14">
        <v>752</v>
      </c>
      <c r="K51" s="13">
        <v>2.52470154002323</v>
      </c>
      <c r="L51" s="14">
        <v>297.85698946144799</v>
      </c>
      <c r="M51" s="14">
        <v>535</v>
      </c>
      <c r="ZA51" s="8"/>
    </row>
    <row r="52" spans="2:677" x14ac:dyDescent="0.3">
      <c r="B52" s="21" t="s">
        <v>260</v>
      </c>
      <c r="C52" s="15" t="s">
        <v>251</v>
      </c>
      <c r="D52" s="13">
        <v>52.180535544130002</v>
      </c>
      <c r="E52" s="13">
        <v>1.63045333041408</v>
      </c>
      <c r="F52" s="13">
        <v>48.979031685098398</v>
      </c>
      <c r="G52" s="13">
        <v>55.3642252701177</v>
      </c>
      <c r="H52" s="13">
        <v>3.1246389355953901</v>
      </c>
      <c r="I52" s="14">
        <v>1568</v>
      </c>
      <c r="J52" s="14">
        <v>2642</v>
      </c>
      <c r="K52" s="13">
        <v>2.8136618723170201</v>
      </c>
      <c r="L52" s="14">
        <v>938.98987152437701</v>
      </c>
      <c r="M52" s="14">
        <v>1698</v>
      </c>
      <c r="ZA52" s="8"/>
    </row>
    <row r="53" spans="2:677" x14ac:dyDescent="0.3">
      <c r="B53" s="21"/>
      <c r="C53" s="15" t="s">
        <v>252</v>
      </c>
      <c r="D53" s="13">
        <v>59.343230037258202</v>
      </c>
      <c r="E53" s="13">
        <v>3.0063730704018998</v>
      </c>
      <c r="F53" s="13">
        <v>53.338866271552099</v>
      </c>
      <c r="G53" s="13">
        <v>65.080775205715597</v>
      </c>
      <c r="H53" s="13">
        <v>5.0660758919161903</v>
      </c>
      <c r="I53" s="14">
        <v>583</v>
      </c>
      <c r="J53" s="14">
        <v>863</v>
      </c>
      <c r="K53" s="13">
        <v>3.2291554876678301</v>
      </c>
      <c r="L53" s="14">
        <v>267.252538100381</v>
      </c>
      <c r="M53" s="14">
        <v>601</v>
      </c>
      <c r="ZA53" s="8"/>
    </row>
    <row r="54" spans="2:677" x14ac:dyDescent="0.3">
      <c r="B54" s="21" t="s">
        <v>254</v>
      </c>
      <c r="C54" s="15" t="s">
        <v>253</v>
      </c>
      <c r="D54" s="13">
        <v>51.436223659276699</v>
      </c>
      <c r="E54" s="13">
        <v>1.7264983279071899</v>
      </c>
      <c r="F54" s="13">
        <v>48.0493698564688</v>
      </c>
      <c r="G54" s="13">
        <v>54.809938068791702</v>
      </c>
      <c r="H54" s="13">
        <v>3.3565806450797102</v>
      </c>
      <c r="I54" s="14">
        <v>1327</v>
      </c>
      <c r="J54" s="14">
        <v>2246</v>
      </c>
      <c r="K54" s="13">
        <v>2.6789656378039499</v>
      </c>
      <c r="L54" s="14">
        <v>838.38328058628395</v>
      </c>
      <c r="M54" s="14">
        <v>1456</v>
      </c>
      <c r="ZA54" s="8"/>
    </row>
    <row r="55" spans="2:677" x14ac:dyDescent="0.3">
      <c r="B55" s="21"/>
      <c r="C55" s="15" t="s">
        <v>254</v>
      </c>
      <c r="D55" s="13">
        <v>56.222927232858197</v>
      </c>
      <c r="E55" s="13">
        <v>2.3260144690586202</v>
      </c>
      <c r="F55" s="13">
        <v>51.6211565804944</v>
      </c>
      <c r="G55" s="13">
        <v>60.720051459032398</v>
      </c>
      <c r="H55" s="13">
        <v>4.1371280072717997</v>
      </c>
      <c r="I55" s="14">
        <v>836</v>
      </c>
      <c r="J55" s="14">
        <v>1293</v>
      </c>
      <c r="K55" s="13">
        <v>2.8400577160861</v>
      </c>
      <c r="L55" s="14">
        <v>455.27243783689499</v>
      </c>
      <c r="M55" s="14">
        <v>867</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309</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243" priority="1">
      <formula>ZA9 = 3</formula>
    </cfRule>
    <cfRule type="expression" dxfId="242" priority="48">
      <formula>I9 = J9</formula>
    </cfRule>
    <cfRule type="expression" dxfId="241" priority="95">
      <formula>ZA9 = 2</formula>
    </cfRule>
    <cfRule type="expression" dxfId="240" priority="142">
      <formula>ZA9 = 1</formula>
    </cfRule>
  </conditionalFormatting>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75</v>
      </c>
      <c r="M2" s="11" t="str">
        <f>HYPERLINK("#'INDICE'!A1", "Índice")</f>
        <v>Índice</v>
      </c>
    </row>
    <row r="3" spans="2:677" x14ac:dyDescent="0.3">
      <c r="B3" s="9" t="s">
        <v>7</v>
      </c>
      <c r="C3" s="10" t="s">
        <v>74</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55.568036174666197</v>
      </c>
      <c r="E9" s="13">
        <v>0.99992430239986696</v>
      </c>
      <c r="F9" s="13">
        <v>53.599783418910199</v>
      </c>
      <c r="G9" s="13">
        <v>57.518969453500901</v>
      </c>
      <c r="H9" s="13">
        <v>1.79945949368594</v>
      </c>
      <c r="I9" s="14">
        <v>4827</v>
      </c>
      <c r="J9" s="14">
        <v>7794</v>
      </c>
      <c r="K9" s="13">
        <v>3.1558646310911498</v>
      </c>
      <c r="L9" s="14">
        <v>2469.68768026821</v>
      </c>
      <c r="M9" s="14">
        <v>2915</v>
      </c>
      <c r="ZA9" s="8"/>
    </row>
    <row r="10" spans="2:677" x14ac:dyDescent="0.3">
      <c r="B10" s="21" t="s">
        <v>256</v>
      </c>
      <c r="C10" s="15" t="s">
        <v>216</v>
      </c>
      <c r="D10" s="13">
        <v>52.391627922310903</v>
      </c>
      <c r="E10" s="13">
        <v>1.27717089509002</v>
      </c>
      <c r="F10" s="13">
        <v>49.882941433522703</v>
      </c>
      <c r="G10" s="13">
        <v>54.888303198951597</v>
      </c>
      <c r="H10" s="13">
        <v>2.4377385199480299</v>
      </c>
      <c r="I10" s="14">
        <v>2791</v>
      </c>
      <c r="J10" s="14">
        <v>4770</v>
      </c>
      <c r="K10" s="13">
        <v>3.1187468471478299</v>
      </c>
      <c r="L10" s="14">
        <v>1529.4604640201201</v>
      </c>
      <c r="M10" s="14">
        <v>1825</v>
      </c>
      <c r="ZA10" s="8"/>
    </row>
    <row r="11" spans="2:677" x14ac:dyDescent="0.3">
      <c r="B11" s="21"/>
      <c r="C11" s="15" t="s">
        <v>217</v>
      </c>
      <c r="D11" s="13">
        <v>62.542550244852102</v>
      </c>
      <c r="E11" s="13">
        <v>1.51183312948309</v>
      </c>
      <c r="F11" s="13">
        <v>59.532490497657697</v>
      </c>
      <c r="G11" s="13">
        <v>65.4586213701145</v>
      </c>
      <c r="H11" s="13">
        <v>2.41728730850327</v>
      </c>
      <c r="I11" s="14">
        <v>2036</v>
      </c>
      <c r="J11" s="14">
        <v>3024</v>
      </c>
      <c r="K11" s="13">
        <v>2.94938910350109</v>
      </c>
      <c r="L11" s="14">
        <v>1025.2970679285199</v>
      </c>
      <c r="M11" s="14">
        <v>1090</v>
      </c>
      <c r="ZA11" s="8"/>
    </row>
    <row r="12" spans="2:677" x14ac:dyDescent="0.3">
      <c r="B12" s="21" t="s">
        <v>257</v>
      </c>
      <c r="C12" s="15" t="s">
        <v>218</v>
      </c>
      <c r="D12" s="13">
        <v>65.640625060871002</v>
      </c>
      <c r="E12" s="13">
        <v>1.18334378645171</v>
      </c>
      <c r="F12" s="13">
        <v>63.2831594590943</v>
      </c>
      <c r="G12" s="13">
        <v>67.923448564580198</v>
      </c>
      <c r="H12" s="13">
        <v>1.8027613011825301</v>
      </c>
      <c r="I12" s="14">
        <v>2006</v>
      </c>
      <c r="J12" s="14">
        <v>3122</v>
      </c>
      <c r="K12" s="13">
        <v>1.9377496875059299</v>
      </c>
      <c r="L12" s="14">
        <v>1611.1472086048</v>
      </c>
      <c r="M12" s="14">
        <v>1149</v>
      </c>
      <c r="ZA12" s="8"/>
    </row>
    <row r="13" spans="2:677" x14ac:dyDescent="0.3">
      <c r="B13" s="21"/>
      <c r="C13" s="15" t="s">
        <v>219</v>
      </c>
      <c r="D13" s="13">
        <v>45.695168942330099</v>
      </c>
      <c r="E13" s="13">
        <v>1.6167477500407099</v>
      </c>
      <c r="F13" s="13">
        <v>42.544232534141003</v>
      </c>
      <c r="G13" s="13">
        <v>48.8809335217842</v>
      </c>
      <c r="H13" s="13">
        <v>3.5381152700871601</v>
      </c>
      <c r="I13" s="14">
        <v>1289</v>
      </c>
      <c r="J13" s="14">
        <v>2543</v>
      </c>
      <c r="K13" s="13">
        <v>2.6776346686863</v>
      </c>
      <c r="L13" s="14">
        <v>949.71880583232905</v>
      </c>
      <c r="M13" s="14">
        <v>960</v>
      </c>
      <c r="ZA13" s="8"/>
    </row>
    <row r="14" spans="2:677" x14ac:dyDescent="0.3">
      <c r="B14" s="21"/>
      <c r="C14" s="15" t="s">
        <v>220</v>
      </c>
      <c r="D14" s="13">
        <v>74.297278364096599</v>
      </c>
      <c r="E14" s="13">
        <v>1.25091664681681</v>
      </c>
      <c r="F14" s="13">
        <v>71.766433000406806</v>
      </c>
      <c r="G14" s="13">
        <v>76.674993463175397</v>
      </c>
      <c r="H14" s="13">
        <v>1.68366415884933</v>
      </c>
      <c r="I14" s="14">
        <v>1532</v>
      </c>
      <c r="J14" s="14">
        <v>2129</v>
      </c>
      <c r="K14" s="13">
        <v>1.7437183977917601</v>
      </c>
      <c r="L14" s="14">
        <v>1220.9540271503499</v>
      </c>
      <c r="M14" s="14">
        <v>806</v>
      </c>
      <c r="ZA14" s="8"/>
    </row>
    <row r="15" spans="2:677" x14ac:dyDescent="0.3">
      <c r="B15" s="21" t="s">
        <v>258</v>
      </c>
      <c r="C15" s="15" t="s">
        <v>221</v>
      </c>
      <c r="D15" s="13">
        <v>64.049585848418303</v>
      </c>
      <c r="E15" s="13">
        <v>3.3033626803351801</v>
      </c>
      <c r="F15" s="13">
        <v>57.264975259910599</v>
      </c>
      <c r="G15" s="13">
        <v>70.315423449009501</v>
      </c>
      <c r="H15" s="13">
        <v>5.1575082595428796</v>
      </c>
      <c r="I15" s="14">
        <v>158</v>
      </c>
      <c r="J15" s="14">
        <v>253</v>
      </c>
      <c r="K15" s="13">
        <v>1.19424335406465</v>
      </c>
      <c r="L15" s="14">
        <v>211.84961937523499</v>
      </c>
      <c r="M15" s="14">
        <v>90</v>
      </c>
      <c r="ZA15" s="8"/>
    </row>
    <row r="16" spans="2:677" x14ac:dyDescent="0.3">
      <c r="B16" s="21"/>
      <c r="C16" s="15" t="s">
        <v>222</v>
      </c>
      <c r="D16" s="13">
        <v>67.419167613644703</v>
      </c>
      <c r="E16" s="13">
        <v>3.1733506757664398</v>
      </c>
      <c r="F16" s="13">
        <v>60.8500777248682</v>
      </c>
      <c r="G16" s="13">
        <v>73.368417956534799</v>
      </c>
      <c r="H16" s="13">
        <v>4.7068968486110396</v>
      </c>
      <c r="I16" s="14">
        <v>192</v>
      </c>
      <c r="J16" s="14">
        <v>286</v>
      </c>
      <c r="K16" s="13">
        <v>1.3065782739009</v>
      </c>
      <c r="L16" s="14">
        <v>218.892358546666</v>
      </c>
      <c r="M16" s="14">
        <v>106</v>
      </c>
      <c r="ZA16" s="8"/>
    </row>
    <row r="17" spans="2:677" x14ac:dyDescent="0.3">
      <c r="B17" s="21"/>
      <c r="C17" s="15" t="s">
        <v>223</v>
      </c>
      <c r="D17" s="13">
        <v>67.216701111278297</v>
      </c>
      <c r="E17" s="13">
        <v>3.05419357365157</v>
      </c>
      <c r="F17" s="13">
        <v>60.903819000859798</v>
      </c>
      <c r="G17" s="13">
        <v>72.9627597554651</v>
      </c>
      <c r="H17" s="13">
        <v>4.5438016492289703</v>
      </c>
      <c r="I17" s="14">
        <v>160</v>
      </c>
      <c r="J17" s="14">
        <v>241</v>
      </c>
      <c r="K17" s="13">
        <v>1.0159550942670099</v>
      </c>
      <c r="L17" s="14">
        <v>237.21520897916801</v>
      </c>
      <c r="M17" s="14">
        <v>100</v>
      </c>
      <c r="ZA17" s="8"/>
    </row>
    <row r="18" spans="2:677" x14ac:dyDescent="0.3">
      <c r="B18" s="21"/>
      <c r="C18" s="15" t="s">
        <v>224</v>
      </c>
      <c r="D18" s="13">
        <v>65.225064670913099</v>
      </c>
      <c r="E18" s="13">
        <v>3.6166392785644899</v>
      </c>
      <c r="F18" s="13">
        <v>57.742685912217802</v>
      </c>
      <c r="G18" s="13">
        <v>72.024448415382295</v>
      </c>
      <c r="H18" s="13">
        <v>5.5448611615977601</v>
      </c>
      <c r="I18" s="14">
        <v>159</v>
      </c>
      <c r="J18" s="14">
        <v>242</v>
      </c>
      <c r="K18" s="13">
        <v>1.3897816798303799</v>
      </c>
      <c r="L18" s="14">
        <v>174.128068826994</v>
      </c>
      <c r="M18" s="14">
        <v>89</v>
      </c>
      <c r="ZA18" s="8"/>
    </row>
    <row r="19" spans="2:677" x14ac:dyDescent="0.3">
      <c r="B19" s="21"/>
      <c r="C19" s="15" t="s">
        <v>225</v>
      </c>
      <c r="D19" s="13">
        <v>73.766066439408604</v>
      </c>
      <c r="E19" s="13">
        <v>3.5837884876863502</v>
      </c>
      <c r="F19" s="13">
        <v>66.0565390013886</v>
      </c>
      <c r="G19" s="13">
        <v>80.248130983383305</v>
      </c>
      <c r="H19" s="13">
        <v>4.8583158363609797</v>
      </c>
      <c r="I19" s="14">
        <v>177</v>
      </c>
      <c r="J19" s="14">
        <v>239</v>
      </c>
      <c r="K19" s="13">
        <v>1.5795801133101699</v>
      </c>
      <c r="L19" s="14">
        <v>151.30603252477701</v>
      </c>
      <c r="M19" s="14">
        <v>84</v>
      </c>
      <c r="ZA19" s="8"/>
    </row>
    <row r="20" spans="2:677" x14ac:dyDescent="0.3">
      <c r="B20" s="21"/>
      <c r="C20" s="15" t="s">
        <v>226</v>
      </c>
      <c r="D20" s="13">
        <v>62.913891779355801</v>
      </c>
      <c r="E20" s="13">
        <v>3.2245188074625499</v>
      </c>
      <c r="F20" s="13">
        <v>56.314226025620897</v>
      </c>
      <c r="G20" s="13">
        <v>69.064242307732698</v>
      </c>
      <c r="H20" s="13">
        <v>5.1252890518539296</v>
      </c>
      <c r="I20" s="14">
        <v>126</v>
      </c>
      <c r="J20" s="14">
        <v>196</v>
      </c>
      <c r="K20" s="13">
        <v>0.86897369074067499</v>
      </c>
      <c r="L20" s="14">
        <v>196</v>
      </c>
      <c r="M20" s="14">
        <v>74</v>
      </c>
      <c r="ZA20" s="8"/>
    </row>
    <row r="21" spans="2:677" x14ac:dyDescent="0.3">
      <c r="B21" s="21"/>
      <c r="C21" s="15" t="s">
        <v>227</v>
      </c>
      <c r="D21" s="13">
        <v>50.361352771476</v>
      </c>
      <c r="E21" s="13">
        <v>2.8307276042158298</v>
      </c>
      <c r="F21" s="13">
        <v>44.796838654166301</v>
      </c>
      <c r="G21" s="13">
        <v>55.916929709383801</v>
      </c>
      <c r="H21" s="13">
        <v>5.6208331357991597</v>
      </c>
      <c r="I21" s="14">
        <v>219</v>
      </c>
      <c r="J21" s="14">
        <v>432</v>
      </c>
      <c r="K21" s="13">
        <v>1.3815165928898601</v>
      </c>
      <c r="L21" s="14">
        <v>312.69982729367098</v>
      </c>
      <c r="M21" s="14">
        <v>181</v>
      </c>
      <c r="ZA21" s="8"/>
    </row>
    <row r="22" spans="2:677" x14ac:dyDescent="0.3">
      <c r="B22" s="21"/>
      <c r="C22" s="15" t="s">
        <v>228</v>
      </c>
      <c r="D22" s="13">
        <v>77.367029333860003</v>
      </c>
      <c r="E22" s="13">
        <v>2.0988101938213299</v>
      </c>
      <c r="F22" s="13">
        <v>72.966418810551104</v>
      </c>
      <c r="G22" s="13">
        <v>81.235514407995794</v>
      </c>
      <c r="H22" s="13">
        <v>2.7127966678989099</v>
      </c>
      <c r="I22" s="14">
        <v>430</v>
      </c>
      <c r="J22" s="14">
        <v>570</v>
      </c>
      <c r="K22" s="13">
        <v>1.4314003334818</v>
      </c>
      <c r="L22" s="14">
        <v>398.21144837482802</v>
      </c>
      <c r="M22" s="14">
        <v>207</v>
      </c>
      <c r="ZA22" s="8"/>
    </row>
    <row r="23" spans="2:677" x14ac:dyDescent="0.3">
      <c r="B23" s="21"/>
      <c r="C23" s="15" t="s">
        <v>229</v>
      </c>
      <c r="D23" s="13">
        <v>43.025942445368997</v>
      </c>
      <c r="E23" s="13">
        <v>2.85514141599851</v>
      </c>
      <c r="F23" s="13">
        <v>37.504244566820098</v>
      </c>
      <c r="G23" s="13">
        <v>48.7267491285563</v>
      </c>
      <c r="H23" s="13">
        <v>6.6358602594789202</v>
      </c>
      <c r="I23" s="14">
        <v>189</v>
      </c>
      <c r="J23" s="14">
        <v>465</v>
      </c>
      <c r="K23" s="13">
        <v>1.54299914832373</v>
      </c>
      <c r="L23" s="14">
        <v>301.36115143366402</v>
      </c>
      <c r="M23" s="14">
        <v>172</v>
      </c>
      <c r="ZA23" s="8"/>
    </row>
    <row r="24" spans="2:677" x14ac:dyDescent="0.3">
      <c r="B24" s="21"/>
      <c r="C24" s="15" t="s">
        <v>230</v>
      </c>
      <c r="D24" s="13">
        <v>66.0107727464584</v>
      </c>
      <c r="E24" s="13">
        <v>3.2966309428720102</v>
      </c>
      <c r="F24" s="13">
        <v>59.197067800190801</v>
      </c>
      <c r="G24" s="13">
        <v>72.220599953684598</v>
      </c>
      <c r="H24" s="13">
        <v>4.9940802170792304</v>
      </c>
      <c r="I24" s="14">
        <v>181</v>
      </c>
      <c r="J24" s="14">
        <v>263</v>
      </c>
      <c r="K24" s="13">
        <v>1.2690707805821599</v>
      </c>
      <c r="L24" s="14">
        <v>207.23824393731101</v>
      </c>
      <c r="M24" s="14">
        <v>89</v>
      </c>
      <c r="ZA24" s="8"/>
    </row>
    <row r="25" spans="2:677" x14ac:dyDescent="0.3">
      <c r="B25" s="21"/>
      <c r="C25" s="15" t="s">
        <v>231</v>
      </c>
      <c r="D25" s="13">
        <v>64.009334996138307</v>
      </c>
      <c r="E25" s="13">
        <v>2.72554600238227</v>
      </c>
      <c r="F25" s="13">
        <v>58.469698001827297</v>
      </c>
      <c r="G25" s="13">
        <v>69.199300588259803</v>
      </c>
      <c r="H25" s="13">
        <v>4.2580445532619704</v>
      </c>
      <c r="I25" s="14">
        <v>243</v>
      </c>
      <c r="J25" s="14">
        <v>384</v>
      </c>
      <c r="K25" s="13">
        <v>1.2350161038410301</v>
      </c>
      <c r="L25" s="14">
        <v>310.927119740156</v>
      </c>
      <c r="M25" s="14">
        <v>145</v>
      </c>
      <c r="ZA25" s="8"/>
    </row>
    <row r="26" spans="2:677" x14ac:dyDescent="0.3">
      <c r="B26" s="21"/>
      <c r="C26" s="15" t="s">
        <v>232</v>
      </c>
      <c r="D26" s="13">
        <v>40.501715524314903</v>
      </c>
      <c r="E26" s="13">
        <v>2.8780385972059599</v>
      </c>
      <c r="F26" s="13">
        <v>34.970559545952298</v>
      </c>
      <c r="G26" s="13">
        <v>46.285039963606003</v>
      </c>
      <c r="H26" s="13">
        <v>7.1059671422514201</v>
      </c>
      <c r="I26" s="14">
        <v>179</v>
      </c>
      <c r="J26" s="14">
        <v>462</v>
      </c>
      <c r="K26" s="13">
        <v>1.5845877365190499</v>
      </c>
      <c r="L26" s="14">
        <v>291.55848512048902</v>
      </c>
      <c r="M26" s="14">
        <v>163</v>
      </c>
      <c r="ZA26" s="8"/>
    </row>
    <row r="27" spans="2:677" x14ac:dyDescent="0.3">
      <c r="B27" s="21"/>
      <c r="C27" s="15" t="s">
        <v>233</v>
      </c>
      <c r="D27" s="13">
        <v>37.716811577564997</v>
      </c>
      <c r="E27" s="13">
        <v>3.11518372529873</v>
      </c>
      <c r="F27" s="13">
        <v>31.7888852463517</v>
      </c>
      <c r="G27" s="13">
        <v>44.036510920910999</v>
      </c>
      <c r="H27" s="13">
        <v>8.2594036849915593</v>
      </c>
      <c r="I27" s="14">
        <v>138</v>
      </c>
      <c r="J27" s="14">
        <v>377</v>
      </c>
      <c r="K27" s="13">
        <v>1.55327862663092</v>
      </c>
      <c r="L27" s="14">
        <v>242.712410726798</v>
      </c>
      <c r="M27" s="14">
        <v>150</v>
      </c>
      <c r="ZA27" s="8"/>
    </row>
    <row r="28" spans="2:677" x14ac:dyDescent="0.3">
      <c r="B28" s="21"/>
      <c r="C28" s="15" t="s">
        <v>234</v>
      </c>
      <c r="D28" s="13">
        <v>81.307874784512407</v>
      </c>
      <c r="E28" s="13">
        <v>2.8594365367981598</v>
      </c>
      <c r="F28" s="13">
        <v>74.956684543347606</v>
      </c>
      <c r="G28" s="13">
        <v>86.341845646315804</v>
      </c>
      <c r="H28" s="13">
        <v>3.5168014714151998</v>
      </c>
      <c r="I28" s="14">
        <v>158</v>
      </c>
      <c r="J28" s="14">
        <v>203</v>
      </c>
      <c r="K28" s="13">
        <v>1.08672836385843</v>
      </c>
      <c r="L28" s="14">
        <v>186.79921013494999</v>
      </c>
      <c r="M28" s="14">
        <v>83</v>
      </c>
      <c r="ZA28" s="8"/>
    </row>
    <row r="29" spans="2:677" x14ac:dyDescent="0.3">
      <c r="B29" s="21"/>
      <c r="C29" s="15" t="s">
        <v>235</v>
      </c>
      <c r="D29" s="13">
        <v>80.204625306265996</v>
      </c>
      <c r="E29" s="13">
        <v>2.84031775734231</v>
      </c>
      <c r="F29" s="13">
        <v>73.978206534857506</v>
      </c>
      <c r="G29" s="13">
        <v>85.238485359534906</v>
      </c>
      <c r="H29" s="13">
        <v>3.5413391016994198</v>
      </c>
      <c r="I29" s="14">
        <v>235</v>
      </c>
      <c r="J29" s="14">
        <v>292</v>
      </c>
      <c r="K29" s="13">
        <v>1.47864427467996</v>
      </c>
      <c r="L29" s="14">
        <v>197.478193369531</v>
      </c>
      <c r="M29" s="14">
        <v>109</v>
      </c>
      <c r="ZA29" s="8"/>
    </row>
    <row r="30" spans="2:677" x14ac:dyDescent="0.3">
      <c r="B30" s="21"/>
      <c r="C30" s="15" t="s">
        <v>236</v>
      </c>
      <c r="D30" s="13">
        <v>79.348250381960895</v>
      </c>
      <c r="E30" s="13">
        <v>2.5451022015600402</v>
      </c>
      <c r="F30" s="13">
        <v>73.868795289458006</v>
      </c>
      <c r="G30" s="13">
        <v>83.928698007772596</v>
      </c>
      <c r="H30" s="13">
        <v>3.2075089107933898</v>
      </c>
      <c r="I30" s="14">
        <v>289</v>
      </c>
      <c r="J30" s="14">
        <v>371</v>
      </c>
      <c r="K30" s="13">
        <v>1.4625744124978399</v>
      </c>
      <c r="L30" s="14">
        <v>253.66230725067399</v>
      </c>
      <c r="M30" s="14">
        <v>143</v>
      </c>
      <c r="ZA30" s="8"/>
    </row>
    <row r="31" spans="2:677" x14ac:dyDescent="0.3">
      <c r="B31" s="21"/>
      <c r="C31" s="15" t="s">
        <v>237</v>
      </c>
      <c r="D31" s="13">
        <v>69.197970012629895</v>
      </c>
      <c r="E31" s="13">
        <v>2.6437047619020202</v>
      </c>
      <c r="F31" s="13">
        <v>63.745864132005799</v>
      </c>
      <c r="G31" s="13">
        <v>74.162486908835902</v>
      </c>
      <c r="H31" s="13">
        <v>3.82049467841252</v>
      </c>
      <c r="I31" s="14">
        <v>259</v>
      </c>
      <c r="J31" s="14">
        <v>385</v>
      </c>
      <c r="K31" s="13">
        <v>1.25917020133457</v>
      </c>
      <c r="L31" s="14">
        <v>305.756918001987</v>
      </c>
      <c r="M31" s="14">
        <v>142</v>
      </c>
      <c r="ZA31" s="8"/>
    </row>
    <row r="32" spans="2:677" x14ac:dyDescent="0.3">
      <c r="B32" s="21"/>
      <c r="C32" s="15" t="s">
        <v>238</v>
      </c>
      <c r="D32" s="13">
        <v>61.932175044747297</v>
      </c>
      <c r="E32" s="13">
        <v>3.2294909944103498</v>
      </c>
      <c r="F32" s="13">
        <v>55.333925863916697</v>
      </c>
      <c r="G32" s="13">
        <v>68.117325195961897</v>
      </c>
      <c r="H32" s="13">
        <v>5.2145609161586401</v>
      </c>
      <c r="I32" s="14">
        <v>145</v>
      </c>
      <c r="J32" s="14">
        <v>229</v>
      </c>
      <c r="K32" s="13">
        <v>1.00862239404014</v>
      </c>
      <c r="L32" s="14">
        <v>227.042351382578</v>
      </c>
      <c r="M32" s="14">
        <v>77</v>
      </c>
      <c r="ZA32" s="8"/>
    </row>
    <row r="33" spans="2:677" x14ac:dyDescent="0.3">
      <c r="B33" s="21"/>
      <c r="C33" s="15" t="s">
        <v>239</v>
      </c>
      <c r="D33" s="13">
        <v>64.505331815033003</v>
      </c>
      <c r="E33" s="13">
        <v>3.8072417718593599</v>
      </c>
      <c r="F33" s="13">
        <v>56.661355242289098</v>
      </c>
      <c r="G33" s="13">
        <v>71.640187303411395</v>
      </c>
      <c r="H33" s="13">
        <v>5.9022125221780097</v>
      </c>
      <c r="I33" s="14">
        <v>207</v>
      </c>
      <c r="J33" s="14">
        <v>308</v>
      </c>
      <c r="K33" s="13">
        <v>1.9435716465158499</v>
      </c>
      <c r="L33" s="14">
        <v>158.471132542059</v>
      </c>
      <c r="M33" s="14">
        <v>113</v>
      </c>
      <c r="ZA33" s="8"/>
    </row>
    <row r="34" spans="2:677" x14ac:dyDescent="0.3">
      <c r="B34" s="21"/>
      <c r="C34" s="15" t="s">
        <v>240</v>
      </c>
      <c r="D34" s="13">
        <v>67.812169414016097</v>
      </c>
      <c r="E34" s="13">
        <v>2.1458946156253398</v>
      </c>
      <c r="F34" s="13">
        <v>63.4462175832805</v>
      </c>
      <c r="G34" s="13">
        <v>71.887711122612103</v>
      </c>
      <c r="H34" s="13">
        <v>3.1644683161866398</v>
      </c>
      <c r="I34" s="14">
        <v>370</v>
      </c>
      <c r="J34" s="14">
        <v>566</v>
      </c>
      <c r="K34" s="13">
        <v>1.1919715307090799</v>
      </c>
      <c r="L34" s="14">
        <v>474.84355575447302</v>
      </c>
      <c r="M34" s="14">
        <v>212</v>
      </c>
      <c r="ZA34" s="8"/>
    </row>
    <row r="35" spans="2:677" x14ac:dyDescent="0.3">
      <c r="B35" s="21"/>
      <c r="C35" s="15" t="s">
        <v>241</v>
      </c>
      <c r="D35" s="13">
        <v>71.068110687214201</v>
      </c>
      <c r="E35" s="13">
        <v>3.2398806093692998</v>
      </c>
      <c r="F35" s="13">
        <v>64.275644466838301</v>
      </c>
      <c r="G35" s="13">
        <v>77.030611552067597</v>
      </c>
      <c r="H35" s="13">
        <v>4.55883880694212</v>
      </c>
      <c r="I35" s="14">
        <v>273</v>
      </c>
      <c r="J35" s="14">
        <v>389</v>
      </c>
      <c r="K35" s="13">
        <v>1.98078880967383</v>
      </c>
      <c r="L35" s="14">
        <v>196.38640833398901</v>
      </c>
      <c r="M35" s="14">
        <v>146</v>
      </c>
      <c r="ZA35" s="8"/>
    </row>
    <row r="36" spans="2:677" x14ac:dyDescent="0.3">
      <c r="B36" s="21"/>
      <c r="C36" s="15" t="s">
        <v>242</v>
      </c>
      <c r="D36" s="13">
        <v>51.843947798376497</v>
      </c>
      <c r="E36" s="13">
        <v>2.98751556233224</v>
      </c>
      <c r="F36" s="13">
        <v>45.945621292940103</v>
      </c>
      <c r="G36" s="13">
        <v>57.691327169889803</v>
      </c>
      <c r="H36" s="13">
        <v>5.7625155668137502</v>
      </c>
      <c r="I36" s="14">
        <v>206</v>
      </c>
      <c r="J36" s="14">
        <v>404</v>
      </c>
      <c r="K36" s="13">
        <v>1.4407096244870801</v>
      </c>
      <c r="L36" s="14">
        <v>280.41736733995299</v>
      </c>
      <c r="M36" s="14">
        <v>153</v>
      </c>
      <c r="ZA36" s="8"/>
    </row>
    <row r="37" spans="2:677" x14ac:dyDescent="0.3">
      <c r="B37" s="21"/>
      <c r="C37" s="15" t="s">
        <v>243</v>
      </c>
      <c r="D37" s="13">
        <v>56.4578474482716</v>
      </c>
      <c r="E37" s="13">
        <v>4.0789225887377896</v>
      </c>
      <c r="F37" s="13">
        <v>48.2538670349048</v>
      </c>
      <c r="G37" s="13">
        <v>64.322823275619996</v>
      </c>
      <c r="H37" s="13">
        <v>7.2247221123246304</v>
      </c>
      <c r="I37" s="14">
        <v>134</v>
      </c>
      <c r="J37" s="14">
        <v>237</v>
      </c>
      <c r="K37" s="13">
        <v>1.5972346328004701</v>
      </c>
      <c r="L37" s="14">
        <v>148.38145575672999</v>
      </c>
      <c r="M37" s="14">
        <v>87</v>
      </c>
      <c r="ZA37" s="8"/>
    </row>
    <row r="38" spans="2:677" x14ac:dyDescent="0.3">
      <c r="B38" s="21" t="s">
        <v>259</v>
      </c>
      <c r="C38" s="15" t="s">
        <v>244</v>
      </c>
      <c r="D38" s="13">
        <v>59.915370390299699</v>
      </c>
      <c r="E38" s="13">
        <v>1.30382916499525</v>
      </c>
      <c r="F38" s="13">
        <v>57.333230443445203</v>
      </c>
      <c r="G38" s="13">
        <v>62.443606434500197</v>
      </c>
      <c r="H38" s="13">
        <v>2.1761180086209402</v>
      </c>
      <c r="I38" s="14">
        <v>2882</v>
      </c>
      <c r="J38" s="14">
        <v>4451</v>
      </c>
      <c r="K38" s="13">
        <v>3.1498166215164698</v>
      </c>
      <c r="L38" s="14">
        <v>1413.0981370772899</v>
      </c>
      <c r="M38" s="14">
        <v>1590</v>
      </c>
      <c r="ZA38" s="8"/>
    </row>
    <row r="39" spans="2:677" x14ac:dyDescent="0.3">
      <c r="B39" s="21"/>
      <c r="C39" s="15" t="s">
        <v>245</v>
      </c>
      <c r="D39" s="13">
        <v>52.163470072449002</v>
      </c>
      <c r="E39" s="13">
        <v>1.5337443191211499</v>
      </c>
      <c r="F39" s="13">
        <v>49.1504276185306</v>
      </c>
      <c r="G39" s="13">
        <v>55.1608521533418</v>
      </c>
      <c r="H39" s="13">
        <v>2.9402651261332098</v>
      </c>
      <c r="I39" s="14">
        <v>1945</v>
      </c>
      <c r="J39" s="14">
        <v>3343</v>
      </c>
      <c r="K39" s="13">
        <v>3.1505489909534101</v>
      </c>
      <c r="L39" s="14">
        <v>1061.0849123753301</v>
      </c>
      <c r="M39" s="14">
        <v>1228</v>
      </c>
      <c r="ZA39" s="8"/>
    </row>
    <row r="40" spans="2:677" x14ac:dyDescent="0.3">
      <c r="B40" s="21" t="s">
        <v>284</v>
      </c>
      <c r="C40" s="15" t="s">
        <v>277</v>
      </c>
      <c r="D40" s="13">
        <v>54.943272493804201</v>
      </c>
      <c r="E40" s="13">
        <v>1.4058317628219801</v>
      </c>
      <c r="F40" s="13">
        <v>52.174291775244797</v>
      </c>
      <c r="G40" s="13">
        <v>57.681967763022797</v>
      </c>
      <c r="H40" s="13">
        <v>2.55869681402852</v>
      </c>
      <c r="I40" s="14">
        <v>2404</v>
      </c>
      <c r="J40" s="14">
        <v>3947</v>
      </c>
      <c r="K40" s="13">
        <v>3.1502833304480302</v>
      </c>
      <c r="L40" s="14">
        <v>1252.90317916854</v>
      </c>
      <c r="M40" s="14">
        <v>2212</v>
      </c>
      <c r="ZA40" s="8"/>
    </row>
    <row r="41" spans="2:677" x14ac:dyDescent="0.3">
      <c r="B41" s="21"/>
      <c r="C41" s="15" t="s">
        <v>278</v>
      </c>
      <c r="D41" s="13">
        <v>56.206417454127603</v>
      </c>
      <c r="E41" s="13">
        <v>1.4435329034127999</v>
      </c>
      <c r="F41" s="13">
        <v>53.358692147843797</v>
      </c>
      <c r="G41" s="13">
        <v>59.013826669469402</v>
      </c>
      <c r="H41" s="13">
        <v>2.5682706153455301</v>
      </c>
      <c r="I41" s="14">
        <v>2423</v>
      </c>
      <c r="J41" s="14">
        <v>3847</v>
      </c>
      <c r="K41" s="13">
        <v>3.2558641518473999</v>
      </c>
      <c r="L41" s="14">
        <v>1181.56035405138</v>
      </c>
      <c r="M41" s="14">
        <v>2193</v>
      </c>
      <c r="ZA41" s="8"/>
    </row>
    <row r="42" spans="2:677" x14ac:dyDescent="0.3">
      <c r="B42" s="21" t="s">
        <v>285</v>
      </c>
      <c r="C42" s="15" t="s">
        <v>279</v>
      </c>
      <c r="D42" s="13">
        <v>74.543496955043295</v>
      </c>
      <c r="E42" s="13">
        <v>2.11318119048447</v>
      </c>
      <c r="F42" s="13">
        <v>70.176712914294598</v>
      </c>
      <c r="G42" s="13">
        <v>78.467078380737107</v>
      </c>
      <c r="H42" s="13">
        <v>2.8348296991740498</v>
      </c>
      <c r="I42" s="14">
        <v>749</v>
      </c>
      <c r="J42" s="14">
        <v>985</v>
      </c>
      <c r="K42" s="13">
        <v>2.3155814639310099</v>
      </c>
      <c r="L42" s="14">
        <v>425.37911766137199</v>
      </c>
      <c r="M42" s="14">
        <v>469</v>
      </c>
      <c r="ZA42" s="8"/>
    </row>
    <row r="43" spans="2:677" x14ac:dyDescent="0.3">
      <c r="B43" s="21"/>
      <c r="C43" s="15" t="s">
        <v>280</v>
      </c>
      <c r="D43" s="13">
        <v>60.329905446440598</v>
      </c>
      <c r="E43" s="13">
        <v>4.3298314668798596</v>
      </c>
      <c r="F43" s="13">
        <v>51.574415076660401</v>
      </c>
      <c r="G43" s="13">
        <v>68.470150369272901</v>
      </c>
      <c r="H43" s="13">
        <v>7.17692400616105</v>
      </c>
      <c r="I43" s="14">
        <v>226</v>
      </c>
      <c r="J43" s="14">
        <v>327</v>
      </c>
      <c r="K43" s="13">
        <v>2.5536637080820501</v>
      </c>
      <c r="L43" s="14">
        <v>128.05131661036</v>
      </c>
      <c r="M43" s="14">
        <v>184</v>
      </c>
      <c r="ZA43" s="8"/>
    </row>
    <row r="44" spans="2:677" x14ac:dyDescent="0.3">
      <c r="B44" s="21"/>
      <c r="C44" s="15" t="s">
        <v>281</v>
      </c>
      <c r="D44" s="13">
        <v>34.905593787073201</v>
      </c>
      <c r="E44" s="13">
        <v>3.6984743286975799</v>
      </c>
      <c r="F44" s="13">
        <v>28.009413820584701</v>
      </c>
      <c r="G44" s="13">
        <v>42.497373673444002</v>
      </c>
      <c r="H44" s="13">
        <v>10.5956493714405</v>
      </c>
      <c r="I44" s="14">
        <v>98</v>
      </c>
      <c r="J44" s="14">
        <v>274</v>
      </c>
      <c r="K44" s="13">
        <v>1.64349794044598</v>
      </c>
      <c r="L44" s="14">
        <v>166.71758038567901</v>
      </c>
      <c r="M44" s="14">
        <v>157</v>
      </c>
      <c r="ZA44" s="8"/>
    </row>
    <row r="45" spans="2:677" x14ac:dyDescent="0.3">
      <c r="B45" s="21"/>
      <c r="C45" s="15" t="s">
        <v>282</v>
      </c>
      <c r="D45" s="13">
        <v>55.242801701723302</v>
      </c>
      <c r="E45" s="13">
        <v>1.12615241936979</v>
      </c>
      <c r="F45" s="13">
        <v>53.025741607574901</v>
      </c>
      <c r="G45" s="13">
        <v>57.4392105862484</v>
      </c>
      <c r="H45" s="13">
        <v>2.0385505164099298</v>
      </c>
      <c r="I45" s="14">
        <v>3714</v>
      </c>
      <c r="J45" s="14">
        <v>6136</v>
      </c>
      <c r="K45" s="13">
        <v>3.1468085855110899</v>
      </c>
      <c r="L45" s="14">
        <v>1949.91205637741</v>
      </c>
      <c r="M45" s="14">
        <v>2602</v>
      </c>
      <c r="ZA45" s="8"/>
    </row>
    <row r="46" spans="2:677" x14ac:dyDescent="0.3">
      <c r="B46" s="21"/>
      <c r="C46" s="15" t="s">
        <v>283</v>
      </c>
      <c r="D46" s="13">
        <v>50.942943808258299</v>
      </c>
      <c r="E46" s="13">
        <v>8.6004564091796105</v>
      </c>
      <c r="F46" s="13">
        <v>34.186436444115998</v>
      </c>
      <c r="G46" s="13">
        <v>67.490213379028205</v>
      </c>
      <c r="H46" s="13">
        <v>16.882527326160101</v>
      </c>
      <c r="I46" s="14">
        <v>40</v>
      </c>
      <c r="J46" s="14">
        <v>72</v>
      </c>
      <c r="K46" s="13">
        <v>2.10143434294802</v>
      </c>
      <c r="L46" s="14">
        <v>34.262312425613999</v>
      </c>
      <c r="M46" s="14">
        <v>23</v>
      </c>
      <c r="ZA46" s="8">
        <v>1</v>
      </c>
    </row>
    <row r="47" spans="2:677" x14ac:dyDescent="0.3">
      <c r="B47" s="21" t="s">
        <v>261</v>
      </c>
      <c r="C47" s="15" t="s">
        <v>246</v>
      </c>
      <c r="D47" s="13">
        <v>60.870332682148003</v>
      </c>
      <c r="E47" s="13">
        <v>2.1557271112852501</v>
      </c>
      <c r="F47" s="13">
        <v>56.5699892490032</v>
      </c>
      <c r="G47" s="13">
        <v>65.008253565597698</v>
      </c>
      <c r="H47" s="13">
        <v>3.5415070302671001</v>
      </c>
      <c r="I47" s="14">
        <v>1214</v>
      </c>
      <c r="J47" s="14">
        <v>1772</v>
      </c>
      <c r="K47" s="13">
        <v>3.45536792512722</v>
      </c>
      <c r="L47" s="14">
        <v>512.825273139258</v>
      </c>
      <c r="M47" s="14">
        <v>1083</v>
      </c>
      <c r="ZA47" s="8"/>
    </row>
    <row r="48" spans="2:677" x14ac:dyDescent="0.3">
      <c r="B48" s="21"/>
      <c r="C48" s="15" t="s">
        <v>247</v>
      </c>
      <c r="D48" s="13">
        <v>58.5799454162186</v>
      </c>
      <c r="E48" s="13">
        <v>2.2176813843417902</v>
      </c>
      <c r="F48" s="13">
        <v>54.173703520587601</v>
      </c>
      <c r="G48" s="13">
        <v>62.853030090078001</v>
      </c>
      <c r="H48" s="13">
        <v>3.7857348083629199</v>
      </c>
      <c r="I48" s="14">
        <v>867</v>
      </c>
      <c r="J48" s="14">
        <v>1397</v>
      </c>
      <c r="K48" s="13">
        <v>2.8295937700025702</v>
      </c>
      <c r="L48" s="14">
        <v>493.71044522717199</v>
      </c>
      <c r="M48" s="14">
        <v>993</v>
      </c>
      <c r="ZA48" s="8"/>
    </row>
    <row r="49" spans="2:677" x14ac:dyDescent="0.3">
      <c r="B49" s="21"/>
      <c r="C49" s="15" t="s">
        <v>248</v>
      </c>
      <c r="D49" s="13">
        <v>52.060490837324899</v>
      </c>
      <c r="E49" s="13">
        <v>2.4168292600171299</v>
      </c>
      <c r="F49" s="13">
        <v>47.315327876297999</v>
      </c>
      <c r="G49" s="13">
        <v>56.768763549604699</v>
      </c>
      <c r="H49" s="13">
        <v>4.6423482013818802</v>
      </c>
      <c r="I49" s="14">
        <v>832</v>
      </c>
      <c r="J49" s="14">
        <v>1398</v>
      </c>
      <c r="K49" s="13">
        <v>3.2695388711529301</v>
      </c>
      <c r="L49" s="14">
        <v>427.58323271043599</v>
      </c>
      <c r="M49" s="14">
        <v>1006</v>
      </c>
      <c r="ZA49" s="8"/>
    </row>
    <row r="50" spans="2:677" x14ac:dyDescent="0.3">
      <c r="B50" s="21"/>
      <c r="C50" s="15" t="s">
        <v>249</v>
      </c>
      <c r="D50" s="13">
        <v>52.748837414376197</v>
      </c>
      <c r="E50" s="13">
        <v>2.05963360415068</v>
      </c>
      <c r="F50" s="13">
        <v>48.699495471068403</v>
      </c>
      <c r="G50" s="13">
        <v>56.762331702008602</v>
      </c>
      <c r="H50" s="13">
        <v>3.90460473653842</v>
      </c>
      <c r="I50" s="14">
        <v>853</v>
      </c>
      <c r="J50" s="14">
        <v>1453</v>
      </c>
      <c r="K50" s="13">
        <v>2.4712754997780699</v>
      </c>
      <c r="L50" s="14">
        <v>587.95549105329701</v>
      </c>
      <c r="M50" s="14">
        <v>1013</v>
      </c>
      <c r="ZA50" s="8"/>
    </row>
    <row r="51" spans="2:677" x14ac:dyDescent="0.3">
      <c r="B51" s="21"/>
      <c r="C51" s="15" t="s">
        <v>250</v>
      </c>
      <c r="D51" s="13">
        <v>54.9087213926787</v>
      </c>
      <c r="E51" s="13">
        <v>2.13938406673913</v>
      </c>
      <c r="F51" s="13">
        <v>50.687216240633099</v>
      </c>
      <c r="G51" s="13">
        <v>59.060725773393401</v>
      </c>
      <c r="H51" s="13">
        <v>3.8962554808722798</v>
      </c>
      <c r="I51" s="14">
        <v>1033</v>
      </c>
      <c r="J51" s="14">
        <v>1703</v>
      </c>
      <c r="K51" s="13">
        <v>3.1463221569009399</v>
      </c>
      <c r="L51" s="14">
        <v>541.26688720185496</v>
      </c>
      <c r="M51" s="14">
        <v>1112</v>
      </c>
      <c r="ZA51" s="8"/>
    </row>
    <row r="52" spans="2:677" x14ac:dyDescent="0.3">
      <c r="B52" s="21" t="s">
        <v>260</v>
      </c>
      <c r="C52" s="15" t="s">
        <v>251</v>
      </c>
      <c r="D52" s="13">
        <v>54.536506585542803</v>
      </c>
      <c r="E52" s="13">
        <v>1.16986468738922</v>
      </c>
      <c r="F52" s="13">
        <v>52.2346561686089</v>
      </c>
      <c r="G52" s="13">
        <v>56.819129947054201</v>
      </c>
      <c r="H52" s="13">
        <v>2.1451038224354102</v>
      </c>
      <c r="I52" s="14">
        <v>3554</v>
      </c>
      <c r="J52" s="14">
        <v>5893</v>
      </c>
      <c r="K52" s="13">
        <v>3.2522497050868502</v>
      </c>
      <c r="L52" s="14">
        <v>1811.9764883928599</v>
      </c>
      <c r="M52" s="14">
        <v>2649</v>
      </c>
      <c r="ZA52" s="8"/>
    </row>
    <row r="53" spans="2:677" x14ac:dyDescent="0.3">
      <c r="B53" s="21"/>
      <c r="C53" s="15" t="s">
        <v>252</v>
      </c>
      <c r="D53" s="13">
        <v>60.577959732252999</v>
      </c>
      <c r="E53" s="13">
        <v>2.1147186686433401</v>
      </c>
      <c r="F53" s="13">
        <v>56.363012467437599</v>
      </c>
      <c r="G53" s="13">
        <v>64.6411874715821</v>
      </c>
      <c r="H53" s="13">
        <v>3.49090441142312</v>
      </c>
      <c r="I53" s="14">
        <v>1245</v>
      </c>
      <c r="J53" s="14">
        <v>1830</v>
      </c>
      <c r="K53" s="13">
        <v>3.4250361884359801</v>
      </c>
      <c r="L53" s="14">
        <v>534.30092393729103</v>
      </c>
      <c r="M53" s="14">
        <v>1119</v>
      </c>
      <c r="ZA53" s="8"/>
    </row>
    <row r="54" spans="2:677" x14ac:dyDescent="0.3">
      <c r="B54" s="21" t="s">
        <v>254</v>
      </c>
      <c r="C54" s="15" t="s">
        <v>253</v>
      </c>
      <c r="D54" s="13">
        <v>54.489513886422998</v>
      </c>
      <c r="E54" s="13">
        <v>1.1689327197695401</v>
      </c>
      <c r="F54" s="13">
        <v>52.189478191229199</v>
      </c>
      <c r="G54" s="13">
        <v>56.770553140659104</v>
      </c>
      <c r="H54" s="13">
        <v>2.1452434356563401</v>
      </c>
      <c r="I54" s="14">
        <v>2987</v>
      </c>
      <c r="J54" s="14">
        <v>4957</v>
      </c>
      <c r="K54" s="13">
        <v>2.73077501244539</v>
      </c>
      <c r="L54" s="14">
        <v>1815.2355933420699</v>
      </c>
      <c r="M54" s="14">
        <v>2280</v>
      </c>
      <c r="ZA54" s="8"/>
    </row>
    <row r="55" spans="2:677" x14ac:dyDescent="0.3">
      <c r="B55" s="21"/>
      <c r="C55" s="15" t="s">
        <v>254</v>
      </c>
      <c r="D55" s="13">
        <v>57.173647067885902</v>
      </c>
      <c r="E55" s="13">
        <v>1.7239744087206099</v>
      </c>
      <c r="F55" s="13">
        <v>53.764170622031202</v>
      </c>
      <c r="G55" s="13">
        <v>60.516343327836303</v>
      </c>
      <c r="H55" s="13">
        <v>3.0153304837692501</v>
      </c>
      <c r="I55" s="14">
        <v>1840</v>
      </c>
      <c r="J55" s="14">
        <v>2837</v>
      </c>
      <c r="K55" s="13">
        <v>3.4423963120373902</v>
      </c>
      <c r="L55" s="14">
        <v>824.13520781426803</v>
      </c>
      <c r="M55" s="14">
        <v>1497</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309</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239" priority="1">
      <formula>ZA9 = 3</formula>
    </cfRule>
    <cfRule type="expression" dxfId="238" priority="48">
      <formula>I9 = J9</formula>
    </cfRule>
    <cfRule type="expression" dxfId="237" priority="95">
      <formula>ZA9 = 2</formula>
    </cfRule>
    <cfRule type="expression" dxfId="236" priority="142">
      <formula>ZA9 = 1</formula>
    </cfRule>
  </conditionalFormatting>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77</v>
      </c>
      <c r="M2" s="11" t="str">
        <f>HYPERLINK("#'INDICE'!A1", "Índice")</f>
        <v>Índice</v>
      </c>
    </row>
    <row r="3" spans="2:677" x14ac:dyDescent="0.3">
      <c r="B3" s="9" t="s">
        <v>7</v>
      </c>
      <c r="C3" s="10" t="s">
        <v>76</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51.273250198019497</v>
      </c>
      <c r="E9" s="13">
        <v>2.1572012949733201</v>
      </c>
      <c r="F9" s="13">
        <v>47.044534973966002</v>
      </c>
      <c r="G9" s="13">
        <v>55.483817183644902</v>
      </c>
      <c r="H9" s="13">
        <v>4.2072645807357896</v>
      </c>
      <c r="I9" s="14">
        <v>917</v>
      </c>
      <c r="J9" s="14">
        <v>1547</v>
      </c>
      <c r="K9" s="13">
        <v>2.8796025024232499</v>
      </c>
      <c r="L9" s="14">
        <v>537.22692583374499</v>
      </c>
      <c r="M9" s="14">
        <v>1122</v>
      </c>
      <c r="ZA9" s="8"/>
    </row>
    <row r="10" spans="2:677" x14ac:dyDescent="0.3">
      <c r="B10" s="21" t="s">
        <v>256</v>
      </c>
      <c r="C10" s="15" t="s">
        <v>216</v>
      </c>
      <c r="D10" s="13">
        <v>48.645020452526701</v>
      </c>
      <c r="E10" s="13">
        <v>2.6136945094096</v>
      </c>
      <c r="F10" s="13">
        <v>43.551102247120703</v>
      </c>
      <c r="G10" s="13">
        <v>53.767242943052302</v>
      </c>
      <c r="H10" s="13">
        <v>5.3729949850886296</v>
      </c>
      <c r="I10" s="14">
        <v>532</v>
      </c>
      <c r="J10" s="14">
        <v>949</v>
      </c>
      <c r="K10" s="13">
        <v>2.5923703016454001</v>
      </c>
      <c r="L10" s="14">
        <v>366.07424463922598</v>
      </c>
      <c r="M10" s="14">
        <v>690</v>
      </c>
      <c r="ZA10" s="8"/>
    </row>
    <row r="11" spans="2:677" x14ac:dyDescent="0.3">
      <c r="B11" s="21"/>
      <c r="C11" s="15" t="s">
        <v>217</v>
      </c>
      <c r="D11" s="13">
        <v>56.744737494261599</v>
      </c>
      <c r="E11" s="13">
        <v>3.8479554927681701</v>
      </c>
      <c r="F11" s="13">
        <v>49.096429377548702</v>
      </c>
      <c r="G11" s="13">
        <v>64.084528283583296</v>
      </c>
      <c r="H11" s="13">
        <v>6.7811671402256497</v>
      </c>
      <c r="I11" s="14">
        <v>385</v>
      </c>
      <c r="J11" s="14">
        <v>598</v>
      </c>
      <c r="K11" s="13">
        <v>3.6013876269207699</v>
      </c>
      <c r="L11" s="14">
        <v>166.04710793414301</v>
      </c>
      <c r="M11" s="14">
        <v>432</v>
      </c>
      <c r="ZA11" s="8"/>
    </row>
    <row r="12" spans="2:677" x14ac:dyDescent="0.3">
      <c r="B12" s="21" t="s">
        <v>257</v>
      </c>
      <c r="C12" s="15" t="s">
        <v>218</v>
      </c>
      <c r="D12" s="13">
        <v>67.218481383108298</v>
      </c>
      <c r="E12" s="13">
        <v>2.6204189725934599</v>
      </c>
      <c r="F12" s="13">
        <v>61.887507903248803</v>
      </c>
      <c r="G12" s="13">
        <v>72.139471624383106</v>
      </c>
      <c r="H12" s="13">
        <v>3.8983608654567998</v>
      </c>
      <c r="I12" s="14">
        <v>381</v>
      </c>
      <c r="J12" s="14">
        <v>592</v>
      </c>
      <c r="K12" s="13">
        <v>1.84166733881589</v>
      </c>
      <c r="L12" s="14">
        <v>321.44784648275902</v>
      </c>
      <c r="M12" s="14">
        <v>399</v>
      </c>
      <c r="ZA12" s="8"/>
    </row>
    <row r="13" spans="2:677" x14ac:dyDescent="0.3">
      <c r="B13" s="21"/>
      <c r="C13" s="15" t="s">
        <v>219</v>
      </c>
      <c r="D13" s="13">
        <v>38.223724419020897</v>
      </c>
      <c r="E13" s="13">
        <v>3.0179269408632798</v>
      </c>
      <c r="F13" s="13">
        <v>32.500596650112897</v>
      </c>
      <c r="G13" s="13">
        <v>44.293331452488097</v>
      </c>
      <c r="H13" s="13">
        <v>7.8954287860067698</v>
      </c>
      <c r="I13" s="14">
        <v>253</v>
      </c>
      <c r="J13" s="14">
        <v>546</v>
      </c>
      <c r="K13" s="13">
        <v>2.10212832352937</v>
      </c>
      <c r="L13" s="14">
        <v>259.73676006766999</v>
      </c>
      <c r="M13" s="14">
        <v>402</v>
      </c>
      <c r="ZA13" s="8"/>
    </row>
    <row r="14" spans="2:677" x14ac:dyDescent="0.3">
      <c r="B14" s="21"/>
      <c r="C14" s="15" t="s">
        <v>220</v>
      </c>
      <c r="D14" s="13">
        <v>72.196955952254001</v>
      </c>
      <c r="E14" s="13">
        <v>2.74432520751447</v>
      </c>
      <c r="F14" s="13">
        <v>66.505568654819996</v>
      </c>
      <c r="G14" s="13">
        <v>77.252047077781796</v>
      </c>
      <c r="H14" s="13">
        <v>3.8011647046855699</v>
      </c>
      <c r="I14" s="14">
        <v>283</v>
      </c>
      <c r="J14" s="14">
        <v>409</v>
      </c>
      <c r="K14" s="13">
        <v>1.5308057263169299</v>
      </c>
      <c r="L14" s="14">
        <v>267.17955973684502</v>
      </c>
      <c r="M14" s="14">
        <v>321</v>
      </c>
      <c r="ZA14" s="8"/>
    </row>
    <row r="15" spans="2:677" x14ac:dyDescent="0.3">
      <c r="B15" s="21" t="s">
        <v>258</v>
      </c>
      <c r="C15" s="15" t="s">
        <v>221</v>
      </c>
      <c r="D15" s="13">
        <v>55.964509087374097</v>
      </c>
      <c r="E15" s="13">
        <v>8.1933273019268196</v>
      </c>
      <c r="F15" s="13">
        <v>39.642259966976802</v>
      </c>
      <c r="G15" s="13">
        <v>71.091602091046795</v>
      </c>
      <c r="H15" s="13">
        <v>14.6402200886549</v>
      </c>
      <c r="I15" s="14">
        <v>23</v>
      </c>
      <c r="J15" s="14">
        <v>42</v>
      </c>
      <c r="K15" s="13">
        <v>1.11683476489397</v>
      </c>
      <c r="L15" s="14">
        <v>37.606279209966601</v>
      </c>
      <c r="M15" s="14">
        <v>24</v>
      </c>
      <c r="ZA15" s="8">
        <v>1</v>
      </c>
    </row>
    <row r="16" spans="2:677" x14ac:dyDescent="0.3">
      <c r="B16" s="21"/>
      <c r="C16" s="15" t="s">
        <v>222</v>
      </c>
      <c r="D16" s="13">
        <v>70.143706490525503</v>
      </c>
      <c r="E16" s="13">
        <v>5.3806981500978903</v>
      </c>
      <c r="F16" s="13">
        <v>58.544704366735097</v>
      </c>
      <c r="G16" s="13">
        <v>79.626726179242795</v>
      </c>
      <c r="H16" s="13">
        <v>7.6709635394369702</v>
      </c>
      <c r="I16" s="14">
        <v>43</v>
      </c>
      <c r="J16" s="14">
        <v>61</v>
      </c>
      <c r="K16" s="13">
        <v>0.82947615677543896</v>
      </c>
      <c r="L16" s="14">
        <v>61</v>
      </c>
      <c r="M16" s="14">
        <v>42</v>
      </c>
      <c r="ZA16" s="8"/>
    </row>
    <row r="17" spans="2:677" x14ac:dyDescent="0.3">
      <c r="B17" s="21"/>
      <c r="C17" s="15" t="s">
        <v>223</v>
      </c>
      <c r="D17" s="13">
        <v>52.495432434953599</v>
      </c>
      <c r="E17" s="13">
        <v>7.5479415398156497</v>
      </c>
      <c r="F17" s="13">
        <v>37.752955849650398</v>
      </c>
      <c r="G17" s="13">
        <v>66.815404327660701</v>
      </c>
      <c r="H17" s="13">
        <v>14.3782824327968</v>
      </c>
      <c r="I17" s="14">
        <v>22</v>
      </c>
      <c r="J17" s="14">
        <v>43</v>
      </c>
      <c r="K17" s="13">
        <v>0.95950989851447399</v>
      </c>
      <c r="L17" s="14">
        <v>43</v>
      </c>
      <c r="M17" s="14">
        <v>30</v>
      </c>
      <c r="ZA17" s="8"/>
    </row>
    <row r="18" spans="2:677" x14ac:dyDescent="0.3">
      <c r="B18" s="21"/>
      <c r="C18" s="15" t="s">
        <v>224</v>
      </c>
      <c r="D18" s="13">
        <v>67.165222183804701</v>
      </c>
      <c r="E18" s="13">
        <v>8.0518982075347392</v>
      </c>
      <c r="F18" s="13">
        <v>49.760697661329303</v>
      </c>
      <c r="G18" s="13">
        <v>80.859504057176594</v>
      </c>
      <c r="H18" s="13">
        <v>11.9881955954822</v>
      </c>
      <c r="I18" s="14">
        <v>28</v>
      </c>
      <c r="J18" s="14">
        <v>41</v>
      </c>
      <c r="K18" s="13">
        <v>1.17592061889051</v>
      </c>
      <c r="L18" s="14">
        <v>34.866299086314001</v>
      </c>
      <c r="M18" s="14">
        <v>30</v>
      </c>
      <c r="ZA18" s="8">
        <v>1</v>
      </c>
    </row>
    <row r="19" spans="2:677" x14ac:dyDescent="0.3">
      <c r="B19" s="21"/>
      <c r="C19" s="15" t="s">
        <v>225</v>
      </c>
      <c r="D19" s="13">
        <v>66.868724502320802</v>
      </c>
      <c r="E19" s="13">
        <v>9.0220666817164403</v>
      </c>
      <c r="F19" s="13">
        <v>47.326555622131899</v>
      </c>
      <c r="G19" s="13">
        <v>81.929038147071907</v>
      </c>
      <c r="H19" s="13">
        <v>13.4922069306157</v>
      </c>
      <c r="I19" s="14">
        <v>30</v>
      </c>
      <c r="J19" s="14">
        <v>40</v>
      </c>
      <c r="K19" s="13">
        <v>1.4328986622442399</v>
      </c>
      <c r="L19" s="14">
        <v>27.915442350508599</v>
      </c>
      <c r="M19" s="14">
        <v>30</v>
      </c>
      <c r="ZA19" s="8">
        <v>1</v>
      </c>
    </row>
    <row r="20" spans="2:677" x14ac:dyDescent="0.3">
      <c r="B20" s="21"/>
      <c r="C20" s="15" t="s">
        <v>226</v>
      </c>
      <c r="D20" s="13">
        <v>79.768024840915103</v>
      </c>
      <c r="E20" s="13">
        <v>6.0024914032834999</v>
      </c>
      <c r="F20" s="13">
        <v>65.313223654679604</v>
      </c>
      <c r="G20" s="13">
        <v>89.195625610464901</v>
      </c>
      <c r="H20" s="13">
        <v>7.5249342267839001</v>
      </c>
      <c r="I20" s="14">
        <v>30</v>
      </c>
      <c r="J20" s="14">
        <v>39</v>
      </c>
      <c r="K20" s="13">
        <v>0.84835879876738796</v>
      </c>
      <c r="L20" s="14">
        <v>39</v>
      </c>
      <c r="M20" s="14">
        <v>22</v>
      </c>
      <c r="ZA20" s="8"/>
    </row>
    <row r="21" spans="2:677" x14ac:dyDescent="0.3">
      <c r="B21" s="21"/>
      <c r="C21" s="15" t="s">
        <v>227</v>
      </c>
      <c r="D21" s="13">
        <v>41.387429001010098</v>
      </c>
      <c r="E21" s="13">
        <v>5.7726766002794703</v>
      </c>
      <c r="F21" s="13">
        <v>30.6332158111795</v>
      </c>
      <c r="G21" s="13">
        <v>53.030760368717502</v>
      </c>
      <c r="H21" s="13">
        <v>13.947898527687199</v>
      </c>
      <c r="I21" s="14">
        <v>43</v>
      </c>
      <c r="J21" s="14">
        <v>101</v>
      </c>
      <c r="K21" s="13">
        <v>1.3737105552875299</v>
      </c>
      <c r="L21" s="14">
        <v>73.523494167852306</v>
      </c>
      <c r="M21" s="14">
        <v>75</v>
      </c>
      <c r="ZA21" s="8"/>
    </row>
    <row r="22" spans="2:677" x14ac:dyDescent="0.3">
      <c r="B22" s="21"/>
      <c r="C22" s="15" t="s">
        <v>228</v>
      </c>
      <c r="D22" s="13">
        <v>69.617029402453994</v>
      </c>
      <c r="E22" s="13">
        <v>4.6271983706937103</v>
      </c>
      <c r="F22" s="13">
        <v>59.819915531835903</v>
      </c>
      <c r="G22" s="13">
        <v>77.9075457373783</v>
      </c>
      <c r="H22" s="13">
        <v>6.6466472505513101</v>
      </c>
      <c r="I22" s="14">
        <v>82</v>
      </c>
      <c r="J22" s="14">
        <v>127</v>
      </c>
      <c r="K22" s="13">
        <v>1.2754430179656899</v>
      </c>
      <c r="L22" s="14">
        <v>99.573244912628994</v>
      </c>
      <c r="M22" s="14">
        <v>94</v>
      </c>
      <c r="ZA22" s="8"/>
    </row>
    <row r="23" spans="2:677" x14ac:dyDescent="0.3">
      <c r="B23" s="21"/>
      <c r="C23" s="15" t="s">
        <v>229</v>
      </c>
      <c r="D23" s="13">
        <v>31.7523201544501</v>
      </c>
      <c r="E23" s="13">
        <v>5.0753954868717397</v>
      </c>
      <c r="F23" s="13">
        <v>22.6639926757349</v>
      </c>
      <c r="G23" s="13">
        <v>42.483085536480701</v>
      </c>
      <c r="H23" s="13">
        <v>15.9843295298861</v>
      </c>
      <c r="I23" s="14">
        <v>32</v>
      </c>
      <c r="J23" s="14">
        <v>99</v>
      </c>
      <c r="K23" s="13">
        <v>1.1649371562166599</v>
      </c>
      <c r="L23" s="14">
        <v>84.983125030984795</v>
      </c>
      <c r="M23" s="14">
        <v>75</v>
      </c>
      <c r="ZA23" s="8"/>
    </row>
    <row r="24" spans="2:677" x14ac:dyDescent="0.3">
      <c r="B24" s="21"/>
      <c r="C24" s="15" t="s">
        <v>230</v>
      </c>
      <c r="D24" s="13">
        <v>75.215853591801107</v>
      </c>
      <c r="E24" s="13">
        <v>6.2889390963863097</v>
      </c>
      <c r="F24" s="13">
        <v>60.837884115632598</v>
      </c>
      <c r="G24" s="13">
        <v>85.567375298233003</v>
      </c>
      <c r="H24" s="13">
        <v>8.3611882283708407</v>
      </c>
      <c r="I24" s="14">
        <v>37</v>
      </c>
      <c r="J24" s="14">
        <v>49</v>
      </c>
      <c r="K24" s="13">
        <v>1.0183865640112399</v>
      </c>
      <c r="L24" s="14">
        <v>48.115324506047799</v>
      </c>
      <c r="M24" s="14">
        <v>34</v>
      </c>
      <c r="ZA24" s="8"/>
    </row>
    <row r="25" spans="2:677" x14ac:dyDescent="0.3">
      <c r="B25" s="21"/>
      <c r="C25" s="15" t="s">
        <v>231</v>
      </c>
      <c r="D25" s="13">
        <v>57.114303155360702</v>
      </c>
      <c r="E25" s="13">
        <v>6.1714313861171002</v>
      </c>
      <c r="F25" s="13">
        <v>44.740801286464503</v>
      </c>
      <c r="G25" s="13">
        <v>68.658059730418401</v>
      </c>
      <c r="H25" s="13">
        <v>10.8054043298572</v>
      </c>
      <c r="I25" s="14">
        <v>44</v>
      </c>
      <c r="J25" s="14">
        <v>81</v>
      </c>
      <c r="K25" s="13">
        <v>1.2439543500019801</v>
      </c>
      <c r="L25" s="14">
        <v>65.114929659493797</v>
      </c>
      <c r="M25" s="14">
        <v>60</v>
      </c>
      <c r="ZA25" s="8"/>
    </row>
    <row r="26" spans="2:677" x14ac:dyDescent="0.3">
      <c r="B26" s="21"/>
      <c r="C26" s="15" t="s">
        <v>232</v>
      </c>
      <c r="D26" s="13">
        <v>36.985851684501398</v>
      </c>
      <c r="E26" s="13">
        <v>5.3341189874796804</v>
      </c>
      <c r="F26" s="13">
        <v>27.198771736014599</v>
      </c>
      <c r="G26" s="13">
        <v>47.973944027754897</v>
      </c>
      <c r="H26" s="13">
        <v>14.422052608065</v>
      </c>
      <c r="I26" s="14">
        <v>38</v>
      </c>
      <c r="J26" s="14">
        <v>94</v>
      </c>
      <c r="K26" s="13">
        <v>1.13536277870562</v>
      </c>
      <c r="L26" s="14">
        <v>82.792920256876499</v>
      </c>
      <c r="M26" s="14">
        <v>69</v>
      </c>
      <c r="ZA26" s="8"/>
    </row>
    <row r="27" spans="2:677" x14ac:dyDescent="0.3">
      <c r="B27" s="21"/>
      <c r="C27" s="15" t="s">
        <v>233</v>
      </c>
      <c r="D27" s="13">
        <v>38.137302515675103</v>
      </c>
      <c r="E27" s="13">
        <v>4.9627059746120699</v>
      </c>
      <c r="F27" s="13">
        <v>28.922267961371301</v>
      </c>
      <c r="G27" s="13">
        <v>48.293495027430801</v>
      </c>
      <c r="H27" s="13">
        <v>13.012734638409</v>
      </c>
      <c r="I27" s="14">
        <v>33</v>
      </c>
      <c r="J27" s="14">
        <v>79</v>
      </c>
      <c r="K27" s="13">
        <v>0.81424081520047997</v>
      </c>
      <c r="L27" s="14">
        <v>79</v>
      </c>
      <c r="M27" s="14">
        <v>56</v>
      </c>
      <c r="ZA27" s="8"/>
    </row>
    <row r="28" spans="2:677" x14ac:dyDescent="0.3">
      <c r="B28" s="21"/>
      <c r="C28" s="15" t="s">
        <v>234</v>
      </c>
      <c r="D28" s="13">
        <v>81.646841203832295</v>
      </c>
      <c r="E28" s="13">
        <v>5.9382445322390298</v>
      </c>
      <c r="F28" s="13">
        <v>66.933771080480298</v>
      </c>
      <c r="G28" s="13">
        <v>90.720803256827494</v>
      </c>
      <c r="H28" s="13">
        <v>7.2730854552157496</v>
      </c>
      <c r="I28" s="14">
        <v>32</v>
      </c>
      <c r="J28" s="14">
        <v>43</v>
      </c>
      <c r="K28" s="13">
        <v>0.98836017140153098</v>
      </c>
      <c r="L28" s="14">
        <v>43</v>
      </c>
      <c r="M28" s="14">
        <v>31</v>
      </c>
      <c r="ZA28" s="8"/>
    </row>
    <row r="29" spans="2:677" x14ac:dyDescent="0.3">
      <c r="B29" s="21"/>
      <c r="C29" s="15" t="s">
        <v>235</v>
      </c>
      <c r="D29" s="13">
        <v>69.556021478176902</v>
      </c>
      <c r="E29" s="13">
        <v>7.2853553866984297</v>
      </c>
      <c r="F29" s="13">
        <v>53.6157322058259</v>
      </c>
      <c r="G29" s="13">
        <v>81.870619620756798</v>
      </c>
      <c r="H29" s="13">
        <v>10.4740829505095</v>
      </c>
      <c r="I29" s="14">
        <v>42</v>
      </c>
      <c r="J29" s="14">
        <v>58</v>
      </c>
      <c r="K29" s="13">
        <v>1.4286972202961601</v>
      </c>
      <c r="L29" s="14">
        <v>40.596425313949403</v>
      </c>
      <c r="M29" s="14">
        <v>47</v>
      </c>
      <c r="ZA29" s="8"/>
    </row>
    <row r="30" spans="2:677" x14ac:dyDescent="0.3">
      <c r="B30" s="21"/>
      <c r="C30" s="15" t="s">
        <v>236</v>
      </c>
      <c r="D30" s="13">
        <v>75.561372846167004</v>
      </c>
      <c r="E30" s="13">
        <v>6.4481927246438397</v>
      </c>
      <c r="F30" s="13">
        <v>60.797652747821203</v>
      </c>
      <c r="G30" s="13">
        <v>86.041558213852596</v>
      </c>
      <c r="H30" s="13">
        <v>8.5337156827093601</v>
      </c>
      <c r="I30" s="14">
        <v>48</v>
      </c>
      <c r="J30" s="14">
        <v>64</v>
      </c>
      <c r="K30" s="13">
        <v>1.4185345646138301</v>
      </c>
      <c r="L30" s="14">
        <v>45.116983115193001</v>
      </c>
      <c r="M30" s="14">
        <v>51</v>
      </c>
      <c r="ZA30" s="8"/>
    </row>
    <row r="31" spans="2:677" x14ac:dyDescent="0.3">
      <c r="B31" s="21"/>
      <c r="C31" s="15" t="s">
        <v>237</v>
      </c>
      <c r="D31" s="13">
        <v>74.285091016684902</v>
      </c>
      <c r="E31" s="13">
        <v>5.3986235468148998</v>
      </c>
      <c r="F31" s="13">
        <v>62.304815234482902</v>
      </c>
      <c r="G31" s="13">
        <v>83.468094994648098</v>
      </c>
      <c r="H31" s="13">
        <v>7.2674388264562104</v>
      </c>
      <c r="I31" s="14">
        <v>56</v>
      </c>
      <c r="J31" s="14">
        <v>77</v>
      </c>
      <c r="K31" s="13">
        <v>1.15955947825561</v>
      </c>
      <c r="L31" s="14">
        <v>66.404528136698502</v>
      </c>
      <c r="M31" s="14">
        <v>48</v>
      </c>
      <c r="ZA31" s="8"/>
    </row>
    <row r="32" spans="2:677" x14ac:dyDescent="0.3">
      <c r="B32" s="21"/>
      <c r="C32" s="15" t="s">
        <v>238</v>
      </c>
      <c r="D32" s="13">
        <v>68.2273656023591</v>
      </c>
      <c r="E32" s="13">
        <v>7.3586574724536504</v>
      </c>
      <c r="F32" s="13">
        <v>52.222264191468803</v>
      </c>
      <c r="G32" s="13">
        <v>80.838210334958106</v>
      </c>
      <c r="H32" s="13">
        <v>10.785492606209001</v>
      </c>
      <c r="I32" s="14">
        <v>34</v>
      </c>
      <c r="J32" s="14">
        <v>48</v>
      </c>
      <c r="K32" s="13">
        <v>1.1740408441249901</v>
      </c>
      <c r="L32" s="14">
        <v>40.884437913890601</v>
      </c>
      <c r="M32" s="14">
        <v>26</v>
      </c>
      <c r="ZA32" s="8"/>
    </row>
    <row r="33" spans="2:677" x14ac:dyDescent="0.3">
      <c r="B33" s="21"/>
      <c r="C33" s="15" t="s">
        <v>239</v>
      </c>
      <c r="D33" s="13">
        <v>68.467437145977897</v>
      </c>
      <c r="E33" s="13">
        <v>6.8740504758881196</v>
      </c>
      <c r="F33" s="13">
        <v>53.6129008731506</v>
      </c>
      <c r="G33" s="13">
        <v>80.3119515970603</v>
      </c>
      <c r="H33" s="13">
        <v>10.0398828442083</v>
      </c>
      <c r="I33" s="14">
        <v>43</v>
      </c>
      <c r="J33" s="14">
        <v>63</v>
      </c>
      <c r="K33" s="13">
        <v>1.3569810450554101</v>
      </c>
      <c r="L33" s="14">
        <v>46.4265880717793</v>
      </c>
      <c r="M33" s="14">
        <v>52</v>
      </c>
      <c r="ZA33" s="8"/>
    </row>
    <row r="34" spans="2:677" x14ac:dyDescent="0.3">
      <c r="B34" s="21"/>
      <c r="C34" s="15" t="s">
        <v>240</v>
      </c>
      <c r="D34" s="13">
        <v>66.284517717176101</v>
      </c>
      <c r="E34" s="13">
        <v>5.3605630063987801</v>
      </c>
      <c r="F34" s="13">
        <v>55.064899647691597</v>
      </c>
      <c r="G34" s="13">
        <v>75.927432972325207</v>
      </c>
      <c r="H34" s="13">
        <v>8.0872022472447096</v>
      </c>
      <c r="I34" s="14">
        <v>63</v>
      </c>
      <c r="J34" s="14">
        <v>98</v>
      </c>
      <c r="K34" s="13">
        <v>1.2472429764861099</v>
      </c>
      <c r="L34" s="14">
        <v>78.573302754606999</v>
      </c>
      <c r="M34" s="14">
        <v>80</v>
      </c>
      <c r="ZA34" s="8"/>
    </row>
    <row r="35" spans="2:677" x14ac:dyDescent="0.3">
      <c r="B35" s="21"/>
      <c r="C35" s="15" t="s">
        <v>241</v>
      </c>
      <c r="D35" s="13">
        <v>67.338466300352195</v>
      </c>
      <c r="E35" s="13">
        <v>6.6145348122755498</v>
      </c>
      <c r="F35" s="13">
        <v>53.2277162728804</v>
      </c>
      <c r="G35" s="13">
        <v>78.881190938574406</v>
      </c>
      <c r="H35" s="13">
        <v>9.8228177380406994</v>
      </c>
      <c r="I35" s="14">
        <v>55</v>
      </c>
      <c r="J35" s="14">
        <v>83</v>
      </c>
      <c r="K35" s="13">
        <v>1.63122049913348</v>
      </c>
      <c r="L35" s="14">
        <v>50.882146248217303</v>
      </c>
      <c r="M35" s="14">
        <v>60</v>
      </c>
      <c r="ZA35" s="8"/>
    </row>
    <row r="36" spans="2:677" x14ac:dyDescent="0.3">
      <c r="B36" s="21"/>
      <c r="C36" s="15" t="s">
        <v>242</v>
      </c>
      <c r="D36" s="13">
        <v>46.253205699338899</v>
      </c>
      <c r="E36" s="13">
        <v>6.6175933789792998</v>
      </c>
      <c r="F36" s="13">
        <v>33.718388416078596</v>
      </c>
      <c r="G36" s="13">
        <v>59.280242806194501</v>
      </c>
      <c r="H36" s="13">
        <v>14.3073183337731</v>
      </c>
      <c r="I36" s="14">
        <v>34</v>
      </c>
      <c r="J36" s="14">
        <v>71</v>
      </c>
      <c r="K36" s="13">
        <v>1.2331156009862101</v>
      </c>
      <c r="L36" s="14">
        <v>57.577732325514503</v>
      </c>
      <c r="M36" s="14">
        <v>53</v>
      </c>
      <c r="ZA36" s="8"/>
    </row>
    <row r="37" spans="2:677" x14ac:dyDescent="0.3">
      <c r="B37" s="21"/>
      <c r="C37" s="15" t="s">
        <v>243</v>
      </c>
      <c r="D37" s="13">
        <v>57.5514550495283</v>
      </c>
      <c r="E37" s="13">
        <v>8.0368664979567601</v>
      </c>
      <c r="F37" s="13">
        <v>41.357967966187502</v>
      </c>
      <c r="G37" s="13">
        <v>72.271321264777995</v>
      </c>
      <c r="H37" s="13">
        <v>13.9646625633362</v>
      </c>
      <c r="I37" s="14">
        <v>25</v>
      </c>
      <c r="J37" s="14">
        <v>46</v>
      </c>
      <c r="K37" s="13">
        <v>1.1897806622003599</v>
      </c>
      <c r="L37" s="14">
        <v>38.662588375682901</v>
      </c>
      <c r="M37" s="14">
        <v>33</v>
      </c>
      <c r="ZA37" s="8">
        <v>1</v>
      </c>
    </row>
    <row r="38" spans="2:677" x14ac:dyDescent="0.3">
      <c r="B38" s="21" t="s">
        <v>259</v>
      </c>
      <c r="C38" s="15" t="s">
        <v>244</v>
      </c>
      <c r="D38" s="13">
        <v>55.008971565288299</v>
      </c>
      <c r="E38" s="13">
        <v>2.7370134956077501</v>
      </c>
      <c r="F38" s="13">
        <v>49.603065243627199</v>
      </c>
      <c r="G38" s="13">
        <v>60.299118722232599</v>
      </c>
      <c r="H38" s="13">
        <v>4.97557656092384</v>
      </c>
      <c r="I38" s="14">
        <v>532</v>
      </c>
      <c r="J38" s="14">
        <v>869</v>
      </c>
      <c r="K38" s="13">
        <v>2.62732716746007</v>
      </c>
      <c r="L38" s="14">
        <v>330.75439205391899</v>
      </c>
      <c r="M38" s="14">
        <v>607</v>
      </c>
      <c r="ZA38" s="8"/>
    </row>
    <row r="39" spans="2:677" x14ac:dyDescent="0.3">
      <c r="B39" s="21"/>
      <c r="C39" s="15" t="s">
        <v>245</v>
      </c>
      <c r="D39" s="13">
        <v>48.480451154464099</v>
      </c>
      <c r="E39" s="13">
        <v>3.1743197168795501</v>
      </c>
      <c r="F39" s="13">
        <v>42.308530687565401</v>
      </c>
      <c r="G39" s="13">
        <v>54.699071995038501</v>
      </c>
      <c r="H39" s="13">
        <v>6.5476282528102203</v>
      </c>
      <c r="I39" s="14">
        <v>385</v>
      </c>
      <c r="J39" s="14">
        <v>678</v>
      </c>
      <c r="K39" s="13">
        <v>2.7311861289300898</v>
      </c>
      <c r="L39" s="14">
        <v>248.24379152276899</v>
      </c>
      <c r="M39" s="14">
        <v>443</v>
      </c>
      <c r="ZA39" s="8"/>
    </row>
    <row r="40" spans="2:677" x14ac:dyDescent="0.3">
      <c r="B40" s="21" t="s">
        <v>284</v>
      </c>
      <c r="C40" s="15" t="s">
        <v>277</v>
      </c>
      <c r="D40" s="13">
        <v>49.642596882759896</v>
      </c>
      <c r="E40" s="13">
        <v>2.9744437284143102</v>
      </c>
      <c r="F40" s="13">
        <v>43.841341370599899</v>
      </c>
      <c r="G40" s="13">
        <v>55.453491473156902</v>
      </c>
      <c r="H40" s="13">
        <v>5.9917166207864003</v>
      </c>
      <c r="I40" s="14">
        <v>443</v>
      </c>
      <c r="J40" s="14">
        <v>770</v>
      </c>
      <c r="K40" s="13">
        <v>2.72157330403257</v>
      </c>
      <c r="L40" s="14">
        <v>282.924585885336</v>
      </c>
      <c r="M40" s="14">
        <v>548</v>
      </c>
      <c r="ZA40" s="8"/>
    </row>
    <row r="41" spans="2:677" x14ac:dyDescent="0.3">
      <c r="B41" s="21"/>
      <c r="C41" s="15" t="s">
        <v>278</v>
      </c>
      <c r="D41" s="13">
        <v>52.8120966807844</v>
      </c>
      <c r="E41" s="13">
        <v>3.2505015208203698</v>
      </c>
      <c r="F41" s="13">
        <v>46.427224965319198</v>
      </c>
      <c r="G41" s="13">
        <v>59.106272590156998</v>
      </c>
      <c r="H41" s="13">
        <v>6.1548427824549199</v>
      </c>
      <c r="I41" s="14">
        <v>474</v>
      </c>
      <c r="J41" s="14">
        <v>777</v>
      </c>
      <c r="K41" s="13">
        <v>3.29001878617211</v>
      </c>
      <c r="L41" s="14">
        <v>236.16886422220901</v>
      </c>
      <c r="M41" s="14">
        <v>575</v>
      </c>
      <c r="ZA41" s="8"/>
    </row>
    <row r="42" spans="2:677" x14ac:dyDescent="0.3">
      <c r="B42" s="21" t="s">
        <v>285</v>
      </c>
      <c r="C42" s="15" t="s">
        <v>279</v>
      </c>
      <c r="D42" s="13">
        <v>81.589357308144301</v>
      </c>
      <c r="E42" s="13">
        <v>3.66440777060083</v>
      </c>
      <c r="F42" s="13">
        <v>73.296308571222994</v>
      </c>
      <c r="G42" s="13">
        <v>87.737799467035501</v>
      </c>
      <c r="H42" s="13">
        <v>4.4912815733566802</v>
      </c>
      <c r="I42" s="14">
        <v>145</v>
      </c>
      <c r="J42" s="14">
        <v>186</v>
      </c>
      <c r="K42" s="13">
        <v>1.6537766573291901</v>
      </c>
      <c r="L42" s="14">
        <v>112.46984239116399</v>
      </c>
      <c r="M42" s="14">
        <v>111</v>
      </c>
      <c r="ZA42" s="8"/>
    </row>
    <row r="43" spans="2:677" x14ac:dyDescent="0.3">
      <c r="B43" s="21"/>
      <c r="C43" s="15" t="s">
        <v>280</v>
      </c>
      <c r="D43" s="13">
        <v>67.662404769351895</v>
      </c>
      <c r="E43" s="13">
        <v>8.6594785365781295</v>
      </c>
      <c r="F43" s="13">
        <v>48.9755613371062</v>
      </c>
      <c r="G43" s="13">
        <v>82.018239347337698</v>
      </c>
      <c r="H43" s="13">
        <v>12.7980649905906</v>
      </c>
      <c r="I43" s="14">
        <v>43</v>
      </c>
      <c r="J43" s="14">
        <v>71</v>
      </c>
      <c r="K43" s="13">
        <v>2.3989785824737799</v>
      </c>
      <c r="L43" s="14">
        <v>29.595929083612798</v>
      </c>
      <c r="M43" s="14">
        <v>42</v>
      </c>
      <c r="ZA43" s="8">
        <v>1</v>
      </c>
    </row>
    <row r="44" spans="2:677" x14ac:dyDescent="0.3">
      <c r="B44" s="21"/>
      <c r="C44" s="15" t="s">
        <v>281</v>
      </c>
      <c r="D44" s="13">
        <v>37.874981728740899</v>
      </c>
      <c r="E44" s="13">
        <v>7.9307643874412603</v>
      </c>
      <c r="F44" s="13">
        <v>23.882404437449502</v>
      </c>
      <c r="G44" s="13">
        <v>54.225434929896601</v>
      </c>
      <c r="H44" s="13">
        <v>20.9393220153638</v>
      </c>
      <c r="I44" s="14">
        <v>19</v>
      </c>
      <c r="J44" s="14">
        <v>47</v>
      </c>
      <c r="K44" s="13">
        <v>1.2296144712794701</v>
      </c>
      <c r="L44" s="14">
        <v>38.223362767595297</v>
      </c>
      <c r="M44" s="14">
        <v>24</v>
      </c>
      <c r="ZA44" s="8">
        <v>1</v>
      </c>
    </row>
    <row r="45" spans="2:677" x14ac:dyDescent="0.3">
      <c r="B45" s="21"/>
      <c r="C45" s="15" t="s">
        <v>282</v>
      </c>
      <c r="D45" s="13">
        <v>48.5754795929371</v>
      </c>
      <c r="E45" s="13">
        <v>2.4459426827568902</v>
      </c>
      <c r="F45" s="13">
        <v>43.807170304082</v>
      </c>
      <c r="G45" s="13">
        <v>53.369862931942599</v>
      </c>
      <c r="H45" s="13">
        <v>5.0353443820913597</v>
      </c>
      <c r="I45" s="14">
        <v>703</v>
      </c>
      <c r="J45" s="14">
        <v>1229</v>
      </c>
      <c r="K45" s="13">
        <v>2.9410578768875402</v>
      </c>
      <c r="L45" s="14">
        <v>417.87684957108797</v>
      </c>
      <c r="M45" s="14">
        <v>901</v>
      </c>
      <c r="ZA45" s="8"/>
    </row>
    <row r="46" spans="2:677" x14ac:dyDescent="0.3">
      <c r="B46" s="21"/>
      <c r="C46" s="15" t="s">
        <v>283</v>
      </c>
      <c r="D46" s="13">
        <v>38.530204096999</v>
      </c>
      <c r="E46" s="13">
        <v>16.139682920393199</v>
      </c>
      <c r="F46" s="13">
        <v>13.719509719192301</v>
      </c>
      <c r="G46" s="13">
        <v>71.188930547038296</v>
      </c>
      <c r="H46" s="13">
        <v>41.888391973636701</v>
      </c>
      <c r="I46" s="14">
        <v>7</v>
      </c>
      <c r="J46" s="14">
        <v>14</v>
      </c>
      <c r="K46" s="13">
        <v>1.4297834585890099</v>
      </c>
      <c r="L46" s="14">
        <v>9.7916925223179891</v>
      </c>
      <c r="M46" s="14">
        <v>0</v>
      </c>
      <c r="ZA46" s="8">
        <v>1</v>
      </c>
    </row>
    <row r="47" spans="2:677" x14ac:dyDescent="0.3">
      <c r="B47" s="21" t="s">
        <v>261</v>
      </c>
      <c r="C47" s="15" t="s">
        <v>246</v>
      </c>
      <c r="D47" s="13">
        <v>55.330742296343402</v>
      </c>
      <c r="E47" s="13">
        <v>4.2120714696258599</v>
      </c>
      <c r="F47" s="13">
        <v>46.997366192349403</v>
      </c>
      <c r="G47" s="13">
        <v>63.374952649596601</v>
      </c>
      <c r="H47" s="13">
        <v>7.6125338190234597</v>
      </c>
      <c r="I47" s="14">
        <v>246</v>
      </c>
      <c r="J47" s="14">
        <v>376</v>
      </c>
      <c r="K47" s="13">
        <v>2.6918291929703901</v>
      </c>
      <c r="L47" s="14">
        <v>139.681968299441</v>
      </c>
      <c r="M47" s="14">
        <v>250</v>
      </c>
      <c r="ZA47" s="8"/>
    </row>
    <row r="48" spans="2:677" x14ac:dyDescent="0.3">
      <c r="B48" s="21"/>
      <c r="C48" s="15" t="s">
        <v>247</v>
      </c>
      <c r="D48" s="13">
        <v>53.967273573615302</v>
      </c>
      <c r="E48" s="13">
        <v>5.2752857718034702</v>
      </c>
      <c r="F48" s="13">
        <v>43.597285938023902</v>
      </c>
      <c r="G48" s="13">
        <v>64.0048082032135</v>
      </c>
      <c r="H48" s="13">
        <v>9.7749717976906894</v>
      </c>
      <c r="I48" s="14">
        <v>176</v>
      </c>
      <c r="J48" s="14">
        <v>283</v>
      </c>
      <c r="K48" s="13">
        <v>3.1589584559805899</v>
      </c>
      <c r="L48" s="14">
        <v>89.586489959758794</v>
      </c>
      <c r="M48" s="14">
        <v>170</v>
      </c>
      <c r="ZA48" s="8"/>
    </row>
    <row r="49" spans="2:677" x14ac:dyDescent="0.3">
      <c r="B49" s="21"/>
      <c r="C49" s="15" t="s">
        <v>248</v>
      </c>
      <c r="D49" s="13">
        <v>53.481816848842897</v>
      </c>
      <c r="E49" s="13">
        <v>5.5419097128564996</v>
      </c>
      <c r="F49" s="13">
        <v>42.617836134197603</v>
      </c>
      <c r="G49" s="13">
        <v>64.025188695176496</v>
      </c>
      <c r="H49" s="13">
        <v>10.3622315758639</v>
      </c>
      <c r="I49" s="14">
        <v>175</v>
      </c>
      <c r="J49" s="14">
        <v>285</v>
      </c>
      <c r="K49" s="13">
        <v>3.5059711302728598</v>
      </c>
      <c r="L49" s="14">
        <v>81.289887854216204</v>
      </c>
      <c r="M49" s="14">
        <v>174</v>
      </c>
      <c r="ZA49" s="8"/>
    </row>
    <row r="50" spans="2:677" x14ac:dyDescent="0.3">
      <c r="B50" s="21"/>
      <c r="C50" s="15" t="s">
        <v>249</v>
      </c>
      <c r="D50" s="13">
        <v>46.247177824479898</v>
      </c>
      <c r="E50" s="13">
        <v>4.4079146623407803</v>
      </c>
      <c r="F50" s="13">
        <v>37.7959903460576</v>
      </c>
      <c r="G50" s="13">
        <v>54.919655618379899</v>
      </c>
      <c r="H50" s="13">
        <v>9.5312078913657494</v>
      </c>
      <c r="I50" s="14">
        <v>157</v>
      </c>
      <c r="J50" s="14">
        <v>292</v>
      </c>
      <c r="K50" s="13">
        <v>2.2744313788273698</v>
      </c>
      <c r="L50" s="14">
        <v>128.38373701586301</v>
      </c>
      <c r="M50" s="14">
        <v>169</v>
      </c>
      <c r="ZA50" s="8"/>
    </row>
    <row r="51" spans="2:677" x14ac:dyDescent="0.3">
      <c r="B51" s="21"/>
      <c r="C51" s="15" t="s">
        <v>250</v>
      </c>
      <c r="D51" s="13">
        <v>45.387126680247498</v>
      </c>
      <c r="E51" s="13">
        <v>4.2079511487916301</v>
      </c>
      <c r="F51" s="13">
        <v>37.3311199137801</v>
      </c>
      <c r="G51" s="13">
        <v>53.692153705330199</v>
      </c>
      <c r="H51" s="13">
        <v>9.2712437569284099</v>
      </c>
      <c r="I51" s="14">
        <v>153</v>
      </c>
      <c r="J51" s="14">
        <v>293</v>
      </c>
      <c r="K51" s="13">
        <v>2.0859145521342999</v>
      </c>
      <c r="L51" s="14">
        <v>140.465964773199</v>
      </c>
      <c r="M51" s="14">
        <v>185</v>
      </c>
      <c r="ZA51" s="8"/>
    </row>
    <row r="52" spans="2:677" x14ac:dyDescent="0.3">
      <c r="B52" s="21" t="s">
        <v>260</v>
      </c>
      <c r="C52" s="15" t="s">
        <v>251</v>
      </c>
      <c r="D52" s="13">
        <v>50.118373915217603</v>
      </c>
      <c r="E52" s="13">
        <v>2.53961647519324</v>
      </c>
      <c r="F52" s="13">
        <v>45.154011447495201</v>
      </c>
      <c r="G52" s="13">
        <v>55.080403616405299</v>
      </c>
      <c r="H52" s="13">
        <v>5.0672363781980803</v>
      </c>
      <c r="I52" s="14">
        <v>657</v>
      </c>
      <c r="J52" s="14">
        <v>1146</v>
      </c>
      <c r="K52" s="13">
        <v>2.95395710000366</v>
      </c>
      <c r="L52" s="14">
        <v>387.95417848098703</v>
      </c>
      <c r="M52" s="14">
        <v>841</v>
      </c>
      <c r="ZA52" s="8"/>
    </row>
    <row r="53" spans="2:677" x14ac:dyDescent="0.3">
      <c r="B53" s="21"/>
      <c r="C53" s="15" t="s">
        <v>252</v>
      </c>
      <c r="D53" s="13">
        <v>55.307800315426803</v>
      </c>
      <c r="E53" s="13">
        <v>4.1521418712257701</v>
      </c>
      <c r="F53" s="13">
        <v>47.093753236628501</v>
      </c>
      <c r="G53" s="13">
        <v>63.241959227686102</v>
      </c>
      <c r="H53" s="13">
        <v>7.5073350369127398</v>
      </c>
      <c r="I53" s="14">
        <v>250</v>
      </c>
      <c r="J53" s="14">
        <v>383</v>
      </c>
      <c r="K53" s="13">
        <v>2.6643398133476399</v>
      </c>
      <c r="L53" s="14">
        <v>143.75043231395301</v>
      </c>
      <c r="M53" s="14">
        <v>255</v>
      </c>
      <c r="ZA53" s="8"/>
    </row>
    <row r="54" spans="2:677" x14ac:dyDescent="0.3">
      <c r="B54" s="21" t="s">
        <v>254</v>
      </c>
      <c r="C54" s="15" t="s">
        <v>253</v>
      </c>
      <c r="D54" s="13">
        <v>52.191969996757898</v>
      </c>
      <c r="E54" s="13">
        <v>2.6243059970992699</v>
      </c>
      <c r="F54" s="13">
        <v>47.040997896438498</v>
      </c>
      <c r="G54" s="13">
        <v>57.296743821489699</v>
      </c>
      <c r="H54" s="13">
        <v>5.0281796170220998</v>
      </c>
      <c r="I54" s="14">
        <v>559</v>
      </c>
      <c r="J54" s="14">
        <v>971</v>
      </c>
      <c r="K54" s="13">
        <v>2.6772944764450801</v>
      </c>
      <c r="L54" s="14">
        <v>362.67956645893298</v>
      </c>
      <c r="M54" s="14">
        <v>701</v>
      </c>
      <c r="ZA54" s="8"/>
    </row>
    <row r="55" spans="2:677" x14ac:dyDescent="0.3">
      <c r="B55" s="21"/>
      <c r="C55" s="15" t="s">
        <v>254</v>
      </c>
      <c r="D55" s="13">
        <v>49.945463865847302</v>
      </c>
      <c r="E55" s="13">
        <v>3.7950507672856499</v>
      </c>
      <c r="F55" s="13">
        <v>42.558163155205001</v>
      </c>
      <c r="G55" s="13">
        <v>57.335146272914102</v>
      </c>
      <c r="H55" s="13">
        <v>7.5983892701028699</v>
      </c>
      <c r="I55" s="14">
        <v>358</v>
      </c>
      <c r="J55" s="14">
        <v>576</v>
      </c>
      <c r="K55" s="13">
        <v>3.3125583159143801</v>
      </c>
      <c r="L55" s="14">
        <v>173.883731263763</v>
      </c>
      <c r="M55" s="14">
        <v>412</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310</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235" priority="1">
      <formula>ZA9 = 3</formula>
    </cfRule>
    <cfRule type="expression" dxfId="234" priority="48">
      <formula>I9 = J9</formula>
    </cfRule>
    <cfRule type="expression" dxfId="233" priority="95">
      <formula>ZA9 = 2</formula>
    </cfRule>
    <cfRule type="expression" dxfId="232" priority="142">
      <formula>ZA9 = 1</formula>
    </cfRule>
  </conditionalFormatting>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79</v>
      </c>
      <c r="M2" s="11" t="str">
        <f>HYPERLINK("#'INDICE'!A1", "Índice")</f>
        <v>Índice</v>
      </c>
    </row>
    <row r="3" spans="2:677" x14ac:dyDescent="0.3">
      <c r="B3" s="9" t="s">
        <v>7</v>
      </c>
      <c r="C3" s="10" t="s">
        <v>78</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75.694443461982203</v>
      </c>
      <c r="E9" s="13">
        <v>1.8129831217841701</v>
      </c>
      <c r="F9" s="13">
        <v>71.966166654785397</v>
      </c>
      <c r="G9" s="13">
        <v>79.071084765059496</v>
      </c>
      <c r="H9" s="13">
        <v>2.3951336965635401</v>
      </c>
      <c r="I9" s="14">
        <v>1085</v>
      </c>
      <c r="J9" s="14">
        <v>1410</v>
      </c>
      <c r="K9" s="13">
        <v>2.5172650444431701</v>
      </c>
      <c r="L9" s="14">
        <v>560.13172038143398</v>
      </c>
      <c r="M9" s="14">
        <v>1030</v>
      </c>
      <c r="ZA9" s="8"/>
    </row>
    <row r="10" spans="2:677" x14ac:dyDescent="0.3">
      <c r="B10" s="21" t="s">
        <v>256</v>
      </c>
      <c r="C10" s="15" t="s">
        <v>216</v>
      </c>
      <c r="D10" s="13">
        <v>73.528371217931706</v>
      </c>
      <c r="E10" s="13">
        <v>2.3349940457867699</v>
      </c>
      <c r="F10" s="13">
        <v>68.704202106888403</v>
      </c>
      <c r="G10" s="13">
        <v>77.848666082126201</v>
      </c>
      <c r="H10" s="13">
        <v>3.1756368420919401</v>
      </c>
      <c r="I10" s="14">
        <v>624</v>
      </c>
      <c r="J10" s="14">
        <v>852</v>
      </c>
      <c r="K10" s="13">
        <v>2.38377634236836</v>
      </c>
      <c r="L10" s="14">
        <v>357.41608172581698</v>
      </c>
      <c r="M10" s="14">
        <v>638</v>
      </c>
      <c r="ZA10" s="8"/>
    </row>
    <row r="11" spans="2:677" x14ac:dyDescent="0.3">
      <c r="B11" s="21"/>
      <c r="C11" s="15" t="s">
        <v>217</v>
      </c>
      <c r="D11" s="13">
        <v>80.507957009409907</v>
      </c>
      <c r="E11" s="13">
        <v>2.7029553100142101</v>
      </c>
      <c r="F11" s="13">
        <v>74.656989954653696</v>
      </c>
      <c r="G11" s="13">
        <v>85.274542766925506</v>
      </c>
      <c r="H11" s="13">
        <v>3.3573766003008698</v>
      </c>
      <c r="I11" s="14">
        <v>461</v>
      </c>
      <c r="J11" s="14">
        <v>558</v>
      </c>
      <c r="K11" s="13">
        <v>2.5932044553402598</v>
      </c>
      <c r="L11" s="14">
        <v>215.177788566148</v>
      </c>
      <c r="M11" s="14">
        <v>392</v>
      </c>
      <c r="ZA11" s="8"/>
    </row>
    <row r="12" spans="2:677" x14ac:dyDescent="0.3">
      <c r="B12" s="21" t="s">
        <v>257</v>
      </c>
      <c r="C12" s="15" t="s">
        <v>218</v>
      </c>
      <c r="D12" s="13">
        <v>79.3700898064547</v>
      </c>
      <c r="E12" s="13">
        <v>2.388700377997</v>
      </c>
      <c r="F12" s="13">
        <v>74.291429659694103</v>
      </c>
      <c r="G12" s="13">
        <v>83.666057388453297</v>
      </c>
      <c r="H12" s="13">
        <v>3.00957247726679</v>
      </c>
      <c r="I12" s="14">
        <v>452</v>
      </c>
      <c r="J12" s="14">
        <v>564</v>
      </c>
      <c r="K12" s="13">
        <v>1.9619030498533001</v>
      </c>
      <c r="L12" s="14">
        <v>287.47597902055998</v>
      </c>
      <c r="M12" s="14">
        <v>404</v>
      </c>
      <c r="ZA12" s="8"/>
    </row>
    <row r="13" spans="2:677" x14ac:dyDescent="0.3">
      <c r="B13" s="21"/>
      <c r="C13" s="15" t="s">
        <v>219</v>
      </c>
      <c r="D13" s="13">
        <v>72.204640511308199</v>
      </c>
      <c r="E13" s="13">
        <v>2.9066577294591398</v>
      </c>
      <c r="F13" s="13">
        <v>66.160042436723501</v>
      </c>
      <c r="G13" s="13">
        <v>77.536134841521502</v>
      </c>
      <c r="H13" s="13">
        <v>4.0255829942175501</v>
      </c>
      <c r="I13" s="14">
        <v>324</v>
      </c>
      <c r="J13" s="14">
        <v>462</v>
      </c>
      <c r="K13" s="13">
        <v>1.94066829031654</v>
      </c>
      <c r="L13" s="14">
        <v>238.06232229653401</v>
      </c>
      <c r="M13" s="14">
        <v>334</v>
      </c>
      <c r="ZA13" s="8"/>
    </row>
    <row r="14" spans="2:677" x14ac:dyDescent="0.3">
      <c r="B14" s="21"/>
      <c r="C14" s="15" t="s">
        <v>220</v>
      </c>
      <c r="D14" s="13">
        <v>81.054795234645297</v>
      </c>
      <c r="E14" s="13">
        <v>2.8343684670600502</v>
      </c>
      <c r="F14" s="13">
        <v>74.862470568473299</v>
      </c>
      <c r="G14" s="13">
        <v>86.006841773031894</v>
      </c>
      <c r="H14" s="13">
        <v>3.4968547620838999</v>
      </c>
      <c r="I14" s="14">
        <v>309</v>
      </c>
      <c r="J14" s="14">
        <v>384</v>
      </c>
      <c r="K14" s="13">
        <v>2.00370311264553</v>
      </c>
      <c r="L14" s="14">
        <v>191.64515819561601</v>
      </c>
      <c r="M14" s="14">
        <v>292</v>
      </c>
      <c r="ZA14" s="8"/>
    </row>
    <row r="15" spans="2:677" x14ac:dyDescent="0.3">
      <c r="B15" s="21" t="s">
        <v>258</v>
      </c>
      <c r="C15" s="15" t="s">
        <v>221</v>
      </c>
      <c r="D15" s="13">
        <v>59.814150316003897</v>
      </c>
      <c r="E15" s="13">
        <v>8.5616136362569595</v>
      </c>
      <c r="F15" s="13">
        <v>42.3238966586568</v>
      </c>
      <c r="G15" s="13">
        <v>75.118563786771304</v>
      </c>
      <c r="H15" s="13">
        <v>14.313692648019099</v>
      </c>
      <c r="I15" s="14">
        <v>24</v>
      </c>
      <c r="J15" s="14">
        <v>40</v>
      </c>
      <c r="K15" s="13">
        <v>1.18932011587197</v>
      </c>
      <c r="L15" s="14">
        <v>33.632660766587001</v>
      </c>
      <c r="M15" s="14">
        <v>29</v>
      </c>
      <c r="ZA15" s="8">
        <v>1</v>
      </c>
    </row>
    <row r="16" spans="2:677" x14ac:dyDescent="0.3">
      <c r="B16" s="21"/>
      <c r="C16" s="15" t="s">
        <v>222</v>
      </c>
      <c r="D16" s="13">
        <v>85.849240385427606</v>
      </c>
      <c r="E16" s="13">
        <v>4.6652565588656403</v>
      </c>
      <c r="F16" s="13">
        <v>73.925002112905503</v>
      </c>
      <c r="G16" s="13">
        <v>92.848019808098201</v>
      </c>
      <c r="H16" s="13">
        <v>5.4342432593702199</v>
      </c>
      <c r="I16" s="14">
        <v>41</v>
      </c>
      <c r="J16" s="14">
        <v>48</v>
      </c>
      <c r="K16" s="13">
        <v>0.84203997936761299</v>
      </c>
      <c r="L16" s="14">
        <v>48</v>
      </c>
      <c r="M16" s="14">
        <v>34</v>
      </c>
      <c r="ZA16" s="8"/>
    </row>
    <row r="17" spans="2:677" x14ac:dyDescent="0.3">
      <c r="B17" s="21"/>
      <c r="C17" s="15" t="s">
        <v>223</v>
      </c>
      <c r="D17" s="13">
        <v>74.808053201937</v>
      </c>
      <c r="E17" s="13">
        <v>6.3189966752904603</v>
      </c>
      <c r="F17" s="13">
        <v>60.438539069172002</v>
      </c>
      <c r="G17" s="13">
        <v>85.233466815549306</v>
      </c>
      <c r="H17" s="13">
        <v>8.4469470930261306</v>
      </c>
      <c r="I17" s="14">
        <v>41</v>
      </c>
      <c r="J17" s="14">
        <v>51</v>
      </c>
      <c r="K17" s="13">
        <v>1.05939074561663</v>
      </c>
      <c r="L17" s="14">
        <v>48.140877396767301</v>
      </c>
      <c r="M17" s="14">
        <v>37</v>
      </c>
      <c r="ZA17" s="8"/>
    </row>
    <row r="18" spans="2:677" x14ac:dyDescent="0.3">
      <c r="B18" s="21"/>
      <c r="C18" s="15" t="s">
        <v>224</v>
      </c>
      <c r="D18" s="13">
        <v>81.630462944590406</v>
      </c>
      <c r="E18" s="13">
        <v>5.8237172458363604</v>
      </c>
      <c r="F18" s="13">
        <v>67.261850615106397</v>
      </c>
      <c r="G18" s="13">
        <v>90.576305622099298</v>
      </c>
      <c r="H18" s="13">
        <v>7.1342450303012797</v>
      </c>
      <c r="I18" s="14">
        <v>44</v>
      </c>
      <c r="J18" s="14">
        <v>54</v>
      </c>
      <c r="K18" s="13">
        <v>1.1987426584378</v>
      </c>
      <c r="L18" s="14">
        <v>45.047199763769903</v>
      </c>
      <c r="M18" s="14">
        <v>41</v>
      </c>
      <c r="ZA18" s="8"/>
    </row>
    <row r="19" spans="2:677" x14ac:dyDescent="0.3">
      <c r="B19" s="21"/>
      <c r="C19" s="15" t="s">
        <v>225</v>
      </c>
      <c r="D19" s="13">
        <v>90.298561429805005</v>
      </c>
      <c r="E19" s="13">
        <v>5.2890335719298998</v>
      </c>
      <c r="F19" s="13">
        <v>73.711262473022202</v>
      </c>
      <c r="G19" s="13">
        <v>96.864971541613997</v>
      </c>
      <c r="H19" s="13">
        <v>5.85727334763956</v>
      </c>
      <c r="I19" s="14">
        <v>32</v>
      </c>
      <c r="J19" s="14">
        <v>35</v>
      </c>
      <c r="K19" s="13">
        <v>1.0857118922626401</v>
      </c>
      <c r="L19" s="14">
        <v>32.236913171374901</v>
      </c>
      <c r="M19" s="14">
        <v>27</v>
      </c>
      <c r="ZA19" s="8"/>
    </row>
    <row r="20" spans="2:677" x14ac:dyDescent="0.3">
      <c r="B20" s="21"/>
      <c r="C20" s="15" t="s">
        <v>226</v>
      </c>
      <c r="D20" s="13">
        <v>90.566509755474499</v>
      </c>
      <c r="E20" s="13">
        <v>4.5786490340320096</v>
      </c>
      <c r="F20" s="13">
        <v>76.798411465668195</v>
      </c>
      <c r="G20" s="13">
        <v>96.533261813883399</v>
      </c>
      <c r="H20" s="13">
        <v>5.0555652927270298</v>
      </c>
      <c r="I20" s="14">
        <v>34</v>
      </c>
      <c r="J20" s="14">
        <v>38</v>
      </c>
      <c r="K20" s="13">
        <v>0.90789661740112604</v>
      </c>
      <c r="L20" s="14">
        <v>38</v>
      </c>
      <c r="M20" s="14">
        <v>22</v>
      </c>
      <c r="ZA20" s="8"/>
    </row>
    <row r="21" spans="2:677" x14ac:dyDescent="0.3">
      <c r="B21" s="21"/>
      <c r="C21" s="15" t="s">
        <v>227</v>
      </c>
      <c r="D21" s="13">
        <v>67.231308390481402</v>
      </c>
      <c r="E21" s="13">
        <v>6.05564741420537</v>
      </c>
      <c r="F21" s="13">
        <v>54.401762342556303</v>
      </c>
      <c r="G21" s="13">
        <v>77.916439879165196</v>
      </c>
      <c r="H21" s="13">
        <v>9.0071836458008505</v>
      </c>
      <c r="I21" s="14">
        <v>52</v>
      </c>
      <c r="J21" s="14">
        <v>79</v>
      </c>
      <c r="K21" s="13">
        <v>1.29833002254315</v>
      </c>
      <c r="L21" s="14">
        <v>60.847395214088998</v>
      </c>
      <c r="M21" s="14">
        <v>56</v>
      </c>
      <c r="ZA21" s="8"/>
    </row>
    <row r="22" spans="2:677" x14ac:dyDescent="0.3">
      <c r="B22" s="21"/>
      <c r="C22" s="15" t="s">
        <v>228</v>
      </c>
      <c r="D22" s="13">
        <v>73.182755542208497</v>
      </c>
      <c r="E22" s="13">
        <v>5.2059202600216299</v>
      </c>
      <c r="F22" s="13">
        <v>61.8009678651228</v>
      </c>
      <c r="G22" s="13">
        <v>82.152598009305294</v>
      </c>
      <c r="H22" s="13">
        <v>7.1135887429369804</v>
      </c>
      <c r="I22" s="14">
        <v>67</v>
      </c>
      <c r="J22" s="14">
        <v>92</v>
      </c>
      <c r="K22" s="13">
        <v>1.2566476019983499</v>
      </c>
      <c r="L22" s="14">
        <v>73.210659737622294</v>
      </c>
      <c r="M22" s="14">
        <v>69</v>
      </c>
      <c r="ZA22" s="8"/>
    </row>
    <row r="23" spans="2:677" x14ac:dyDescent="0.3">
      <c r="B23" s="21"/>
      <c r="C23" s="15" t="s">
        <v>229</v>
      </c>
      <c r="D23" s="13">
        <v>77.150126657357205</v>
      </c>
      <c r="E23" s="13">
        <v>4.7544095824494397</v>
      </c>
      <c r="F23" s="13">
        <v>66.475838085218996</v>
      </c>
      <c r="G23" s="13">
        <v>85.183207808300196</v>
      </c>
      <c r="H23" s="13">
        <v>6.1625428089897403</v>
      </c>
      <c r="I23" s="14">
        <v>66</v>
      </c>
      <c r="J23" s="14">
        <v>87</v>
      </c>
      <c r="K23" s="13">
        <v>1.10273509370531</v>
      </c>
      <c r="L23" s="14">
        <v>78.894741354127504</v>
      </c>
      <c r="M23" s="14">
        <v>61</v>
      </c>
      <c r="ZA23" s="8"/>
    </row>
    <row r="24" spans="2:677" x14ac:dyDescent="0.3">
      <c r="B24" s="21"/>
      <c r="C24" s="15" t="s">
        <v>230</v>
      </c>
      <c r="D24" s="13">
        <v>91.137043928046396</v>
      </c>
      <c r="E24" s="13">
        <v>3.8670642685338099</v>
      </c>
      <c r="F24" s="13">
        <v>79.901907232301397</v>
      </c>
      <c r="G24" s="13">
        <v>96.376399469511497</v>
      </c>
      <c r="H24" s="13">
        <v>4.2431311153639104</v>
      </c>
      <c r="I24" s="14">
        <v>39</v>
      </c>
      <c r="J24" s="14">
        <v>44</v>
      </c>
      <c r="K24" s="13">
        <v>0.79608180990388699</v>
      </c>
      <c r="L24" s="14">
        <v>44</v>
      </c>
      <c r="M24" s="14">
        <v>30</v>
      </c>
      <c r="ZA24" s="8"/>
    </row>
    <row r="25" spans="2:677" x14ac:dyDescent="0.3">
      <c r="B25" s="21"/>
      <c r="C25" s="15" t="s">
        <v>231</v>
      </c>
      <c r="D25" s="13">
        <v>83.350994204281704</v>
      </c>
      <c r="E25" s="13">
        <v>4.6297054569480398</v>
      </c>
      <c r="F25" s="13">
        <v>72.146579438607901</v>
      </c>
      <c r="G25" s="13">
        <v>90.633428399507494</v>
      </c>
      <c r="H25" s="13">
        <v>5.5544693871332598</v>
      </c>
      <c r="I25" s="14">
        <v>55</v>
      </c>
      <c r="J25" s="14">
        <v>67</v>
      </c>
      <c r="K25" s="13">
        <v>1.0194162932825701</v>
      </c>
      <c r="L25" s="14">
        <v>65.723885758443998</v>
      </c>
      <c r="M25" s="14">
        <v>48</v>
      </c>
      <c r="ZA25" s="8"/>
    </row>
    <row r="26" spans="2:677" x14ac:dyDescent="0.3">
      <c r="B26" s="21"/>
      <c r="C26" s="15" t="s">
        <v>232</v>
      </c>
      <c r="D26" s="13">
        <v>60.455917180310401</v>
      </c>
      <c r="E26" s="13">
        <v>6.5744236463238304</v>
      </c>
      <c r="F26" s="13">
        <v>47.0460796650055</v>
      </c>
      <c r="G26" s="13">
        <v>72.457927586919595</v>
      </c>
      <c r="H26" s="13">
        <v>10.8747397326147</v>
      </c>
      <c r="I26" s="14">
        <v>53</v>
      </c>
      <c r="J26" s="14">
        <v>85</v>
      </c>
      <c r="K26" s="13">
        <v>1.5187081959200599</v>
      </c>
      <c r="L26" s="14">
        <v>55.968618743448403</v>
      </c>
      <c r="M26" s="14">
        <v>58</v>
      </c>
      <c r="ZA26" s="8"/>
    </row>
    <row r="27" spans="2:677" x14ac:dyDescent="0.3">
      <c r="B27" s="21"/>
      <c r="C27" s="15" t="s">
        <v>233</v>
      </c>
      <c r="D27" s="13">
        <v>66.269877637187705</v>
      </c>
      <c r="E27" s="13">
        <v>6.7194461828633703</v>
      </c>
      <c r="F27" s="13">
        <v>52.0400188622597</v>
      </c>
      <c r="G27" s="13">
        <v>78.057875908222499</v>
      </c>
      <c r="H27" s="13">
        <v>10.1395180169953</v>
      </c>
      <c r="I27" s="14">
        <v>46</v>
      </c>
      <c r="J27" s="14">
        <v>69</v>
      </c>
      <c r="K27" s="13">
        <v>1.3735415049408199</v>
      </c>
      <c r="L27" s="14">
        <v>50.235103745898797</v>
      </c>
      <c r="M27" s="14">
        <v>51</v>
      </c>
      <c r="ZA27" s="8"/>
    </row>
    <row r="28" spans="2:677" x14ac:dyDescent="0.3">
      <c r="B28" s="21"/>
      <c r="C28" s="15" t="s">
        <v>234</v>
      </c>
      <c r="D28" s="13">
        <v>86.085147875190202</v>
      </c>
      <c r="E28" s="13">
        <v>7.2393659042021898</v>
      </c>
      <c r="F28" s="13">
        <v>65.056763430473794</v>
      </c>
      <c r="G28" s="13">
        <v>95.361239571250195</v>
      </c>
      <c r="H28" s="13">
        <v>8.4095411146857995</v>
      </c>
      <c r="I28" s="14">
        <v>33</v>
      </c>
      <c r="J28" s="14">
        <v>38</v>
      </c>
      <c r="K28" s="13">
        <v>1.61881029861599</v>
      </c>
      <c r="L28" s="14">
        <v>23.474029064732399</v>
      </c>
      <c r="M28" s="14">
        <v>26</v>
      </c>
      <c r="ZA28" s="8">
        <v>1</v>
      </c>
    </row>
    <row r="29" spans="2:677" x14ac:dyDescent="0.3">
      <c r="B29" s="21"/>
      <c r="C29" s="15" t="s">
        <v>235</v>
      </c>
      <c r="D29" s="13">
        <v>88.681503454073294</v>
      </c>
      <c r="E29" s="13">
        <v>5.0622048740791401</v>
      </c>
      <c r="F29" s="13">
        <v>74.265361595754101</v>
      </c>
      <c r="G29" s="13">
        <v>95.510176507795094</v>
      </c>
      <c r="H29" s="13">
        <v>5.7082984353109998</v>
      </c>
      <c r="I29" s="14">
        <v>43</v>
      </c>
      <c r="J29" s="14">
        <v>49</v>
      </c>
      <c r="K29" s="13">
        <v>1.2254592749461799</v>
      </c>
      <c r="L29" s="14">
        <v>39.985008887506197</v>
      </c>
      <c r="M29" s="14">
        <v>35</v>
      </c>
      <c r="ZA29" s="8"/>
    </row>
    <row r="30" spans="2:677" x14ac:dyDescent="0.3">
      <c r="B30" s="21"/>
      <c r="C30" s="15" t="s">
        <v>236</v>
      </c>
      <c r="D30" s="13">
        <v>76.469228955508896</v>
      </c>
      <c r="E30" s="13">
        <v>6.4781923174956599</v>
      </c>
      <c r="F30" s="13">
        <v>61.472245615636098</v>
      </c>
      <c r="G30" s="13">
        <v>86.875005742779294</v>
      </c>
      <c r="H30" s="13">
        <v>8.4716328462848498</v>
      </c>
      <c r="I30" s="14">
        <v>50</v>
      </c>
      <c r="J30" s="14">
        <v>68</v>
      </c>
      <c r="K30" s="13">
        <v>1.56264240984062</v>
      </c>
      <c r="L30" s="14">
        <v>43.516033848675299</v>
      </c>
      <c r="M30" s="14">
        <v>56</v>
      </c>
      <c r="ZA30" s="8"/>
    </row>
    <row r="31" spans="2:677" x14ac:dyDescent="0.3">
      <c r="B31" s="21"/>
      <c r="C31" s="15" t="s">
        <v>237</v>
      </c>
      <c r="D31" s="13">
        <v>82.838487578026104</v>
      </c>
      <c r="E31" s="13">
        <v>4.81437091220611</v>
      </c>
      <c r="F31" s="13">
        <v>71.201462260588997</v>
      </c>
      <c r="G31" s="13">
        <v>90.4067426789411</v>
      </c>
      <c r="H31" s="13">
        <v>5.81175616910126</v>
      </c>
      <c r="I31" s="14">
        <v>52</v>
      </c>
      <c r="J31" s="14">
        <v>64</v>
      </c>
      <c r="K31" s="13">
        <v>1.02714539206496</v>
      </c>
      <c r="L31" s="14">
        <v>62.308608396066703</v>
      </c>
      <c r="M31" s="14">
        <v>46</v>
      </c>
      <c r="ZA31" s="8"/>
    </row>
    <row r="32" spans="2:677" x14ac:dyDescent="0.3">
      <c r="B32" s="21"/>
      <c r="C32" s="15" t="s">
        <v>238</v>
      </c>
      <c r="D32" s="13">
        <v>82.8272632761756</v>
      </c>
      <c r="E32" s="13">
        <v>7.1546938879819404</v>
      </c>
      <c r="F32" s="13">
        <v>63.940517586812099</v>
      </c>
      <c r="G32" s="13">
        <v>92.917500126686804</v>
      </c>
      <c r="H32" s="13">
        <v>8.6380904124836704</v>
      </c>
      <c r="I32" s="14">
        <v>32</v>
      </c>
      <c r="J32" s="14">
        <v>37</v>
      </c>
      <c r="K32" s="13">
        <v>1.2956025426759601</v>
      </c>
      <c r="L32" s="14">
        <v>28.558140927679599</v>
      </c>
      <c r="M32" s="14">
        <v>22</v>
      </c>
      <c r="ZA32" s="8">
        <v>1</v>
      </c>
    </row>
    <row r="33" spans="2:677" x14ac:dyDescent="0.3">
      <c r="B33" s="21"/>
      <c r="C33" s="15" t="s">
        <v>239</v>
      </c>
      <c r="D33" s="13">
        <v>80.648430144451396</v>
      </c>
      <c r="E33" s="13">
        <v>6.3370975739909099</v>
      </c>
      <c r="F33" s="13">
        <v>65.093856827556394</v>
      </c>
      <c r="G33" s="13">
        <v>90.304139363707506</v>
      </c>
      <c r="H33" s="13">
        <v>7.8576824900873801</v>
      </c>
      <c r="I33" s="14">
        <v>43</v>
      </c>
      <c r="J33" s="14">
        <v>52</v>
      </c>
      <c r="K33" s="13">
        <v>1.31231727031349</v>
      </c>
      <c r="L33" s="14">
        <v>39.624564254631998</v>
      </c>
      <c r="M33" s="14">
        <v>44</v>
      </c>
      <c r="ZA33" s="8"/>
    </row>
    <row r="34" spans="2:677" x14ac:dyDescent="0.3">
      <c r="B34" s="21"/>
      <c r="C34" s="15" t="s">
        <v>240</v>
      </c>
      <c r="D34" s="13">
        <v>77.383031374295001</v>
      </c>
      <c r="E34" s="13">
        <v>4.3365043619488004</v>
      </c>
      <c r="F34" s="13">
        <v>67.738335597651101</v>
      </c>
      <c r="G34" s="13">
        <v>84.7917671700298</v>
      </c>
      <c r="H34" s="13">
        <v>5.6039473834690003</v>
      </c>
      <c r="I34" s="14">
        <v>88</v>
      </c>
      <c r="J34" s="14">
        <v>111</v>
      </c>
      <c r="K34" s="13">
        <v>1.18193100686351</v>
      </c>
      <c r="L34" s="14">
        <v>93.914111192124693</v>
      </c>
      <c r="M34" s="14">
        <v>83</v>
      </c>
      <c r="ZA34" s="8"/>
    </row>
    <row r="35" spans="2:677" x14ac:dyDescent="0.3">
      <c r="B35" s="21"/>
      <c r="C35" s="15" t="s">
        <v>241</v>
      </c>
      <c r="D35" s="13">
        <v>76.166161833860997</v>
      </c>
      <c r="E35" s="13">
        <v>7.67159868495221</v>
      </c>
      <c r="F35" s="13">
        <v>58.097879495764701</v>
      </c>
      <c r="G35" s="13">
        <v>88.046375905863201</v>
      </c>
      <c r="H35" s="13">
        <v>10.072187570231099</v>
      </c>
      <c r="I35" s="14">
        <v>52</v>
      </c>
      <c r="J35" s="14">
        <v>66</v>
      </c>
      <c r="K35" s="13">
        <v>2.1073130248827798</v>
      </c>
      <c r="L35" s="14">
        <v>31.319504611172501</v>
      </c>
      <c r="M35" s="14">
        <v>48</v>
      </c>
      <c r="ZA35" s="8"/>
    </row>
    <row r="36" spans="2:677" x14ac:dyDescent="0.3">
      <c r="B36" s="21"/>
      <c r="C36" s="15" t="s">
        <v>242</v>
      </c>
      <c r="D36" s="13">
        <v>67.089346621274501</v>
      </c>
      <c r="E36" s="13">
        <v>6.2112979821885101</v>
      </c>
      <c r="F36" s="13">
        <v>53.9085138545951</v>
      </c>
      <c r="G36" s="13">
        <v>78.036548680470105</v>
      </c>
      <c r="H36" s="13">
        <v>9.2582478366526004</v>
      </c>
      <c r="I36" s="14">
        <v>58</v>
      </c>
      <c r="J36" s="14">
        <v>86</v>
      </c>
      <c r="K36" s="13">
        <v>1.48522957377846</v>
      </c>
      <c r="L36" s="14">
        <v>57.903506311966296</v>
      </c>
      <c r="M36" s="14">
        <v>68</v>
      </c>
      <c r="ZA36" s="8"/>
    </row>
    <row r="37" spans="2:677" x14ac:dyDescent="0.3">
      <c r="B37" s="21"/>
      <c r="C37" s="15" t="s">
        <v>243</v>
      </c>
      <c r="D37" s="13">
        <v>82.644811686717603</v>
      </c>
      <c r="E37" s="13">
        <v>5.4378194489039204</v>
      </c>
      <c r="F37" s="13">
        <v>69.156947700909797</v>
      </c>
      <c r="G37" s="13">
        <v>91.001794730247497</v>
      </c>
      <c r="H37" s="13">
        <v>6.5797469168628604</v>
      </c>
      <c r="I37" s="14">
        <v>40</v>
      </c>
      <c r="J37" s="14">
        <v>50</v>
      </c>
      <c r="K37" s="13">
        <v>1.01018455185683</v>
      </c>
      <c r="L37" s="14">
        <v>49.495906374824798</v>
      </c>
      <c r="M37" s="14">
        <v>39</v>
      </c>
      <c r="ZA37" s="8"/>
    </row>
    <row r="38" spans="2:677" x14ac:dyDescent="0.3">
      <c r="B38" s="21" t="s">
        <v>259</v>
      </c>
      <c r="C38" s="15" t="s">
        <v>244</v>
      </c>
      <c r="D38" s="13">
        <v>77.231439353048401</v>
      </c>
      <c r="E38" s="13">
        <v>2.3992302203992502</v>
      </c>
      <c r="F38" s="13">
        <v>72.188148048753604</v>
      </c>
      <c r="G38" s="13">
        <v>81.593388122691906</v>
      </c>
      <c r="H38" s="13">
        <v>3.10654603940714</v>
      </c>
      <c r="I38" s="14">
        <v>650</v>
      </c>
      <c r="J38" s="14">
        <v>824</v>
      </c>
      <c r="K38" s="13">
        <v>2.69410163717636</v>
      </c>
      <c r="L38" s="14">
        <v>305.853345927818</v>
      </c>
      <c r="M38" s="14">
        <v>568</v>
      </c>
      <c r="ZA38" s="8"/>
    </row>
    <row r="39" spans="2:677" x14ac:dyDescent="0.3">
      <c r="B39" s="21"/>
      <c r="C39" s="15" t="s">
        <v>245</v>
      </c>
      <c r="D39" s="13">
        <v>74.4505739896628</v>
      </c>
      <c r="E39" s="13">
        <v>2.6543096626818001</v>
      </c>
      <c r="F39" s="13">
        <v>68.906996088043201</v>
      </c>
      <c r="G39" s="13">
        <v>79.302658034657796</v>
      </c>
      <c r="H39" s="13">
        <v>3.5651970434107598</v>
      </c>
      <c r="I39" s="14">
        <v>435</v>
      </c>
      <c r="J39" s="14">
        <v>586</v>
      </c>
      <c r="K39" s="13">
        <v>2.1667551829231502</v>
      </c>
      <c r="L39" s="14">
        <v>270.45048957004599</v>
      </c>
      <c r="M39" s="14">
        <v>393</v>
      </c>
      <c r="ZA39" s="8"/>
    </row>
    <row r="40" spans="2:677" x14ac:dyDescent="0.3">
      <c r="B40" s="21" t="s">
        <v>284</v>
      </c>
      <c r="C40" s="15" t="s">
        <v>277</v>
      </c>
      <c r="D40" s="13">
        <v>73.737849508979494</v>
      </c>
      <c r="E40" s="13">
        <v>2.75995007821468</v>
      </c>
      <c r="F40" s="13">
        <v>67.981608513019296</v>
      </c>
      <c r="G40" s="13">
        <v>78.782226377605497</v>
      </c>
      <c r="H40" s="13">
        <v>3.74292184623391</v>
      </c>
      <c r="I40" s="14">
        <v>516</v>
      </c>
      <c r="J40" s="14">
        <v>677</v>
      </c>
      <c r="K40" s="13">
        <v>2.65906158548934</v>
      </c>
      <c r="L40" s="14">
        <v>254.60109825753199</v>
      </c>
      <c r="M40" s="14">
        <v>482</v>
      </c>
      <c r="ZA40" s="8"/>
    </row>
    <row r="41" spans="2:677" x14ac:dyDescent="0.3">
      <c r="B41" s="21"/>
      <c r="C41" s="15" t="s">
        <v>278</v>
      </c>
      <c r="D41" s="13">
        <v>77.721597353855003</v>
      </c>
      <c r="E41" s="13">
        <v>2.3288175938027802</v>
      </c>
      <c r="F41" s="13">
        <v>72.825556238318896</v>
      </c>
      <c r="G41" s="13">
        <v>81.954101759005596</v>
      </c>
      <c r="H41" s="13">
        <v>2.9963583779679799</v>
      </c>
      <c r="I41" s="14">
        <v>569</v>
      </c>
      <c r="J41" s="14">
        <v>733</v>
      </c>
      <c r="K41" s="13">
        <v>2.2927476732444898</v>
      </c>
      <c r="L41" s="14">
        <v>319.70373737757302</v>
      </c>
      <c r="M41" s="14">
        <v>534</v>
      </c>
      <c r="ZA41" s="8"/>
    </row>
    <row r="42" spans="2:677" x14ac:dyDescent="0.3">
      <c r="B42" s="21" t="s">
        <v>285</v>
      </c>
      <c r="C42" s="15" t="s">
        <v>279</v>
      </c>
      <c r="D42" s="13">
        <v>90.187656742207693</v>
      </c>
      <c r="E42" s="13">
        <v>2.6366158782391</v>
      </c>
      <c r="F42" s="13">
        <v>83.660332142820806</v>
      </c>
      <c r="G42" s="13">
        <v>94.2855708386099</v>
      </c>
      <c r="H42" s="13">
        <v>2.9234775283890602</v>
      </c>
      <c r="I42" s="14">
        <v>150</v>
      </c>
      <c r="J42" s="14">
        <v>175</v>
      </c>
      <c r="K42" s="13">
        <v>1.3668571962232701</v>
      </c>
      <c r="L42" s="14">
        <v>128.030931456145</v>
      </c>
      <c r="M42" s="14">
        <v>104</v>
      </c>
      <c r="ZA42" s="8"/>
    </row>
    <row r="43" spans="2:677" x14ac:dyDescent="0.3">
      <c r="B43" s="21"/>
      <c r="C43" s="15" t="s">
        <v>280</v>
      </c>
      <c r="D43" s="13">
        <v>68.055008207152397</v>
      </c>
      <c r="E43" s="13">
        <v>9.7402389950199808</v>
      </c>
      <c r="F43" s="13">
        <v>46.856745521271101</v>
      </c>
      <c r="G43" s="13">
        <v>83.733045815243401</v>
      </c>
      <c r="H43" s="13">
        <v>14.3123030201858</v>
      </c>
      <c r="I43" s="14">
        <v>27</v>
      </c>
      <c r="J43" s="14">
        <v>47</v>
      </c>
      <c r="K43" s="13">
        <v>2.0074012402717001</v>
      </c>
      <c r="L43" s="14">
        <v>23.413356063105098</v>
      </c>
      <c r="M43" s="14">
        <v>25</v>
      </c>
      <c r="ZA43" s="8">
        <v>1</v>
      </c>
    </row>
    <row r="44" spans="2:677" x14ac:dyDescent="0.3">
      <c r="B44" s="21"/>
      <c r="C44" s="15" t="s">
        <v>281</v>
      </c>
      <c r="D44" s="13">
        <v>73.929239788857203</v>
      </c>
      <c r="E44" s="13">
        <v>7.2722208267861204</v>
      </c>
      <c r="F44" s="13">
        <v>57.4117998910057</v>
      </c>
      <c r="G44" s="13">
        <v>85.642576518218405</v>
      </c>
      <c r="H44" s="13">
        <v>9.8367315118560299</v>
      </c>
      <c r="I44" s="14">
        <v>42</v>
      </c>
      <c r="J44" s="14">
        <v>60</v>
      </c>
      <c r="K44" s="13">
        <v>1.6188857202987801</v>
      </c>
      <c r="L44" s="14">
        <v>37.062529644727803</v>
      </c>
      <c r="M44" s="14">
        <v>33</v>
      </c>
      <c r="ZA44" s="8"/>
    </row>
    <row r="45" spans="2:677" x14ac:dyDescent="0.3">
      <c r="B45" s="21"/>
      <c r="C45" s="15" t="s">
        <v>282</v>
      </c>
      <c r="D45" s="13">
        <v>74.995446886460499</v>
      </c>
      <c r="E45" s="13">
        <v>2.0859376676984902</v>
      </c>
      <c r="F45" s="13">
        <v>70.687560414056094</v>
      </c>
      <c r="G45" s="13">
        <v>78.859569384671403</v>
      </c>
      <c r="H45" s="13">
        <v>2.7814190784895199</v>
      </c>
      <c r="I45" s="14">
        <v>859</v>
      </c>
      <c r="J45" s="14">
        <v>1118</v>
      </c>
      <c r="K45" s="13">
        <v>2.5918020670452302</v>
      </c>
      <c r="L45" s="14">
        <v>431.36010045495902</v>
      </c>
      <c r="M45" s="14">
        <v>829</v>
      </c>
      <c r="ZA45" s="8"/>
    </row>
    <row r="46" spans="2:677" x14ac:dyDescent="0.3">
      <c r="B46" s="21"/>
      <c r="C46" s="15" t="s">
        <v>283</v>
      </c>
      <c r="D46" s="13">
        <v>46.699196335452903</v>
      </c>
      <c r="E46" s="13">
        <v>19.539921792844002</v>
      </c>
      <c r="F46" s="13">
        <v>15.285477055826201</v>
      </c>
      <c r="G46" s="13">
        <v>80.968042150760297</v>
      </c>
      <c r="H46" s="13">
        <v>41.842094353152198</v>
      </c>
      <c r="I46" s="14">
        <v>7</v>
      </c>
      <c r="J46" s="14">
        <v>10</v>
      </c>
      <c r="K46" s="13">
        <v>1.3805272634372501</v>
      </c>
      <c r="L46" s="14">
        <v>7.2436092099346903</v>
      </c>
      <c r="M46" s="14">
        <v>0</v>
      </c>
      <c r="ZA46" s="8">
        <v>1</v>
      </c>
    </row>
    <row r="47" spans="2:677" x14ac:dyDescent="0.3">
      <c r="B47" s="21" t="s">
        <v>261</v>
      </c>
      <c r="C47" s="15" t="s">
        <v>246</v>
      </c>
      <c r="D47" s="13">
        <v>77.041409903494895</v>
      </c>
      <c r="E47" s="13">
        <v>4.7573059055437996</v>
      </c>
      <c r="F47" s="13">
        <v>66.442094018637903</v>
      </c>
      <c r="G47" s="13">
        <v>85.046381897689002</v>
      </c>
      <c r="H47" s="13">
        <v>6.1749984995121299</v>
      </c>
      <c r="I47" s="14">
        <v>236</v>
      </c>
      <c r="J47" s="14">
        <v>291</v>
      </c>
      <c r="K47" s="13">
        <v>3.7106562073618101</v>
      </c>
      <c r="L47" s="14">
        <v>78.422786628054197</v>
      </c>
      <c r="M47" s="14">
        <v>186</v>
      </c>
      <c r="ZA47" s="8"/>
    </row>
    <row r="48" spans="2:677" x14ac:dyDescent="0.3">
      <c r="B48" s="21"/>
      <c r="C48" s="15" t="s">
        <v>247</v>
      </c>
      <c r="D48" s="13">
        <v>72.874267767773603</v>
      </c>
      <c r="E48" s="13">
        <v>4.40830378031084</v>
      </c>
      <c r="F48" s="13">
        <v>63.432106486562297</v>
      </c>
      <c r="G48" s="13">
        <v>80.623138922803903</v>
      </c>
      <c r="H48" s="13">
        <v>6.0491911827624296</v>
      </c>
      <c r="I48" s="14">
        <v>220</v>
      </c>
      <c r="J48" s="14">
        <v>284</v>
      </c>
      <c r="K48" s="13">
        <v>2.7821067514287199</v>
      </c>
      <c r="L48" s="14">
        <v>102.080913988709</v>
      </c>
      <c r="M48" s="14">
        <v>170</v>
      </c>
      <c r="ZA48" s="8"/>
    </row>
    <row r="49" spans="2:677" x14ac:dyDescent="0.3">
      <c r="B49" s="21"/>
      <c r="C49" s="15" t="s">
        <v>248</v>
      </c>
      <c r="D49" s="13">
        <v>77.307475898800206</v>
      </c>
      <c r="E49" s="13">
        <v>3.8962192682877599</v>
      </c>
      <c r="F49" s="13">
        <v>68.785139822616401</v>
      </c>
      <c r="G49" s="13">
        <v>84.042809925034604</v>
      </c>
      <c r="H49" s="13">
        <v>5.0398997289578196</v>
      </c>
      <c r="I49" s="14">
        <v>210</v>
      </c>
      <c r="J49" s="14">
        <v>266</v>
      </c>
      <c r="K49" s="13">
        <v>2.2931283018947499</v>
      </c>
      <c r="L49" s="14">
        <v>115.998742756875</v>
      </c>
      <c r="M49" s="14">
        <v>158</v>
      </c>
      <c r="ZA49" s="8"/>
    </row>
    <row r="50" spans="2:677" x14ac:dyDescent="0.3">
      <c r="B50" s="21"/>
      <c r="C50" s="15" t="s">
        <v>249</v>
      </c>
      <c r="D50" s="13">
        <v>77.492596263672098</v>
      </c>
      <c r="E50" s="13">
        <v>3.7213646941093002</v>
      </c>
      <c r="F50" s="13">
        <v>69.377110737150502</v>
      </c>
      <c r="G50" s="13">
        <v>83.954774511074703</v>
      </c>
      <c r="H50" s="13">
        <v>4.8022196616657196</v>
      </c>
      <c r="I50" s="14">
        <v>205</v>
      </c>
      <c r="J50" s="14">
        <v>262</v>
      </c>
      <c r="K50" s="13">
        <v>2.0723321305890998</v>
      </c>
      <c r="L50" s="14">
        <v>126.427610773723</v>
      </c>
      <c r="M50" s="14">
        <v>154</v>
      </c>
      <c r="ZA50" s="8"/>
    </row>
    <row r="51" spans="2:677" x14ac:dyDescent="0.3">
      <c r="B51" s="21"/>
      <c r="C51" s="15" t="s">
        <v>250</v>
      </c>
      <c r="D51" s="13">
        <v>73.862215807941794</v>
      </c>
      <c r="E51" s="13">
        <v>3.9919013928593001</v>
      </c>
      <c r="F51" s="13">
        <v>65.322173997260904</v>
      </c>
      <c r="G51" s="13">
        <v>80.913630523591195</v>
      </c>
      <c r="H51" s="13">
        <v>5.40452428781603</v>
      </c>
      <c r="I51" s="14">
        <v>203</v>
      </c>
      <c r="J51" s="14">
        <v>293</v>
      </c>
      <c r="K51" s="13">
        <v>2.4101904503976899</v>
      </c>
      <c r="L51" s="14">
        <v>121.567156633474</v>
      </c>
      <c r="M51" s="14">
        <v>185</v>
      </c>
      <c r="ZA51" s="8"/>
    </row>
    <row r="52" spans="2:677" x14ac:dyDescent="0.3">
      <c r="B52" s="21" t="s">
        <v>260</v>
      </c>
      <c r="C52" s="15" t="s">
        <v>251</v>
      </c>
      <c r="D52" s="13">
        <v>75.318084585709897</v>
      </c>
      <c r="E52" s="13">
        <v>2.01852312916537</v>
      </c>
      <c r="F52" s="13">
        <v>71.151361004461094</v>
      </c>
      <c r="G52" s="13">
        <v>79.060106704660797</v>
      </c>
      <c r="H52" s="13">
        <v>2.6799979583500302</v>
      </c>
      <c r="I52" s="14">
        <v>825</v>
      </c>
      <c r="J52" s="14">
        <v>1090</v>
      </c>
      <c r="K52" s="13">
        <v>2.3868065084785202</v>
      </c>
      <c r="L52" s="14">
        <v>456.67715255847202</v>
      </c>
      <c r="M52" s="14">
        <v>801</v>
      </c>
      <c r="ZA52" s="8"/>
    </row>
    <row r="53" spans="2:677" x14ac:dyDescent="0.3">
      <c r="B53" s="21"/>
      <c r="C53" s="15" t="s">
        <v>252</v>
      </c>
      <c r="D53" s="13">
        <v>77.791417791300205</v>
      </c>
      <c r="E53" s="13">
        <v>4.5464914415153199</v>
      </c>
      <c r="F53" s="13">
        <v>67.641609715003995</v>
      </c>
      <c r="G53" s="13">
        <v>85.442715705690603</v>
      </c>
      <c r="H53" s="13">
        <v>5.8444640432093804</v>
      </c>
      <c r="I53" s="14">
        <v>249</v>
      </c>
      <c r="J53" s="14">
        <v>306</v>
      </c>
      <c r="K53" s="13">
        <v>3.6492202350911298</v>
      </c>
      <c r="L53" s="14">
        <v>83.853530422056906</v>
      </c>
      <c r="M53" s="14">
        <v>198</v>
      </c>
      <c r="ZA53" s="8"/>
    </row>
    <row r="54" spans="2:677" x14ac:dyDescent="0.3">
      <c r="B54" s="21" t="s">
        <v>254</v>
      </c>
      <c r="C54" s="15" t="s">
        <v>253</v>
      </c>
      <c r="D54" s="13">
        <v>74.250783714613107</v>
      </c>
      <c r="E54" s="13">
        <v>2.3339769864768201</v>
      </c>
      <c r="F54" s="13">
        <v>69.416584841233899</v>
      </c>
      <c r="G54" s="13">
        <v>78.556900936764904</v>
      </c>
      <c r="H54" s="13">
        <v>3.1433701702699701</v>
      </c>
      <c r="I54" s="14">
        <v>647</v>
      </c>
      <c r="J54" s="14">
        <v>864</v>
      </c>
      <c r="K54" s="13">
        <v>2.4588887362962399</v>
      </c>
      <c r="L54" s="14">
        <v>351.37824141706398</v>
      </c>
      <c r="M54" s="14">
        <v>628</v>
      </c>
      <c r="ZA54" s="8"/>
    </row>
    <row r="55" spans="2:677" x14ac:dyDescent="0.3">
      <c r="B55" s="21"/>
      <c r="C55" s="15" t="s">
        <v>254</v>
      </c>
      <c r="D55" s="13">
        <v>77.947238896852497</v>
      </c>
      <c r="E55" s="13">
        <v>2.9292000126547499</v>
      </c>
      <c r="F55" s="13">
        <v>71.674810184364205</v>
      </c>
      <c r="G55" s="13">
        <v>83.157078660960494</v>
      </c>
      <c r="H55" s="13">
        <v>3.75792658484152</v>
      </c>
      <c r="I55" s="14">
        <v>438</v>
      </c>
      <c r="J55" s="14">
        <v>546</v>
      </c>
      <c r="K55" s="13">
        <v>2.7203879865596101</v>
      </c>
      <c r="L55" s="14">
        <v>200.70666489396999</v>
      </c>
      <c r="M55" s="14">
        <v>376</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311</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231" priority="1">
      <formula>ZA9 = 3</formula>
    </cfRule>
    <cfRule type="expression" dxfId="230" priority="48">
      <formula>I9 = J9</formula>
    </cfRule>
    <cfRule type="expression" dxfId="229" priority="95">
      <formula>ZA9 = 2</formula>
    </cfRule>
    <cfRule type="expression" dxfId="228" priority="142">
      <formula>ZA9 = 1</formula>
    </cfRule>
  </conditionalFormatting>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81</v>
      </c>
      <c r="M2" s="11" t="str">
        <f>HYPERLINK("#'INDICE'!A1", "Índice")</f>
        <v>Índice</v>
      </c>
    </row>
    <row r="3" spans="2:677" x14ac:dyDescent="0.3">
      <c r="B3" s="9" t="s">
        <v>7</v>
      </c>
      <c r="C3" s="10" t="s">
        <v>80</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83.452622861498895</v>
      </c>
      <c r="E9" s="13">
        <v>0.89663651739190298</v>
      </c>
      <c r="F9" s="13">
        <v>81.618939874348399</v>
      </c>
      <c r="G9" s="13">
        <v>85.136690926769802</v>
      </c>
      <c r="H9" s="13">
        <v>1.0744258078982101</v>
      </c>
      <c r="I9" s="14">
        <v>3389</v>
      </c>
      <c r="J9" s="14">
        <v>4145</v>
      </c>
      <c r="K9" s="13">
        <v>2.41258951231256</v>
      </c>
      <c r="L9" s="14">
        <v>1718.07096849512</v>
      </c>
      <c r="M9" s="14">
        <v>2307</v>
      </c>
      <c r="ZA9" s="8"/>
    </row>
    <row r="10" spans="2:677" x14ac:dyDescent="0.3">
      <c r="B10" s="21" t="s">
        <v>256</v>
      </c>
      <c r="C10" s="15" t="s">
        <v>216</v>
      </c>
      <c r="D10" s="13">
        <v>84.801158833250895</v>
      </c>
      <c r="E10" s="13">
        <v>1.1407796593739401</v>
      </c>
      <c r="F10" s="13">
        <v>82.426379928351395</v>
      </c>
      <c r="G10" s="13">
        <v>86.906005319045207</v>
      </c>
      <c r="H10" s="13">
        <v>1.34524064891273</v>
      </c>
      <c r="I10" s="14">
        <v>2088</v>
      </c>
      <c r="J10" s="14">
        <v>2491</v>
      </c>
      <c r="K10" s="13">
        <v>2.5141467362522101</v>
      </c>
      <c r="L10" s="14">
        <v>990.79340281995098</v>
      </c>
      <c r="M10" s="14">
        <v>1410</v>
      </c>
      <c r="ZA10" s="8"/>
    </row>
    <row r="11" spans="2:677" x14ac:dyDescent="0.3">
      <c r="B11" s="21"/>
      <c r="C11" s="15" t="s">
        <v>217</v>
      </c>
      <c r="D11" s="13">
        <v>80.647528146090394</v>
      </c>
      <c r="E11" s="13">
        <v>1.38906367739531</v>
      </c>
      <c r="F11" s="13">
        <v>77.775731653964897</v>
      </c>
      <c r="G11" s="13">
        <v>83.228256964348901</v>
      </c>
      <c r="H11" s="13">
        <v>1.7223884095729101</v>
      </c>
      <c r="I11" s="14">
        <v>1301</v>
      </c>
      <c r="J11" s="14">
        <v>1654</v>
      </c>
      <c r="K11" s="13">
        <v>2.0435706587054301</v>
      </c>
      <c r="L11" s="14">
        <v>809.36765898165004</v>
      </c>
      <c r="M11" s="14">
        <v>897</v>
      </c>
      <c r="ZA11" s="8"/>
    </row>
    <row r="12" spans="2:677" x14ac:dyDescent="0.3">
      <c r="B12" s="21" t="s">
        <v>257</v>
      </c>
      <c r="C12" s="15" t="s">
        <v>218</v>
      </c>
      <c r="D12" s="13">
        <v>81.867131799095503</v>
      </c>
      <c r="E12" s="13">
        <v>1.2179110167995499</v>
      </c>
      <c r="F12" s="13">
        <v>79.354252656547104</v>
      </c>
      <c r="G12" s="13">
        <v>84.135304901294305</v>
      </c>
      <c r="H12" s="13">
        <v>1.4876678711407001</v>
      </c>
      <c r="I12" s="14">
        <v>1483</v>
      </c>
      <c r="J12" s="14">
        <v>1798</v>
      </c>
      <c r="K12" s="13">
        <v>1.7955732010896699</v>
      </c>
      <c r="L12" s="14">
        <v>1001.35154551697</v>
      </c>
      <c r="M12" s="14">
        <v>953</v>
      </c>
      <c r="ZA12" s="8"/>
    </row>
    <row r="13" spans="2:677" x14ac:dyDescent="0.3">
      <c r="B13" s="21"/>
      <c r="C13" s="15" t="s">
        <v>219</v>
      </c>
      <c r="D13" s="13">
        <v>86.497086837537907</v>
      </c>
      <c r="E13" s="13">
        <v>1.3936195322835401</v>
      </c>
      <c r="F13" s="13">
        <v>83.521680559444505</v>
      </c>
      <c r="G13" s="13">
        <v>89.0059584190967</v>
      </c>
      <c r="H13" s="13">
        <v>1.6111751080138501</v>
      </c>
      <c r="I13" s="14">
        <v>1008</v>
      </c>
      <c r="J13" s="14">
        <v>1206</v>
      </c>
      <c r="K13" s="13">
        <v>2.0037638646727101</v>
      </c>
      <c r="L13" s="14">
        <v>601.86732641622098</v>
      </c>
      <c r="M13" s="14">
        <v>709</v>
      </c>
      <c r="ZA13" s="8"/>
    </row>
    <row r="14" spans="2:677" x14ac:dyDescent="0.3">
      <c r="B14" s="21"/>
      <c r="C14" s="15" t="s">
        <v>220</v>
      </c>
      <c r="D14" s="13">
        <v>72.014033487703102</v>
      </c>
      <c r="E14" s="13">
        <v>2.0330082128669802</v>
      </c>
      <c r="F14" s="13">
        <v>67.856037081740695</v>
      </c>
      <c r="G14" s="13">
        <v>75.825786837670194</v>
      </c>
      <c r="H14" s="13">
        <v>2.8230722741202001</v>
      </c>
      <c r="I14" s="14">
        <v>898</v>
      </c>
      <c r="J14" s="14">
        <v>1141</v>
      </c>
      <c r="K14" s="13">
        <v>2.33789860210516</v>
      </c>
      <c r="L14" s="14">
        <v>488.04511836937201</v>
      </c>
      <c r="M14" s="14">
        <v>645</v>
      </c>
      <c r="ZA14" s="8"/>
    </row>
    <row r="15" spans="2:677" x14ac:dyDescent="0.3">
      <c r="B15" s="21" t="s">
        <v>258</v>
      </c>
      <c r="C15" s="15" t="s">
        <v>221</v>
      </c>
      <c r="D15" s="13">
        <v>76.023242127383597</v>
      </c>
      <c r="E15" s="13">
        <v>3.8920084895994602</v>
      </c>
      <c r="F15" s="13">
        <v>67.480676349551601</v>
      </c>
      <c r="G15" s="13">
        <v>82.890712089305197</v>
      </c>
      <c r="H15" s="13">
        <v>5.1194981701491402</v>
      </c>
      <c r="I15" s="14">
        <v>111</v>
      </c>
      <c r="J15" s="14">
        <v>141</v>
      </c>
      <c r="K15" s="13">
        <v>1.1634259571567001</v>
      </c>
      <c r="L15" s="14">
        <v>121.193789026841</v>
      </c>
      <c r="M15" s="14">
        <v>68</v>
      </c>
      <c r="ZA15" s="8"/>
    </row>
    <row r="16" spans="2:677" x14ac:dyDescent="0.3">
      <c r="B16" s="21"/>
      <c r="C16" s="15" t="s">
        <v>222</v>
      </c>
      <c r="D16" s="13">
        <v>76.726677637610393</v>
      </c>
      <c r="E16" s="13">
        <v>3.9907016696280002</v>
      </c>
      <c r="F16" s="13">
        <v>67.922742523772996</v>
      </c>
      <c r="G16" s="13">
        <v>83.694350260088299</v>
      </c>
      <c r="H16" s="13">
        <v>5.2011918051197004</v>
      </c>
      <c r="I16" s="14">
        <v>134</v>
      </c>
      <c r="J16" s="14">
        <v>172</v>
      </c>
      <c r="K16" s="13">
        <v>1.52507027964996</v>
      </c>
      <c r="L16" s="14">
        <v>112.78168769997799</v>
      </c>
      <c r="M16" s="14">
        <v>91</v>
      </c>
      <c r="ZA16" s="8"/>
    </row>
    <row r="17" spans="2:677" x14ac:dyDescent="0.3">
      <c r="B17" s="21"/>
      <c r="C17" s="15" t="s">
        <v>223</v>
      </c>
      <c r="D17" s="13">
        <v>78.529841596468799</v>
      </c>
      <c r="E17" s="13">
        <v>3.9247430438409299</v>
      </c>
      <c r="F17" s="13">
        <v>69.749742827156396</v>
      </c>
      <c r="G17" s="13">
        <v>85.298663440954499</v>
      </c>
      <c r="H17" s="13">
        <v>4.9977727753590901</v>
      </c>
      <c r="I17" s="14">
        <v>117</v>
      </c>
      <c r="J17" s="14">
        <v>144</v>
      </c>
      <c r="K17" s="13">
        <v>1.30643715805566</v>
      </c>
      <c r="L17" s="14">
        <v>110.223441756901</v>
      </c>
      <c r="M17" s="14">
        <v>84</v>
      </c>
      <c r="ZA17" s="8"/>
    </row>
    <row r="18" spans="2:677" x14ac:dyDescent="0.3">
      <c r="B18" s="21"/>
      <c r="C18" s="15" t="s">
        <v>224</v>
      </c>
      <c r="D18" s="13">
        <v>82.213619007386001</v>
      </c>
      <c r="E18" s="13">
        <v>3.5822072526577999</v>
      </c>
      <c r="F18" s="13">
        <v>73.967458211450307</v>
      </c>
      <c r="G18" s="13">
        <v>88.262204450113899</v>
      </c>
      <c r="H18" s="13">
        <v>4.3571944598813701</v>
      </c>
      <c r="I18" s="14">
        <v>125</v>
      </c>
      <c r="J18" s="14">
        <v>149</v>
      </c>
      <c r="K18" s="13">
        <v>1.29876858765519</v>
      </c>
      <c r="L18" s="14">
        <v>114.724055860487</v>
      </c>
      <c r="M18" s="14">
        <v>76</v>
      </c>
      <c r="ZA18" s="8"/>
    </row>
    <row r="19" spans="2:677" x14ac:dyDescent="0.3">
      <c r="B19" s="21"/>
      <c r="C19" s="15" t="s">
        <v>225</v>
      </c>
      <c r="D19" s="13">
        <v>75.657660680232496</v>
      </c>
      <c r="E19" s="13">
        <v>3.83039259907535</v>
      </c>
      <c r="F19" s="13">
        <v>67.275647143488399</v>
      </c>
      <c r="G19" s="13">
        <v>82.452693206849204</v>
      </c>
      <c r="H19" s="13">
        <v>5.0627954454797699</v>
      </c>
      <c r="I19" s="14">
        <v>118</v>
      </c>
      <c r="J19" s="14">
        <v>154</v>
      </c>
      <c r="K19" s="13">
        <v>1.21888515906592</v>
      </c>
      <c r="L19" s="14">
        <v>126.34496273464801</v>
      </c>
      <c r="M19" s="14">
        <v>77</v>
      </c>
      <c r="ZA19" s="8"/>
    </row>
    <row r="20" spans="2:677" x14ac:dyDescent="0.3">
      <c r="B20" s="21"/>
      <c r="C20" s="15" t="s">
        <v>226</v>
      </c>
      <c r="D20" s="13">
        <v>83.389693525812206</v>
      </c>
      <c r="E20" s="13">
        <v>3.7419813926102199</v>
      </c>
      <c r="F20" s="13">
        <v>74.587103962520501</v>
      </c>
      <c r="G20" s="13">
        <v>89.569604475720695</v>
      </c>
      <c r="H20" s="13">
        <v>4.4873427810979303</v>
      </c>
      <c r="I20" s="14">
        <v>102</v>
      </c>
      <c r="J20" s="14">
        <v>120</v>
      </c>
      <c r="K20" s="13">
        <v>1.20298492542081</v>
      </c>
      <c r="L20" s="14">
        <v>99.751873414393003</v>
      </c>
      <c r="M20" s="14">
        <v>63</v>
      </c>
      <c r="ZA20" s="8"/>
    </row>
    <row r="21" spans="2:677" x14ac:dyDescent="0.3">
      <c r="B21" s="21"/>
      <c r="C21" s="15" t="s">
        <v>227</v>
      </c>
      <c r="D21" s="13">
        <v>85.114053241049007</v>
      </c>
      <c r="E21" s="13">
        <v>2.6951844634890398</v>
      </c>
      <c r="F21" s="13">
        <v>78.984938958061605</v>
      </c>
      <c r="G21" s="13">
        <v>89.688948822966196</v>
      </c>
      <c r="H21" s="13">
        <v>3.1665563568639898</v>
      </c>
      <c r="I21" s="14">
        <v>179</v>
      </c>
      <c r="J21" s="14">
        <v>211</v>
      </c>
      <c r="K21" s="13">
        <v>1.20397799558452</v>
      </c>
      <c r="L21" s="14">
        <v>175.25237236379999</v>
      </c>
      <c r="M21" s="14">
        <v>123</v>
      </c>
      <c r="ZA21" s="8"/>
    </row>
    <row r="22" spans="2:677" x14ac:dyDescent="0.3">
      <c r="B22" s="21"/>
      <c r="C22" s="15" t="s">
        <v>228</v>
      </c>
      <c r="D22" s="13">
        <v>71.440147272693906</v>
      </c>
      <c r="E22" s="13">
        <v>3.4879562357471099</v>
      </c>
      <c r="F22" s="13">
        <v>64.105104571088305</v>
      </c>
      <c r="G22" s="13">
        <v>77.795474401067807</v>
      </c>
      <c r="H22" s="13">
        <v>4.8823474879373396</v>
      </c>
      <c r="I22" s="14">
        <v>178</v>
      </c>
      <c r="J22" s="14">
        <v>243</v>
      </c>
      <c r="K22" s="13">
        <v>1.4429760250706001</v>
      </c>
      <c r="L22" s="14">
        <v>168.40196633766701</v>
      </c>
      <c r="M22" s="14">
        <v>152</v>
      </c>
      <c r="ZA22" s="8"/>
    </row>
    <row r="23" spans="2:677" x14ac:dyDescent="0.3">
      <c r="B23" s="21"/>
      <c r="C23" s="15" t="s">
        <v>229</v>
      </c>
      <c r="D23" s="13">
        <v>90.018771030918899</v>
      </c>
      <c r="E23" s="13">
        <v>2.2759082558998198</v>
      </c>
      <c r="F23" s="13">
        <v>84.546059439785907</v>
      </c>
      <c r="G23" s="13">
        <v>93.697892138982098</v>
      </c>
      <c r="H23" s="13">
        <v>2.5282596394457699</v>
      </c>
      <c r="I23" s="14">
        <v>211</v>
      </c>
      <c r="J23" s="14">
        <v>234</v>
      </c>
      <c r="K23" s="13">
        <v>1.3432236471463801</v>
      </c>
      <c r="L23" s="14">
        <v>174.20777284343001</v>
      </c>
      <c r="M23" s="14">
        <v>133</v>
      </c>
      <c r="ZA23" s="8"/>
    </row>
    <row r="24" spans="2:677" x14ac:dyDescent="0.3">
      <c r="B24" s="21"/>
      <c r="C24" s="15" t="s">
        <v>230</v>
      </c>
      <c r="D24" s="13">
        <v>80.986235708139503</v>
      </c>
      <c r="E24" s="13">
        <v>3.3231758367817799</v>
      </c>
      <c r="F24" s="13">
        <v>73.511558583342094</v>
      </c>
      <c r="G24" s="13">
        <v>86.732346867236501</v>
      </c>
      <c r="H24" s="13">
        <v>4.1033835042758904</v>
      </c>
      <c r="I24" s="14">
        <v>127</v>
      </c>
      <c r="J24" s="14">
        <v>159</v>
      </c>
      <c r="K24" s="13">
        <v>1.13314219256167</v>
      </c>
      <c r="L24" s="14">
        <v>140.317782749359</v>
      </c>
      <c r="M24" s="14">
        <v>77</v>
      </c>
      <c r="ZA24" s="8"/>
    </row>
    <row r="25" spans="2:677" x14ac:dyDescent="0.3">
      <c r="B25" s="21"/>
      <c r="C25" s="15" t="s">
        <v>231</v>
      </c>
      <c r="D25" s="13">
        <v>86.196932379489397</v>
      </c>
      <c r="E25" s="13">
        <v>2.77366135349456</v>
      </c>
      <c r="F25" s="13">
        <v>79.758700209988206</v>
      </c>
      <c r="G25" s="13">
        <v>90.822954077465099</v>
      </c>
      <c r="H25" s="13">
        <v>3.21781909973696</v>
      </c>
      <c r="I25" s="14">
        <v>183</v>
      </c>
      <c r="J25" s="14">
        <v>207</v>
      </c>
      <c r="K25" s="13">
        <v>1.3320074850899399</v>
      </c>
      <c r="L25" s="14">
        <v>155.40453211944401</v>
      </c>
      <c r="M25" s="14">
        <v>120</v>
      </c>
      <c r="ZA25" s="8"/>
    </row>
    <row r="26" spans="2:677" x14ac:dyDescent="0.3">
      <c r="B26" s="21"/>
      <c r="C26" s="15" t="s">
        <v>232</v>
      </c>
      <c r="D26" s="13">
        <v>82.536003897964207</v>
      </c>
      <c r="E26" s="13">
        <v>2.93783700250719</v>
      </c>
      <c r="F26" s="13">
        <v>75.965789526448305</v>
      </c>
      <c r="G26" s="13">
        <v>87.603226329297797</v>
      </c>
      <c r="H26" s="13">
        <v>3.5594611609003</v>
      </c>
      <c r="I26" s="14">
        <v>192</v>
      </c>
      <c r="J26" s="14">
        <v>229</v>
      </c>
      <c r="K26" s="13">
        <v>1.36522167972062</v>
      </c>
      <c r="L26" s="14">
        <v>167.73832660411799</v>
      </c>
      <c r="M26" s="14">
        <v>131</v>
      </c>
      <c r="ZA26" s="8"/>
    </row>
    <row r="27" spans="2:677" x14ac:dyDescent="0.3">
      <c r="B27" s="21"/>
      <c r="C27" s="15" t="s">
        <v>233</v>
      </c>
      <c r="D27" s="13">
        <v>85.363715807759704</v>
      </c>
      <c r="E27" s="13">
        <v>2.8909093961386301</v>
      </c>
      <c r="F27" s="13">
        <v>78.691650968739097</v>
      </c>
      <c r="G27" s="13">
        <v>90.2066260258553</v>
      </c>
      <c r="H27" s="13">
        <v>3.3865786754749498</v>
      </c>
      <c r="I27" s="14">
        <v>152</v>
      </c>
      <c r="J27" s="14">
        <v>180</v>
      </c>
      <c r="K27" s="13">
        <v>1.19734098942363</v>
      </c>
      <c r="L27" s="14">
        <v>150.333114451087</v>
      </c>
      <c r="M27" s="14">
        <v>108</v>
      </c>
      <c r="ZA27" s="8"/>
    </row>
    <row r="28" spans="2:677" x14ac:dyDescent="0.3">
      <c r="B28" s="21"/>
      <c r="C28" s="15" t="s">
        <v>234</v>
      </c>
      <c r="D28" s="13">
        <v>65.879082710026097</v>
      </c>
      <c r="E28" s="13">
        <v>5.8715747720470697</v>
      </c>
      <c r="F28" s="13">
        <v>53.466822930967702</v>
      </c>
      <c r="G28" s="13">
        <v>76.439445376466395</v>
      </c>
      <c r="H28" s="13">
        <v>8.9126541088792095</v>
      </c>
      <c r="I28" s="14">
        <v>82</v>
      </c>
      <c r="J28" s="14">
        <v>111</v>
      </c>
      <c r="K28" s="13">
        <v>1.6870720687381</v>
      </c>
      <c r="L28" s="14">
        <v>65.794462522888097</v>
      </c>
      <c r="M28" s="14">
        <v>60</v>
      </c>
      <c r="ZA28" s="8"/>
    </row>
    <row r="29" spans="2:677" x14ac:dyDescent="0.3">
      <c r="B29" s="21"/>
      <c r="C29" s="15" t="s">
        <v>235</v>
      </c>
      <c r="D29" s="13">
        <v>75.105875722854705</v>
      </c>
      <c r="E29" s="13">
        <v>4.0497923493282997</v>
      </c>
      <c r="F29" s="13">
        <v>66.268857587030894</v>
      </c>
      <c r="G29" s="13">
        <v>82.247920369796006</v>
      </c>
      <c r="H29" s="13">
        <v>5.3921112168005099</v>
      </c>
      <c r="I29" s="14">
        <v>124</v>
      </c>
      <c r="J29" s="14">
        <v>161</v>
      </c>
      <c r="K29" s="13">
        <v>1.40350746286852</v>
      </c>
      <c r="L29" s="14">
        <v>114.712606993158</v>
      </c>
      <c r="M29" s="14">
        <v>89</v>
      </c>
      <c r="ZA29" s="8"/>
    </row>
    <row r="30" spans="2:677" x14ac:dyDescent="0.3">
      <c r="B30" s="21"/>
      <c r="C30" s="15" t="s">
        <v>236</v>
      </c>
      <c r="D30" s="13">
        <v>66.896160278531198</v>
      </c>
      <c r="E30" s="13">
        <v>5.7476834665869498</v>
      </c>
      <c r="F30" s="13">
        <v>54.751994770009702</v>
      </c>
      <c r="G30" s="13">
        <v>77.141694103822104</v>
      </c>
      <c r="H30" s="13">
        <v>8.5919482413574908</v>
      </c>
      <c r="I30" s="14">
        <v>151</v>
      </c>
      <c r="J30" s="14">
        <v>195</v>
      </c>
      <c r="K30" s="13">
        <v>2.8940621572578502</v>
      </c>
      <c r="L30" s="14">
        <v>67.379340665151503</v>
      </c>
      <c r="M30" s="14">
        <v>111</v>
      </c>
      <c r="ZA30" s="8"/>
    </row>
    <row r="31" spans="2:677" x14ac:dyDescent="0.3">
      <c r="B31" s="21"/>
      <c r="C31" s="15" t="s">
        <v>237</v>
      </c>
      <c r="D31" s="13">
        <v>85.133575333233196</v>
      </c>
      <c r="E31" s="13">
        <v>2.5963961101267801</v>
      </c>
      <c r="F31" s="13">
        <v>79.246219709357206</v>
      </c>
      <c r="G31" s="13">
        <v>89.570625338977095</v>
      </c>
      <c r="H31" s="13">
        <v>3.04979099017498</v>
      </c>
      <c r="I31" s="14">
        <v>182</v>
      </c>
      <c r="J31" s="14">
        <v>213</v>
      </c>
      <c r="K31" s="13">
        <v>1.12919865931034</v>
      </c>
      <c r="L31" s="14">
        <v>188.629341917647</v>
      </c>
      <c r="M31" s="14">
        <v>116</v>
      </c>
      <c r="ZA31" s="8"/>
    </row>
    <row r="32" spans="2:677" x14ac:dyDescent="0.3">
      <c r="B32" s="21"/>
      <c r="C32" s="15" t="s">
        <v>238</v>
      </c>
      <c r="D32" s="13">
        <v>82.462282566176796</v>
      </c>
      <c r="E32" s="13">
        <v>3.6721703962147099</v>
      </c>
      <c r="F32" s="13">
        <v>73.940191291749699</v>
      </c>
      <c r="G32" s="13">
        <v>88.6261693445567</v>
      </c>
      <c r="H32" s="13">
        <v>4.45315152811561</v>
      </c>
      <c r="I32" s="14">
        <v>110</v>
      </c>
      <c r="J32" s="14">
        <v>130</v>
      </c>
      <c r="K32" s="13">
        <v>1.2028374469090499</v>
      </c>
      <c r="L32" s="14">
        <v>108.07777919956099</v>
      </c>
      <c r="M32" s="14">
        <v>60</v>
      </c>
      <c r="ZA32" s="8"/>
    </row>
    <row r="33" spans="2:677" x14ac:dyDescent="0.3">
      <c r="B33" s="21"/>
      <c r="C33" s="15" t="s">
        <v>239</v>
      </c>
      <c r="D33" s="13">
        <v>77.452361295811201</v>
      </c>
      <c r="E33" s="13">
        <v>4.1768438373661398</v>
      </c>
      <c r="F33" s="13">
        <v>68.143248000152497</v>
      </c>
      <c r="G33" s="13">
        <v>84.653807523423296</v>
      </c>
      <c r="H33" s="13">
        <v>5.3927908297252003</v>
      </c>
      <c r="I33" s="14">
        <v>128</v>
      </c>
      <c r="J33" s="14">
        <v>161</v>
      </c>
      <c r="K33" s="13">
        <v>1.59838254929654</v>
      </c>
      <c r="L33" s="14">
        <v>100.72682542164701</v>
      </c>
      <c r="M33" s="14">
        <v>90</v>
      </c>
      <c r="ZA33" s="8"/>
    </row>
    <row r="34" spans="2:677" x14ac:dyDescent="0.3">
      <c r="B34" s="21"/>
      <c r="C34" s="15" t="s">
        <v>240</v>
      </c>
      <c r="D34" s="13">
        <v>74.509115687612095</v>
      </c>
      <c r="E34" s="13">
        <v>2.96671748127903</v>
      </c>
      <c r="F34" s="13">
        <v>68.238964048000796</v>
      </c>
      <c r="G34" s="13">
        <v>79.905935498072907</v>
      </c>
      <c r="H34" s="13">
        <v>3.9816839240413602</v>
      </c>
      <c r="I34" s="14">
        <v>242</v>
      </c>
      <c r="J34" s="14">
        <v>307</v>
      </c>
      <c r="K34" s="13">
        <v>1.4180106639494601</v>
      </c>
      <c r="L34" s="14">
        <v>216.50048748218799</v>
      </c>
      <c r="M34" s="14">
        <v>176</v>
      </c>
      <c r="ZA34" s="8"/>
    </row>
    <row r="35" spans="2:677" x14ac:dyDescent="0.3">
      <c r="B35" s="21"/>
      <c r="C35" s="15" t="s">
        <v>241</v>
      </c>
      <c r="D35" s="13">
        <v>74.61975763065</v>
      </c>
      <c r="E35" s="13">
        <v>4.5001743451526597</v>
      </c>
      <c r="F35" s="13">
        <v>64.769512995199094</v>
      </c>
      <c r="G35" s="13">
        <v>82.461678815791799</v>
      </c>
      <c r="H35" s="13">
        <v>6.0308080433970996</v>
      </c>
      <c r="I35" s="14">
        <v>171</v>
      </c>
      <c r="J35" s="14">
        <v>206</v>
      </c>
      <c r="K35" s="13">
        <v>2.1921130209995399</v>
      </c>
      <c r="L35" s="14">
        <v>93.973256865227697</v>
      </c>
      <c r="M35" s="14">
        <v>119</v>
      </c>
      <c r="ZA35" s="8"/>
    </row>
    <row r="36" spans="2:677" x14ac:dyDescent="0.3">
      <c r="B36" s="21"/>
      <c r="C36" s="15" t="s">
        <v>242</v>
      </c>
      <c r="D36" s="13">
        <v>82.434411496879505</v>
      </c>
      <c r="E36" s="13">
        <v>2.8995923929691201</v>
      </c>
      <c r="F36" s="13">
        <v>75.961927769759399</v>
      </c>
      <c r="G36" s="13">
        <v>87.452002435727195</v>
      </c>
      <c r="H36" s="13">
        <v>3.51745386461439</v>
      </c>
      <c r="I36" s="14">
        <v>174</v>
      </c>
      <c r="J36" s="14">
        <v>209</v>
      </c>
      <c r="K36" s="13">
        <v>1.20771925919933</v>
      </c>
      <c r="L36" s="14">
        <v>173.053462887194</v>
      </c>
      <c r="M36" s="14">
        <v>121</v>
      </c>
      <c r="ZA36" s="8"/>
    </row>
    <row r="37" spans="2:677" x14ac:dyDescent="0.3">
      <c r="B37" s="21"/>
      <c r="C37" s="15" t="s">
        <v>243</v>
      </c>
      <c r="D37" s="13">
        <v>87.241995121896494</v>
      </c>
      <c r="E37" s="13">
        <v>4.2779320677150601</v>
      </c>
      <c r="F37" s="13">
        <v>76.114203993814002</v>
      </c>
      <c r="G37" s="13">
        <v>93.620160923624297</v>
      </c>
      <c r="H37" s="13">
        <v>4.9035238840398296</v>
      </c>
      <c r="I37" s="14">
        <v>96</v>
      </c>
      <c r="J37" s="14">
        <v>109</v>
      </c>
      <c r="K37" s="13">
        <v>1.7757555080408101</v>
      </c>
      <c r="L37" s="14">
        <v>61.382324034156902</v>
      </c>
      <c r="M37" s="14">
        <v>62</v>
      </c>
      <c r="ZA37" s="8"/>
    </row>
    <row r="38" spans="2:677" x14ac:dyDescent="0.3">
      <c r="B38" s="21" t="s">
        <v>259</v>
      </c>
      <c r="C38" s="15" t="s">
        <v>244</v>
      </c>
      <c r="D38" s="13">
        <v>80.619630157582506</v>
      </c>
      <c r="E38" s="13">
        <v>1.2124916466186499</v>
      </c>
      <c r="F38" s="13">
        <v>78.130245955277005</v>
      </c>
      <c r="G38" s="13">
        <v>82.887715862613803</v>
      </c>
      <c r="H38" s="13">
        <v>1.5039657763855501</v>
      </c>
      <c r="I38" s="14">
        <v>1891</v>
      </c>
      <c r="J38" s="14">
        <v>2379</v>
      </c>
      <c r="K38" s="13">
        <v>2.2375177987693902</v>
      </c>
      <c r="L38" s="14">
        <v>1063.23176571307</v>
      </c>
      <c r="M38" s="14">
        <v>1282</v>
      </c>
      <c r="ZA38" s="8"/>
    </row>
    <row r="39" spans="2:677" x14ac:dyDescent="0.3">
      <c r="B39" s="21"/>
      <c r="C39" s="15" t="s">
        <v>245</v>
      </c>
      <c r="D39" s="13">
        <v>85.726205805691194</v>
      </c>
      <c r="E39" s="13">
        <v>1.2928290726274001</v>
      </c>
      <c r="F39" s="13">
        <v>82.997708883921604</v>
      </c>
      <c r="G39" s="13">
        <v>88.079725299204895</v>
      </c>
      <c r="H39" s="13">
        <v>1.50809085795509</v>
      </c>
      <c r="I39" s="14">
        <v>1498</v>
      </c>
      <c r="J39" s="14">
        <v>1766</v>
      </c>
      <c r="K39" s="13">
        <v>2.41087057376533</v>
      </c>
      <c r="L39" s="14">
        <v>732.51547354607203</v>
      </c>
      <c r="M39" s="14">
        <v>932</v>
      </c>
      <c r="ZA39" s="8"/>
    </row>
    <row r="40" spans="2:677" x14ac:dyDescent="0.3">
      <c r="B40" s="21" t="s">
        <v>284</v>
      </c>
      <c r="C40" s="15" t="s">
        <v>277</v>
      </c>
      <c r="D40" s="13">
        <v>82.504722993216106</v>
      </c>
      <c r="E40" s="13">
        <v>1.27907450534568</v>
      </c>
      <c r="F40" s="13">
        <v>79.853608765762502</v>
      </c>
      <c r="G40" s="13">
        <v>84.873057468999406</v>
      </c>
      <c r="H40" s="13">
        <v>1.55030458735175</v>
      </c>
      <c r="I40" s="14">
        <v>1687</v>
      </c>
      <c r="J40" s="14">
        <v>2086</v>
      </c>
      <c r="K40" s="13">
        <v>2.3631871196132002</v>
      </c>
      <c r="L40" s="14">
        <v>882.70623290356798</v>
      </c>
      <c r="M40" s="14">
        <v>1440</v>
      </c>
      <c r="ZA40" s="8"/>
    </row>
    <row r="41" spans="2:677" x14ac:dyDescent="0.3">
      <c r="B41" s="21"/>
      <c r="C41" s="15" t="s">
        <v>278</v>
      </c>
      <c r="D41" s="13">
        <v>84.429910393044906</v>
      </c>
      <c r="E41" s="13">
        <v>1.1746045644238201</v>
      </c>
      <c r="F41" s="13">
        <v>81.985492885725407</v>
      </c>
      <c r="G41" s="13">
        <v>86.596865721845205</v>
      </c>
      <c r="H41" s="13">
        <v>1.39121853731185</v>
      </c>
      <c r="I41" s="14">
        <v>1702</v>
      </c>
      <c r="J41" s="14">
        <v>2059</v>
      </c>
      <c r="K41" s="13">
        <v>2.1599380660770402</v>
      </c>
      <c r="L41" s="14">
        <v>953.26807390345004</v>
      </c>
      <c r="M41" s="14">
        <v>1430</v>
      </c>
      <c r="ZA41" s="8"/>
    </row>
    <row r="42" spans="2:677" x14ac:dyDescent="0.3">
      <c r="B42" s="21" t="s">
        <v>285</v>
      </c>
      <c r="C42" s="15" t="s">
        <v>279</v>
      </c>
      <c r="D42" s="13">
        <v>75.833671990846497</v>
      </c>
      <c r="E42" s="13">
        <v>2.3948421268123701</v>
      </c>
      <c r="F42" s="13">
        <v>70.826243564633998</v>
      </c>
      <c r="G42" s="13">
        <v>80.221629966181794</v>
      </c>
      <c r="H42" s="13">
        <v>3.1580194706929601</v>
      </c>
      <c r="I42" s="14">
        <v>408</v>
      </c>
      <c r="J42" s="14">
        <v>555</v>
      </c>
      <c r="K42" s="13">
        <v>1.7337672346489299</v>
      </c>
      <c r="L42" s="14">
        <v>320.11217475359803</v>
      </c>
      <c r="M42" s="14">
        <v>322</v>
      </c>
      <c r="ZA42" s="8"/>
    </row>
    <row r="43" spans="2:677" x14ac:dyDescent="0.3">
      <c r="B43" s="21"/>
      <c r="C43" s="15" t="s">
        <v>280</v>
      </c>
      <c r="D43" s="13">
        <v>68.695415057187802</v>
      </c>
      <c r="E43" s="13">
        <v>5.7994106665530296</v>
      </c>
      <c r="F43" s="13">
        <v>56.338282055973501</v>
      </c>
      <c r="G43" s="13">
        <v>78.867101917557704</v>
      </c>
      <c r="H43" s="13">
        <v>8.4422092241892894</v>
      </c>
      <c r="I43" s="14">
        <v>99</v>
      </c>
      <c r="J43" s="14">
        <v>141</v>
      </c>
      <c r="K43" s="13">
        <v>2.1895761799641198</v>
      </c>
      <c r="L43" s="14">
        <v>64.396023892765697</v>
      </c>
      <c r="M43" s="14">
        <v>86</v>
      </c>
      <c r="ZA43" s="8"/>
    </row>
    <row r="44" spans="2:677" x14ac:dyDescent="0.3">
      <c r="B44" s="21"/>
      <c r="C44" s="15" t="s">
        <v>281</v>
      </c>
      <c r="D44" s="13">
        <v>86.447561943207504</v>
      </c>
      <c r="E44" s="13">
        <v>3.7976033988462201</v>
      </c>
      <c r="F44" s="13">
        <v>77.102862215554893</v>
      </c>
      <c r="G44" s="13">
        <v>92.356599770153593</v>
      </c>
      <c r="H44" s="13">
        <v>4.3929560458178001</v>
      </c>
      <c r="I44" s="14">
        <v>117</v>
      </c>
      <c r="J44" s="14">
        <v>140</v>
      </c>
      <c r="K44" s="13">
        <v>1.71105446780357</v>
      </c>
      <c r="L44" s="14">
        <v>81.820890354071594</v>
      </c>
      <c r="M44" s="14">
        <v>83</v>
      </c>
      <c r="ZA44" s="8"/>
    </row>
    <row r="45" spans="2:677" x14ac:dyDescent="0.3">
      <c r="B45" s="21"/>
      <c r="C45" s="15" t="s">
        <v>282</v>
      </c>
      <c r="D45" s="13">
        <v>84.880821264933601</v>
      </c>
      <c r="E45" s="13">
        <v>0.97618715191818395</v>
      </c>
      <c r="F45" s="13">
        <v>82.865612363677798</v>
      </c>
      <c r="G45" s="13">
        <v>86.697066620057399</v>
      </c>
      <c r="H45" s="13">
        <v>1.1500679863490799</v>
      </c>
      <c r="I45" s="14">
        <v>2732</v>
      </c>
      <c r="J45" s="14">
        <v>3268</v>
      </c>
      <c r="K45" s="13">
        <v>2.4259259220906699</v>
      </c>
      <c r="L45" s="14">
        <v>1347.11450594651</v>
      </c>
      <c r="M45" s="14">
        <v>1942</v>
      </c>
      <c r="ZA45" s="8"/>
    </row>
    <row r="46" spans="2:677" x14ac:dyDescent="0.3">
      <c r="B46" s="21"/>
      <c r="C46" s="15" t="s">
        <v>283</v>
      </c>
      <c r="D46" s="13">
        <v>60.938470445069797</v>
      </c>
      <c r="E46" s="13">
        <v>13.5573589822729</v>
      </c>
      <c r="F46" s="13">
        <v>33.142998329660003</v>
      </c>
      <c r="G46" s="13">
        <v>83.078173729351406</v>
      </c>
      <c r="H46" s="13">
        <v>22.247619415544001</v>
      </c>
      <c r="I46" s="14">
        <v>33</v>
      </c>
      <c r="J46" s="14">
        <v>41</v>
      </c>
      <c r="K46" s="13">
        <v>3.0886549140323001</v>
      </c>
      <c r="L46" s="14">
        <v>13.274386793335101</v>
      </c>
      <c r="M46" s="14">
        <v>8</v>
      </c>
      <c r="ZA46" s="8">
        <v>1</v>
      </c>
    </row>
    <row r="47" spans="2:677" x14ac:dyDescent="0.3">
      <c r="B47" s="21" t="s">
        <v>261</v>
      </c>
      <c r="C47" s="15" t="s">
        <v>246</v>
      </c>
      <c r="D47" s="13">
        <v>79.103944181571904</v>
      </c>
      <c r="E47" s="13">
        <v>2.0119632367821598</v>
      </c>
      <c r="F47" s="13">
        <v>74.884102996732693</v>
      </c>
      <c r="G47" s="13">
        <v>82.777847502080604</v>
      </c>
      <c r="H47" s="13">
        <v>2.5434423752170701</v>
      </c>
      <c r="I47" s="14">
        <v>692</v>
      </c>
      <c r="J47" s="14">
        <v>923</v>
      </c>
      <c r="K47" s="13">
        <v>2.2579199709318898</v>
      </c>
      <c r="L47" s="14">
        <v>408.783310251275</v>
      </c>
      <c r="M47" s="14">
        <v>635</v>
      </c>
      <c r="ZA47" s="8"/>
    </row>
    <row r="48" spans="2:677" x14ac:dyDescent="0.3">
      <c r="B48" s="21"/>
      <c r="C48" s="15" t="s">
        <v>247</v>
      </c>
      <c r="D48" s="13">
        <v>79.856674110232603</v>
      </c>
      <c r="E48" s="13">
        <v>2.1743312575690199</v>
      </c>
      <c r="F48" s="13">
        <v>75.254012237106906</v>
      </c>
      <c r="G48" s="13">
        <v>83.787686731530201</v>
      </c>
      <c r="H48" s="13">
        <v>2.7227921545638298</v>
      </c>
      <c r="I48" s="14">
        <v>592</v>
      </c>
      <c r="J48" s="14">
        <v>753</v>
      </c>
      <c r="K48" s="13">
        <v>2.2101760134810502</v>
      </c>
      <c r="L48" s="14">
        <v>340.69684740357798</v>
      </c>
      <c r="M48" s="14">
        <v>549</v>
      </c>
      <c r="ZA48" s="8"/>
    </row>
    <row r="49" spans="2:677" x14ac:dyDescent="0.3">
      <c r="B49" s="21"/>
      <c r="C49" s="15" t="s">
        <v>248</v>
      </c>
      <c r="D49" s="13">
        <v>85.335375986333204</v>
      </c>
      <c r="E49" s="13">
        <v>2.01046332003776</v>
      </c>
      <c r="F49" s="13">
        <v>80.938345001393699</v>
      </c>
      <c r="G49" s="13">
        <v>88.857754991593296</v>
      </c>
      <c r="H49" s="13">
        <v>2.35595530786639</v>
      </c>
      <c r="I49" s="14">
        <v>649</v>
      </c>
      <c r="J49" s="14">
        <v>773</v>
      </c>
      <c r="K49" s="13">
        <v>2.4935011305094199</v>
      </c>
      <c r="L49" s="14">
        <v>310.00587508940799</v>
      </c>
      <c r="M49" s="14">
        <v>567</v>
      </c>
      <c r="ZA49" s="8"/>
    </row>
    <row r="50" spans="2:677" x14ac:dyDescent="0.3">
      <c r="B50" s="21"/>
      <c r="C50" s="15" t="s">
        <v>249</v>
      </c>
      <c r="D50" s="13">
        <v>85.573629300438995</v>
      </c>
      <c r="E50" s="13">
        <v>1.85370083586783</v>
      </c>
      <c r="F50" s="13">
        <v>81.544320498782398</v>
      </c>
      <c r="G50" s="13">
        <v>88.843599499143906</v>
      </c>
      <c r="H50" s="13">
        <v>2.1662057003094999</v>
      </c>
      <c r="I50" s="14">
        <v>671</v>
      </c>
      <c r="J50" s="14">
        <v>790</v>
      </c>
      <c r="K50" s="13">
        <v>2.1961361241509598</v>
      </c>
      <c r="L50" s="14">
        <v>359.72269264748701</v>
      </c>
      <c r="M50" s="14">
        <v>561</v>
      </c>
      <c r="ZA50" s="8"/>
    </row>
    <row r="51" spans="2:677" x14ac:dyDescent="0.3">
      <c r="B51" s="21"/>
      <c r="C51" s="15" t="s">
        <v>250</v>
      </c>
      <c r="D51" s="13">
        <v>86.357428904945905</v>
      </c>
      <c r="E51" s="13">
        <v>1.92868161250652</v>
      </c>
      <c r="F51" s="13">
        <v>82.115378368993106</v>
      </c>
      <c r="G51" s="13">
        <v>89.719279272452098</v>
      </c>
      <c r="H51" s="13">
        <v>2.2333708135630399</v>
      </c>
      <c r="I51" s="14">
        <v>760</v>
      </c>
      <c r="J51" s="14">
        <v>876</v>
      </c>
      <c r="K51" s="13">
        <v>2.7626966669370798</v>
      </c>
      <c r="L51" s="14">
        <v>317.08149884264901</v>
      </c>
      <c r="M51" s="14">
        <v>619</v>
      </c>
      <c r="ZA51" s="8"/>
    </row>
    <row r="52" spans="2:677" x14ac:dyDescent="0.3">
      <c r="B52" s="21" t="s">
        <v>260</v>
      </c>
      <c r="C52" s="15" t="s">
        <v>251</v>
      </c>
      <c r="D52" s="13">
        <v>84.544921951621703</v>
      </c>
      <c r="E52" s="13">
        <v>1.0210041267930401</v>
      </c>
      <c r="F52" s="13">
        <v>82.435447833217097</v>
      </c>
      <c r="G52" s="13">
        <v>86.442716529520993</v>
      </c>
      <c r="H52" s="13">
        <v>1.20764689732315</v>
      </c>
      <c r="I52" s="14">
        <v>2650</v>
      </c>
      <c r="J52" s="14">
        <v>3160</v>
      </c>
      <c r="K52" s="13">
        <v>2.5202631572042402</v>
      </c>
      <c r="L52" s="14">
        <v>1253.8373189192801</v>
      </c>
      <c r="M52" s="14">
        <v>1908</v>
      </c>
      <c r="ZA52" s="8"/>
    </row>
    <row r="53" spans="2:677" x14ac:dyDescent="0.3">
      <c r="B53" s="21"/>
      <c r="C53" s="15" t="s">
        <v>252</v>
      </c>
      <c r="D53" s="13">
        <v>79.124680738475803</v>
      </c>
      <c r="E53" s="13">
        <v>1.9604210072672099</v>
      </c>
      <c r="F53" s="13">
        <v>75.019413833630395</v>
      </c>
      <c r="G53" s="13">
        <v>82.710777745315795</v>
      </c>
      <c r="H53" s="13">
        <v>2.4776352826583001</v>
      </c>
      <c r="I53" s="14">
        <v>714</v>
      </c>
      <c r="J53" s="14">
        <v>955</v>
      </c>
      <c r="K53" s="13">
        <v>2.2197393096703002</v>
      </c>
      <c r="L53" s="14">
        <v>430.23070134386597</v>
      </c>
      <c r="M53" s="14">
        <v>660</v>
      </c>
      <c r="ZA53" s="8"/>
    </row>
    <row r="54" spans="2:677" x14ac:dyDescent="0.3">
      <c r="B54" s="21" t="s">
        <v>254</v>
      </c>
      <c r="C54" s="15" t="s">
        <v>253</v>
      </c>
      <c r="D54" s="13">
        <v>84.295145707196596</v>
      </c>
      <c r="E54" s="13">
        <v>1.0262107666800699</v>
      </c>
      <c r="F54" s="13">
        <v>82.176511372788397</v>
      </c>
      <c r="G54" s="13">
        <v>86.204221508497</v>
      </c>
      <c r="H54" s="13">
        <v>1.2174019726410601</v>
      </c>
      <c r="I54" s="14">
        <v>2209</v>
      </c>
      <c r="J54" s="14">
        <v>2639</v>
      </c>
      <c r="K54" s="13">
        <v>2.0985119552370701</v>
      </c>
      <c r="L54" s="14">
        <v>1257.5577629729901</v>
      </c>
      <c r="M54" s="14">
        <v>1619</v>
      </c>
      <c r="ZA54" s="8"/>
    </row>
    <row r="55" spans="2:677" x14ac:dyDescent="0.3">
      <c r="B55" s="21"/>
      <c r="C55" s="15" t="s">
        <v>254</v>
      </c>
      <c r="D55" s="13">
        <v>82.186765504764494</v>
      </c>
      <c r="E55" s="13">
        <v>1.6454992321892801</v>
      </c>
      <c r="F55" s="13">
        <v>78.728156413639397</v>
      </c>
      <c r="G55" s="13">
        <v>85.188829134797402</v>
      </c>
      <c r="H55" s="13">
        <v>2.0021462361770301</v>
      </c>
      <c r="I55" s="14">
        <v>1180</v>
      </c>
      <c r="J55" s="14">
        <v>1506</v>
      </c>
      <c r="K55" s="13">
        <v>2.78347415981216</v>
      </c>
      <c r="L55" s="14">
        <v>541.05046913804802</v>
      </c>
      <c r="M55" s="14">
        <v>994</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312</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227" priority="1">
      <formula>ZA9 = 3</formula>
    </cfRule>
    <cfRule type="expression" dxfId="226" priority="48">
      <formula>I9 = J9</formula>
    </cfRule>
    <cfRule type="expression" dxfId="225" priority="95">
      <formula>ZA9 = 2</formula>
    </cfRule>
    <cfRule type="expression" dxfId="224" priority="142">
      <formula>ZA9 = 1</formula>
    </cfRule>
  </conditionalFormatting>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ZA14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2" width="12.19921875" customWidth="1"/>
  </cols>
  <sheetData>
    <row r="1" spans="2:677" ht="69.900000000000006" customHeight="1" x14ac:dyDescent="0.3"/>
    <row r="2" spans="2:677" x14ac:dyDescent="0.3">
      <c r="B2" s="9" t="s">
        <v>5</v>
      </c>
      <c r="C2" s="10" t="s">
        <v>85</v>
      </c>
      <c r="L2" s="11" t="str">
        <f>HYPERLINK("#'INDICE'!A1", "Índice")</f>
        <v>Índice</v>
      </c>
    </row>
    <row r="3" spans="2:677" x14ac:dyDescent="0.3">
      <c r="B3" s="9" t="s">
        <v>7</v>
      </c>
      <c r="C3" s="10" t="s">
        <v>84</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313</v>
      </c>
      <c r="J8" s="12" t="s">
        <v>212</v>
      </c>
      <c r="K8" s="12" t="s">
        <v>213</v>
      </c>
      <c r="L8" s="12" t="s">
        <v>214</v>
      </c>
      <c r="ZA8" s="8" t="s">
        <v>263</v>
      </c>
    </row>
    <row r="9" spans="2:677" x14ac:dyDescent="0.3">
      <c r="B9" s="21" t="s">
        <v>255</v>
      </c>
      <c r="C9" s="21" t="s">
        <v>215</v>
      </c>
      <c r="D9" s="13">
        <v>7.6420993453041701</v>
      </c>
      <c r="E9" s="13">
        <v>4.8091468456870401E-2</v>
      </c>
      <c r="F9" s="13">
        <v>7.5478052543415997</v>
      </c>
      <c r="G9" s="13">
        <v>7.7363934362667299</v>
      </c>
      <c r="H9" s="13">
        <v>0.62929656216025398</v>
      </c>
      <c r="I9" s="14">
        <v>8131</v>
      </c>
      <c r="J9" s="13">
        <v>2.8403394098396202</v>
      </c>
      <c r="K9" s="14">
        <v>2862.6860479533798</v>
      </c>
      <c r="L9" s="14">
        <v>2929</v>
      </c>
      <c r="ZA9" s="8"/>
    </row>
    <row r="10" spans="2:677" x14ac:dyDescent="0.3">
      <c r="B10" s="21" t="s">
        <v>256</v>
      </c>
      <c r="C10" s="15" t="s">
        <v>216</v>
      </c>
      <c r="D10" s="13">
        <v>7.7947039164157799</v>
      </c>
      <c r="E10" s="13">
        <v>6.15769011434876E-2</v>
      </c>
      <c r="F10" s="13">
        <v>7.67396861545852</v>
      </c>
      <c r="G10" s="13">
        <v>7.9154392173730503</v>
      </c>
      <c r="H10" s="13">
        <v>0.78998383779280701</v>
      </c>
      <c r="I10" s="14">
        <v>4985</v>
      </c>
      <c r="J10" s="13">
        <v>2.76672970911011</v>
      </c>
      <c r="K10" s="14">
        <v>1801.7661731052799</v>
      </c>
      <c r="L10" s="14">
        <v>1836</v>
      </c>
      <c r="ZA10" s="8"/>
    </row>
    <row r="11" spans="2:677" x14ac:dyDescent="0.3">
      <c r="B11" s="21"/>
      <c r="C11" s="15" t="s">
        <v>217</v>
      </c>
      <c r="D11" s="13">
        <v>7.2998328679839597</v>
      </c>
      <c r="E11" s="13">
        <v>6.9570150958499805E-2</v>
      </c>
      <c r="F11" s="13">
        <v>7.16342501117993</v>
      </c>
      <c r="G11" s="13">
        <v>7.4362407247879903</v>
      </c>
      <c r="H11" s="13">
        <v>0.95303758615659195</v>
      </c>
      <c r="I11" s="14">
        <v>3146</v>
      </c>
      <c r="J11" s="13">
        <v>2.5460413514365099</v>
      </c>
      <c r="K11" s="14">
        <v>1235.6437173437801</v>
      </c>
      <c r="L11" s="14">
        <v>1093</v>
      </c>
      <c r="ZA11" s="8"/>
    </row>
    <row r="12" spans="2:677" x14ac:dyDescent="0.3">
      <c r="B12" s="21" t="s">
        <v>257</v>
      </c>
      <c r="C12" s="15" t="s">
        <v>218</v>
      </c>
      <c r="D12" s="13">
        <v>8.2239704202718098</v>
      </c>
      <c r="E12" s="13">
        <v>7.1474891968390603E-2</v>
      </c>
      <c r="F12" s="13">
        <v>8.0838278922712004</v>
      </c>
      <c r="G12" s="13">
        <v>8.3641129482724104</v>
      </c>
      <c r="H12" s="13">
        <v>0.86910443880254495</v>
      </c>
      <c r="I12" s="14">
        <v>3216</v>
      </c>
      <c r="J12" s="13">
        <v>2.03152719177021</v>
      </c>
      <c r="K12" s="14">
        <v>1583.04551030778</v>
      </c>
      <c r="L12" s="14">
        <v>1153</v>
      </c>
      <c r="ZA12" s="8"/>
    </row>
    <row r="13" spans="2:677" x14ac:dyDescent="0.3">
      <c r="B13" s="21"/>
      <c r="C13" s="15" t="s">
        <v>219</v>
      </c>
      <c r="D13" s="13">
        <v>7.2757702454202802</v>
      </c>
      <c r="E13" s="13">
        <v>6.8477950227757906E-2</v>
      </c>
      <c r="F13" s="13">
        <v>7.1415038926783696</v>
      </c>
      <c r="G13" s="13">
        <v>7.4100365981621801</v>
      </c>
      <c r="H13" s="13">
        <v>0.94117801851784999</v>
      </c>
      <c r="I13" s="14">
        <v>2681</v>
      </c>
      <c r="J13" s="13">
        <v>2.4170385302723698</v>
      </c>
      <c r="K13" s="14">
        <v>1109.2086313154</v>
      </c>
      <c r="L13" s="14">
        <v>967</v>
      </c>
      <c r="ZA13" s="8"/>
    </row>
    <row r="14" spans="2:677" x14ac:dyDescent="0.3">
      <c r="B14" s="21"/>
      <c r="C14" s="15" t="s">
        <v>220</v>
      </c>
      <c r="D14" s="13">
        <v>7.2622767911802297</v>
      </c>
      <c r="E14" s="13">
        <v>8.1168010156075901E-2</v>
      </c>
      <c r="F14" s="13">
        <v>7.10312873480986</v>
      </c>
      <c r="G14" s="13">
        <v>7.4214248475505897</v>
      </c>
      <c r="H14" s="13">
        <v>1.1176661602137199</v>
      </c>
      <c r="I14" s="14">
        <v>2234</v>
      </c>
      <c r="J14" s="13">
        <v>2.25260930228885</v>
      </c>
      <c r="K14" s="14">
        <v>991.73877943683306</v>
      </c>
      <c r="L14" s="14">
        <v>809</v>
      </c>
      <c r="ZA14" s="8"/>
    </row>
    <row r="15" spans="2:677" x14ac:dyDescent="0.3">
      <c r="B15" s="21" t="s">
        <v>258</v>
      </c>
      <c r="C15" s="15" t="s">
        <v>221</v>
      </c>
      <c r="D15" s="13">
        <v>8.1954711593452103</v>
      </c>
      <c r="E15" s="13">
        <v>0.163136045503636</v>
      </c>
      <c r="F15" s="13">
        <v>7.8756064181013699</v>
      </c>
      <c r="G15" s="13">
        <v>8.5153359005890596</v>
      </c>
      <c r="H15" s="13">
        <v>1.9905633530003199</v>
      </c>
      <c r="I15" s="14">
        <v>259</v>
      </c>
      <c r="J15" s="13">
        <v>1.0795343721116</v>
      </c>
      <c r="K15" s="14">
        <v>239.91825243450899</v>
      </c>
      <c r="L15" s="14">
        <v>90</v>
      </c>
      <c r="ZA15" s="8"/>
    </row>
    <row r="16" spans="2:677" x14ac:dyDescent="0.3">
      <c r="B16" s="21"/>
      <c r="C16" s="15" t="s">
        <v>222</v>
      </c>
      <c r="D16" s="13">
        <v>7.5252061811637798</v>
      </c>
      <c r="E16" s="13">
        <v>0.194014799707138</v>
      </c>
      <c r="F16" s="13">
        <v>7.1447967289534402</v>
      </c>
      <c r="G16" s="13">
        <v>7.9056156333741301</v>
      </c>
      <c r="H16" s="13">
        <v>2.5781991222084102</v>
      </c>
      <c r="I16" s="14">
        <v>294</v>
      </c>
      <c r="J16" s="13">
        <v>1.49362671977684</v>
      </c>
      <c r="K16" s="14">
        <v>196.83632872069001</v>
      </c>
      <c r="L16" s="14">
        <v>106</v>
      </c>
      <c r="ZA16" s="8"/>
    </row>
    <row r="17" spans="2:677" x14ac:dyDescent="0.3">
      <c r="B17" s="21"/>
      <c r="C17" s="15" t="s">
        <v>223</v>
      </c>
      <c r="D17" s="13">
        <v>7.8045586984239499</v>
      </c>
      <c r="E17" s="13">
        <v>0.177430276190889</v>
      </c>
      <c r="F17" s="13">
        <v>7.4566669176258298</v>
      </c>
      <c r="G17" s="13">
        <v>8.15245047922207</v>
      </c>
      <c r="H17" s="13">
        <v>2.2734184346223101</v>
      </c>
      <c r="I17" s="14">
        <v>254</v>
      </c>
      <c r="J17" s="13">
        <v>1.3317485952035499</v>
      </c>
      <c r="K17" s="14">
        <v>190.72668889219199</v>
      </c>
      <c r="L17" s="14">
        <v>101</v>
      </c>
      <c r="ZA17" s="8"/>
    </row>
    <row r="18" spans="2:677" x14ac:dyDescent="0.3">
      <c r="B18" s="21"/>
      <c r="C18" s="15" t="s">
        <v>224</v>
      </c>
      <c r="D18" s="13">
        <v>8.2061074472649</v>
      </c>
      <c r="E18" s="13">
        <v>0.23380967766367799</v>
      </c>
      <c r="F18" s="13">
        <v>7.7476712272663404</v>
      </c>
      <c r="G18" s="13">
        <v>8.6645436672634499</v>
      </c>
      <c r="H18" s="13">
        <v>2.8492154065275699</v>
      </c>
      <c r="I18" s="14">
        <v>250</v>
      </c>
      <c r="J18" s="13">
        <v>2.05212577569276</v>
      </c>
      <c r="K18" s="14">
        <v>121.82489151553401</v>
      </c>
      <c r="L18" s="14">
        <v>89</v>
      </c>
      <c r="ZA18" s="8"/>
    </row>
    <row r="19" spans="2:677" x14ac:dyDescent="0.3">
      <c r="B19" s="21"/>
      <c r="C19" s="15" t="s">
        <v>225</v>
      </c>
      <c r="D19" s="13">
        <v>7.8138825481045604</v>
      </c>
      <c r="E19" s="13">
        <v>0.21639076472008301</v>
      </c>
      <c r="F19" s="13">
        <v>7.3896000067994603</v>
      </c>
      <c r="G19" s="13">
        <v>8.2381650894096605</v>
      </c>
      <c r="H19" s="13">
        <v>2.7693117139644401</v>
      </c>
      <c r="I19" s="14">
        <v>244</v>
      </c>
      <c r="J19" s="13">
        <v>1.57987856647099</v>
      </c>
      <c r="K19" s="14">
        <v>154.44224966291401</v>
      </c>
      <c r="L19" s="14">
        <v>84</v>
      </c>
      <c r="ZA19" s="8"/>
    </row>
    <row r="20" spans="2:677" x14ac:dyDescent="0.3">
      <c r="B20" s="21"/>
      <c r="C20" s="15" t="s">
        <v>226</v>
      </c>
      <c r="D20" s="13">
        <v>7.4969679149625899</v>
      </c>
      <c r="E20" s="13">
        <v>0.26020969095435798</v>
      </c>
      <c r="F20" s="13">
        <v>6.9867685582888299</v>
      </c>
      <c r="G20" s="13">
        <v>8.0071672716363604</v>
      </c>
      <c r="H20" s="13">
        <v>3.47086574073536</v>
      </c>
      <c r="I20" s="14">
        <v>202</v>
      </c>
      <c r="J20" s="13">
        <v>1.7186805839211601</v>
      </c>
      <c r="K20" s="14">
        <v>117.532019556035</v>
      </c>
      <c r="L20" s="14">
        <v>73</v>
      </c>
      <c r="ZA20" s="8"/>
    </row>
    <row r="21" spans="2:677" x14ac:dyDescent="0.3">
      <c r="B21" s="21"/>
      <c r="C21" s="15" t="s">
        <v>227</v>
      </c>
      <c r="D21" s="13">
        <v>7.9388430372860102</v>
      </c>
      <c r="E21" s="13">
        <v>0.12314348735399699</v>
      </c>
      <c r="F21" s="13">
        <v>7.6973926601069698</v>
      </c>
      <c r="G21" s="13">
        <v>8.1802934144650603</v>
      </c>
      <c r="H21" s="13">
        <v>1.5511515566642999</v>
      </c>
      <c r="I21" s="14">
        <v>456</v>
      </c>
      <c r="J21" s="13">
        <v>1.5301255641608</v>
      </c>
      <c r="K21" s="14">
        <v>298.01475818757001</v>
      </c>
      <c r="L21" s="14">
        <v>182</v>
      </c>
      <c r="ZA21" s="8"/>
    </row>
    <row r="22" spans="2:677" x14ac:dyDescent="0.3">
      <c r="B22" s="21"/>
      <c r="C22" s="15" t="s">
        <v>228</v>
      </c>
      <c r="D22" s="13">
        <v>7.51783237754716</v>
      </c>
      <c r="E22" s="13">
        <v>0.121587160760499</v>
      </c>
      <c r="F22" s="13">
        <v>7.2794335270959101</v>
      </c>
      <c r="G22" s="13">
        <v>7.7562312279984198</v>
      </c>
      <c r="H22" s="13">
        <v>1.6173167298014299</v>
      </c>
      <c r="I22" s="14">
        <v>597</v>
      </c>
      <c r="J22" s="13">
        <v>1.34365955074775</v>
      </c>
      <c r="K22" s="14">
        <v>444.30897668071202</v>
      </c>
      <c r="L22" s="14">
        <v>208</v>
      </c>
      <c r="ZA22" s="8"/>
    </row>
    <row r="23" spans="2:677" x14ac:dyDescent="0.3">
      <c r="B23" s="21"/>
      <c r="C23" s="15" t="s">
        <v>229</v>
      </c>
      <c r="D23" s="13">
        <v>7.2576063451332802</v>
      </c>
      <c r="E23" s="13">
        <v>0.118169522086851</v>
      </c>
      <c r="F23" s="13">
        <v>7.0259085404664496</v>
      </c>
      <c r="G23" s="13">
        <v>7.4893041498001001</v>
      </c>
      <c r="H23" s="13">
        <v>1.628216197839</v>
      </c>
      <c r="I23" s="14">
        <v>496</v>
      </c>
      <c r="J23" s="13">
        <v>1.3637309131491899</v>
      </c>
      <c r="K23" s="14">
        <v>363.70811515492602</v>
      </c>
      <c r="L23" s="14">
        <v>173</v>
      </c>
      <c r="ZA23" s="8"/>
    </row>
    <row r="24" spans="2:677" x14ac:dyDescent="0.3">
      <c r="B24" s="21"/>
      <c r="C24" s="15" t="s">
        <v>230</v>
      </c>
      <c r="D24" s="13">
        <v>8.3948969866084209</v>
      </c>
      <c r="E24" s="13">
        <v>0.17631274700542501</v>
      </c>
      <c r="F24" s="13">
        <v>8.0491963719786206</v>
      </c>
      <c r="G24" s="13">
        <v>8.7405976012382105</v>
      </c>
      <c r="H24" s="13">
        <v>2.10023717130395</v>
      </c>
      <c r="I24" s="14">
        <v>265</v>
      </c>
      <c r="J24" s="13">
        <v>1.0106346158086901</v>
      </c>
      <c r="K24" s="14">
        <v>262.21148163221301</v>
      </c>
      <c r="L24" s="14">
        <v>90</v>
      </c>
      <c r="ZA24" s="8"/>
    </row>
    <row r="25" spans="2:677" x14ac:dyDescent="0.3">
      <c r="B25" s="21"/>
      <c r="C25" s="15" t="s">
        <v>231</v>
      </c>
      <c r="D25" s="13">
        <v>8.1262536926741102</v>
      </c>
      <c r="E25" s="13">
        <v>0.15376367984622</v>
      </c>
      <c r="F25" s="13">
        <v>7.8247655726521304</v>
      </c>
      <c r="G25" s="13">
        <v>8.4277418126960999</v>
      </c>
      <c r="H25" s="13">
        <v>1.8921840944350401</v>
      </c>
      <c r="I25" s="14">
        <v>396</v>
      </c>
      <c r="J25" s="13">
        <v>1.48296440025553</v>
      </c>
      <c r="K25" s="14">
        <v>267.03270822399099</v>
      </c>
      <c r="L25" s="14">
        <v>146</v>
      </c>
      <c r="ZA25" s="8"/>
    </row>
    <row r="26" spans="2:677" x14ac:dyDescent="0.3">
      <c r="B26" s="21"/>
      <c r="C26" s="15" t="s">
        <v>232</v>
      </c>
      <c r="D26" s="13">
        <v>6.9578558237293198</v>
      </c>
      <c r="E26" s="13">
        <v>0.113307438749153</v>
      </c>
      <c r="F26" s="13">
        <v>6.7356912220031298</v>
      </c>
      <c r="G26" s="13">
        <v>7.1800204254555</v>
      </c>
      <c r="H26" s="13">
        <v>1.62848213041042</v>
      </c>
      <c r="I26" s="14">
        <v>478</v>
      </c>
      <c r="J26" s="13">
        <v>1.1190165299428201</v>
      </c>
      <c r="K26" s="14">
        <v>427.16080344624203</v>
      </c>
      <c r="L26" s="14">
        <v>165</v>
      </c>
      <c r="ZA26" s="8"/>
    </row>
    <row r="27" spans="2:677" x14ac:dyDescent="0.3">
      <c r="B27" s="21"/>
      <c r="C27" s="15" t="s">
        <v>233</v>
      </c>
      <c r="D27" s="13">
        <v>7.2526113385040203</v>
      </c>
      <c r="E27" s="13">
        <v>0.12738831923904601</v>
      </c>
      <c r="F27" s="13">
        <v>7.0028380180518104</v>
      </c>
      <c r="G27" s="13">
        <v>7.5023846589562302</v>
      </c>
      <c r="H27" s="13">
        <v>1.75644761994542</v>
      </c>
      <c r="I27" s="14">
        <v>400</v>
      </c>
      <c r="J27" s="13">
        <v>1.31634469909096</v>
      </c>
      <c r="K27" s="14">
        <v>303.87177482936801</v>
      </c>
      <c r="L27" s="14">
        <v>152</v>
      </c>
      <c r="ZA27" s="8"/>
    </row>
    <row r="28" spans="2:677" x14ac:dyDescent="0.3">
      <c r="B28" s="21"/>
      <c r="C28" s="15" t="s">
        <v>234</v>
      </c>
      <c r="D28" s="13">
        <v>6.8656765955024399</v>
      </c>
      <c r="E28" s="13">
        <v>0.26156440135405601</v>
      </c>
      <c r="F28" s="13">
        <v>6.35282102578807</v>
      </c>
      <c r="G28" s="13">
        <v>7.3785321652168099</v>
      </c>
      <c r="H28" s="13">
        <v>3.8097396187493202</v>
      </c>
      <c r="I28" s="14">
        <v>211</v>
      </c>
      <c r="J28" s="13">
        <v>1.9682492379468</v>
      </c>
      <c r="K28" s="14">
        <v>107.201870541612</v>
      </c>
      <c r="L28" s="14">
        <v>83</v>
      </c>
      <c r="ZA28" s="8"/>
    </row>
    <row r="29" spans="2:677" x14ac:dyDescent="0.3">
      <c r="B29" s="21"/>
      <c r="C29" s="15" t="s">
        <v>235</v>
      </c>
      <c r="D29" s="13">
        <v>7.4096444661967498</v>
      </c>
      <c r="E29" s="13">
        <v>0.14768667710991701</v>
      </c>
      <c r="F29" s="13">
        <v>7.1200716706009803</v>
      </c>
      <c r="G29" s="13">
        <v>7.6992172617925201</v>
      </c>
      <c r="H29" s="13">
        <v>1.9931681983349201</v>
      </c>
      <c r="I29" s="14">
        <v>312</v>
      </c>
      <c r="J29" s="13">
        <v>1.3228205932894099</v>
      </c>
      <c r="K29" s="14">
        <v>235.85964837768401</v>
      </c>
      <c r="L29" s="14">
        <v>110</v>
      </c>
      <c r="ZA29" s="8"/>
    </row>
    <row r="30" spans="2:677" x14ac:dyDescent="0.3">
      <c r="B30" s="21"/>
      <c r="C30" s="15" t="s">
        <v>236</v>
      </c>
      <c r="D30" s="13">
        <v>7.1291804245398902</v>
      </c>
      <c r="E30" s="13">
        <v>0.16350410977508401</v>
      </c>
      <c r="F30" s="13">
        <v>6.8085940108870702</v>
      </c>
      <c r="G30" s="13">
        <v>7.4497668381926996</v>
      </c>
      <c r="H30" s="13">
        <v>2.2934488964856898</v>
      </c>
      <c r="I30" s="14">
        <v>387</v>
      </c>
      <c r="J30" s="13">
        <v>1.6983453680763401</v>
      </c>
      <c r="K30" s="14">
        <v>227.86884651049701</v>
      </c>
      <c r="L30" s="14">
        <v>143</v>
      </c>
      <c r="ZA30" s="8"/>
    </row>
    <row r="31" spans="2:677" x14ac:dyDescent="0.3">
      <c r="B31" s="21"/>
      <c r="C31" s="15" t="s">
        <v>237</v>
      </c>
      <c r="D31" s="13">
        <v>8.8047926816887401</v>
      </c>
      <c r="E31" s="13">
        <v>0.15273792710466899</v>
      </c>
      <c r="F31" s="13">
        <v>8.50531577956923</v>
      </c>
      <c r="G31" s="13">
        <v>9.1042695838082501</v>
      </c>
      <c r="H31" s="13">
        <v>1.73471349782394</v>
      </c>
      <c r="I31" s="14">
        <v>390</v>
      </c>
      <c r="J31" s="13">
        <v>1.0709617368411499</v>
      </c>
      <c r="K31" s="14">
        <v>364.15866840427299</v>
      </c>
      <c r="L31" s="14">
        <v>144</v>
      </c>
      <c r="ZA31" s="8"/>
    </row>
    <row r="32" spans="2:677" x14ac:dyDescent="0.3">
      <c r="B32" s="21"/>
      <c r="C32" s="15" t="s">
        <v>238</v>
      </c>
      <c r="D32" s="13">
        <v>8.4005762250443894</v>
      </c>
      <c r="E32" s="13">
        <v>0.27924179836039997</v>
      </c>
      <c r="F32" s="13">
        <v>7.8530601607603296</v>
      </c>
      <c r="G32" s="13">
        <v>8.94809228932845</v>
      </c>
      <c r="H32" s="13">
        <v>3.3240790974303001</v>
      </c>
      <c r="I32" s="14">
        <v>233</v>
      </c>
      <c r="J32" s="13">
        <v>1.57932697282099</v>
      </c>
      <c r="K32" s="14">
        <v>147.53119778852101</v>
      </c>
      <c r="L32" s="14">
        <v>77</v>
      </c>
      <c r="ZA32" s="8"/>
    </row>
    <row r="33" spans="2:677" x14ac:dyDescent="0.3">
      <c r="B33" s="21"/>
      <c r="C33" s="15" t="s">
        <v>239</v>
      </c>
      <c r="D33" s="13">
        <v>7.7118193405633004</v>
      </c>
      <c r="E33" s="13">
        <v>0.17000730802244801</v>
      </c>
      <c r="F33" s="13">
        <v>7.3784819507652104</v>
      </c>
      <c r="G33" s="13">
        <v>8.0451567303613807</v>
      </c>
      <c r="H33" s="13">
        <v>2.2045032503319799</v>
      </c>
      <c r="I33" s="14">
        <v>317</v>
      </c>
      <c r="J33" s="13">
        <v>1.51407182416883</v>
      </c>
      <c r="K33" s="14">
        <v>209.36919566152201</v>
      </c>
      <c r="L33" s="14">
        <v>113</v>
      </c>
      <c r="ZA33" s="8"/>
    </row>
    <row r="34" spans="2:677" x14ac:dyDescent="0.3">
      <c r="B34" s="21"/>
      <c r="C34" s="15" t="s">
        <v>240</v>
      </c>
      <c r="D34" s="13">
        <v>7.6326560365969502</v>
      </c>
      <c r="E34" s="13">
        <v>0.1153879694496</v>
      </c>
      <c r="F34" s="13">
        <v>7.40641208862883</v>
      </c>
      <c r="G34" s="13">
        <v>7.8588999845650704</v>
      </c>
      <c r="H34" s="13">
        <v>1.5117669248599599</v>
      </c>
      <c r="I34" s="14">
        <v>588</v>
      </c>
      <c r="J34" s="13">
        <v>1.2378875519280299</v>
      </c>
      <c r="K34" s="14">
        <v>475.00275698239301</v>
      </c>
      <c r="L34" s="14">
        <v>212</v>
      </c>
      <c r="ZA34" s="8"/>
    </row>
    <row r="35" spans="2:677" x14ac:dyDescent="0.3">
      <c r="B35" s="21"/>
      <c r="C35" s="15" t="s">
        <v>241</v>
      </c>
      <c r="D35" s="13">
        <v>7.0573087718339904</v>
      </c>
      <c r="E35" s="13">
        <v>0.17795929193270199</v>
      </c>
      <c r="F35" s="13">
        <v>6.7083797372343197</v>
      </c>
      <c r="G35" s="13">
        <v>7.4062378064336603</v>
      </c>
      <c r="H35" s="13">
        <v>2.5216310875180299</v>
      </c>
      <c r="I35" s="14">
        <v>419</v>
      </c>
      <c r="J35" s="13">
        <v>1.9186135219533</v>
      </c>
      <c r="K35" s="14">
        <v>218.38686906231399</v>
      </c>
      <c r="L35" s="14">
        <v>148</v>
      </c>
      <c r="ZA35" s="8"/>
    </row>
    <row r="36" spans="2:677" x14ac:dyDescent="0.3">
      <c r="B36" s="21"/>
      <c r="C36" s="15" t="s">
        <v>242</v>
      </c>
      <c r="D36" s="13">
        <v>6.9487813112471004</v>
      </c>
      <c r="E36" s="13">
        <v>0.15307351625889401</v>
      </c>
      <c r="F36" s="13">
        <v>6.6486464114567001</v>
      </c>
      <c r="G36" s="13">
        <v>7.2489162110375096</v>
      </c>
      <c r="H36" s="13">
        <v>2.2028829143195701</v>
      </c>
      <c r="I36" s="14">
        <v>429</v>
      </c>
      <c r="J36" s="13">
        <v>1.7126245908694899</v>
      </c>
      <c r="K36" s="14">
        <v>250.49272460942501</v>
      </c>
      <c r="L36" s="14">
        <v>153</v>
      </c>
      <c r="ZA36" s="8"/>
    </row>
    <row r="37" spans="2:677" x14ac:dyDescent="0.3">
      <c r="B37" s="21"/>
      <c r="C37" s="15" t="s">
        <v>243</v>
      </c>
      <c r="D37" s="13">
        <v>6.9507119458718298</v>
      </c>
      <c r="E37" s="13">
        <v>0.175070432574639</v>
      </c>
      <c r="F37" s="13">
        <v>6.6074471668215997</v>
      </c>
      <c r="G37" s="13">
        <v>7.2939767249220697</v>
      </c>
      <c r="H37" s="13">
        <v>2.5187410144167601</v>
      </c>
      <c r="I37" s="14">
        <v>254</v>
      </c>
      <c r="J37" s="13">
        <v>1.5906595873695999</v>
      </c>
      <c r="K37" s="14">
        <v>159.68218594151099</v>
      </c>
      <c r="L37" s="14">
        <v>87</v>
      </c>
      <c r="ZA37" s="8"/>
    </row>
    <row r="38" spans="2:677" x14ac:dyDescent="0.3">
      <c r="B38" s="21" t="s">
        <v>259</v>
      </c>
      <c r="C38" s="15" t="s">
        <v>244</v>
      </c>
      <c r="D38" s="13">
        <v>7.3491807269919196</v>
      </c>
      <c r="E38" s="13">
        <v>6.1272890845471599E-2</v>
      </c>
      <c r="F38" s="13">
        <v>7.2290415062878504</v>
      </c>
      <c r="G38" s="13">
        <v>7.46931994769598</v>
      </c>
      <c r="H38" s="13">
        <v>0.83373770657768498</v>
      </c>
      <c r="I38" s="14">
        <v>4649</v>
      </c>
      <c r="J38" s="13">
        <v>2.6806285084616399</v>
      </c>
      <c r="K38" s="14">
        <v>1734.2947690532301</v>
      </c>
      <c r="L38" s="14">
        <v>1593</v>
      </c>
      <c r="ZA38" s="8"/>
    </row>
    <row r="39" spans="2:677" x14ac:dyDescent="0.3">
      <c r="B39" s="21"/>
      <c r="C39" s="15" t="s">
        <v>245</v>
      </c>
      <c r="D39" s="13">
        <v>7.8715056880078604</v>
      </c>
      <c r="E39" s="13">
        <v>7.2790618709889301E-2</v>
      </c>
      <c r="F39" s="13">
        <v>7.7287833831564896</v>
      </c>
      <c r="G39" s="13">
        <v>8.0142279928592401</v>
      </c>
      <c r="H39" s="13">
        <v>0.92473564264566099</v>
      </c>
      <c r="I39" s="14">
        <v>3482</v>
      </c>
      <c r="J39" s="13">
        <v>2.8002910649453399</v>
      </c>
      <c r="K39" s="14">
        <v>1243.4421705616401</v>
      </c>
      <c r="L39" s="14">
        <v>1239</v>
      </c>
      <c r="ZA39" s="8"/>
    </row>
    <row r="40" spans="2:677" x14ac:dyDescent="0.3">
      <c r="B40" s="21" t="s">
        <v>284</v>
      </c>
      <c r="C40" s="15" t="s">
        <v>277</v>
      </c>
      <c r="D40" s="13">
        <v>7.6836730508334599</v>
      </c>
      <c r="E40" s="13">
        <v>7.2748842368975206E-2</v>
      </c>
      <c r="F40" s="13">
        <v>7.5410326578516198</v>
      </c>
      <c r="G40" s="13">
        <v>7.8263134438152999</v>
      </c>
      <c r="H40" s="13">
        <v>0.94679773446482096</v>
      </c>
      <c r="I40" s="14">
        <v>4108</v>
      </c>
      <c r="J40" s="13">
        <v>3.2651757845968401</v>
      </c>
      <c r="K40" s="14">
        <v>1258.12521928501</v>
      </c>
      <c r="L40" s="14">
        <v>2244</v>
      </c>
      <c r="ZA40" s="8"/>
    </row>
    <row r="41" spans="2:677" x14ac:dyDescent="0.3">
      <c r="B41" s="21"/>
      <c r="C41" s="15" t="s">
        <v>278</v>
      </c>
      <c r="D41" s="13">
        <v>7.59964013098931</v>
      </c>
      <c r="E41" s="13">
        <v>6.4315867059637905E-2</v>
      </c>
      <c r="F41" s="13">
        <v>7.4735344741346701</v>
      </c>
      <c r="G41" s="13">
        <v>7.7257457878439499</v>
      </c>
      <c r="H41" s="13">
        <v>0.84630148205801203</v>
      </c>
      <c r="I41" s="14">
        <v>4023</v>
      </c>
      <c r="J41" s="13">
        <v>2.5289292989368399</v>
      </c>
      <c r="K41" s="14">
        <v>1590.7918033498499</v>
      </c>
      <c r="L41" s="14">
        <v>2234</v>
      </c>
      <c r="ZA41" s="8"/>
    </row>
    <row r="42" spans="2:677" x14ac:dyDescent="0.3">
      <c r="B42" s="21" t="s">
        <v>285</v>
      </c>
      <c r="C42" s="15" t="s">
        <v>279</v>
      </c>
      <c r="D42" s="13">
        <v>6.8499919054749103</v>
      </c>
      <c r="E42" s="13">
        <v>0.19281429238582001</v>
      </c>
      <c r="F42" s="13">
        <v>6.4719363166459498</v>
      </c>
      <c r="G42" s="13">
        <v>7.2280474943038699</v>
      </c>
      <c r="H42" s="13">
        <v>2.8148105143264699</v>
      </c>
      <c r="I42" s="14">
        <v>1026</v>
      </c>
      <c r="J42" s="13">
        <v>4.9526964738542301</v>
      </c>
      <c r="K42" s="14">
        <v>207.15987854623299</v>
      </c>
      <c r="L42" s="14">
        <v>473</v>
      </c>
      <c r="ZA42" s="8"/>
    </row>
    <row r="43" spans="2:677" x14ac:dyDescent="0.3">
      <c r="B43" s="21"/>
      <c r="C43" s="15" t="s">
        <v>280</v>
      </c>
      <c r="D43" s="13">
        <v>7.3007697066025097</v>
      </c>
      <c r="E43" s="13">
        <v>0.19000513452140899</v>
      </c>
      <c r="F43" s="13">
        <v>6.9282221007005598</v>
      </c>
      <c r="G43" s="13">
        <v>7.6733173125044702</v>
      </c>
      <c r="H43" s="13">
        <v>2.6025356525021701</v>
      </c>
      <c r="I43" s="14">
        <v>347</v>
      </c>
      <c r="J43" s="13">
        <v>1.84066821615652</v>
      </c>
      <c r="K43" s="14">
        <v>188.518493965506</v>
      </c>
      <c r="L43" s="14">
        <v>187</v>
      </c>
      <c r="ZA43" s="8"/>
    </row>
    <row r="44" spans="2:677" x14ac:dyDescent="0.3">
      <c r="B44" s="21"/>
      <c r="C44" s="15" t="s">
        <v>281</v>
      </c>
      <c r="D44" s="13">
        <v>7.0462664297937403</v>
      </c>
      <c r="E44" s="13">
        <v>0.122872493503606</v>
      </c>
      <c r="F44" s="13">
        <v>6.8053473967303697</v>
      </c>
      <c r="G44" s="13">
        <v>7.2871854628571002</v>
      </c>
      <c r="H44" s="13">
        <v>1.7437957353424001</v>
      </c>
      <c r="I44" s="14">
        <v>283</v>
      </c>
      <c r="J44" s="13">
        <v>1.0290649086733901</v>
      </c>
      <c r="K44" s="14">
        <v>275.00694816697802</v>
      </c>
      <c r="L44" s="14">
        <v>161</v>
      </c>
      <c r="ZA44" s="8"/>
    </row>
    <row r="45" spans="2:677" x14ac:dyDescent="0.3">
      <c r="B45" s="21"/>
      <c r="C45" s="15" t="s">
        <v>282</v>
      </c>
      <c r="D45" s="13">
        <v>7.7822211198447597</v>
      </c>
      <c r="E45" s="13">
        <v>5.4304459314217297E-2</v>
      </c>
      <c r="F45" s="13">
        <v>7.6757450692987002</v>
      </c>
      <c r="G45" s="13">
        <v>7.8886971703908202</v>
      </c>
      <c r="H45" s="13">
        <v>0.69780154634440095</v>
      </c>
      <c r="I45" s="14">
        <v>6397</v>
      </c>
      <c r="J45" s="13">
        <v>2.8591346786041001</v>
      </c>
      <c r="K45" s="14">
        <v>2237.3902313420099</v>
      </c>
      <c r="L45" s="14">
        <v>2626</v>
      </c>
      <c r="ZA45" s="8"/>
    </row>
    <row r="46" spans="2:677" x14ac:dyDescent="0.3">
      <c r="B46" s="21"/>
      <c r="C46" s="15" t="s">
        <v>283</v>
      </c>
      <c r="D46" s="13">
        <v>7.2473697263539698</v>
      </c>
      <c r="E46" s="13">
        <v>0.38680405280076702</v>
      </c>
      <c r="F46" s="13">
        <v>6.4889537804529702</v>
      </c>
      <c r="G46" s="13">
        <v>8.0057856722549605</v>
      </c>
      <c r="H46" s="13">
        <v>5.3371646184161499</v>
      </c>
      <c r="I46" s="14">
        <v>78</v>
      </c>
      <c r="J46" s="13">
        <v>1.7643272029273001</v>
      </c>
      <c r="K46" s="14">
        <v>44.209486693049598</v>
      </c>
      <c r="L46" s="14">
        <v>27</v>
      </c>
      <c r="ZA46" s="8">
        <v>1</v>
      </c>
    </row>
    <row r="47" spans="2:677" x14ac:dyDescent="0.3">
      <c r="B47" s="21" t="s">
        <v>261</v>
      </c>
      <c r="C47" s="15" t="s">
        <v>246</v>
      </c>
      <c r="D47" s="13">
        <v>6.9148131305897502</v>
      </c>
      <c r="E47" s="13">
        <v>9.4491830619089903E-2</v>
      </c>
      <c r="F47" s="13">
        <v>6.72954071816363</v>
      </c>
      <c r="G47" s="13">
        <v>7.1000855430158802</v>
      </c>
      <c r="H47" s="13">
        <v>1.3665131484331401</v>
      </c>
      <c r="I47" s="14">
        <v>1892</v>
      </c>
      <c r="J47" s="13">
        <v>3.07775302468534</v>
      </c>
      <c r="K47" s="14">
        <v>614.73418588986101</v>
      </c>
      <c r="L47" s="14">
        <v>1123</v>
      </c>
      <c r="ZA47" s="8"/>
    </row>
    <row r="48" spans="2:677" x14ac:dyDescent="0.3">
      <c r="B48" s="21"/>
      <c r="C48" s="15" t="s">
        <v>247</v>
      </c>
      <c r="D48" s="13">
        <v>7.1743304423916703</v>
      </c>
      <c r="E48" s="13">
        <v>9.8784382985203104E-2</v>
      </c>
      <c r="F48" s="13">
        <v>6.9806415189600397</v>
      </c>
      <c r="G48" s="13">
        <v>7.3680193658232902</v>
      </c>
      <c r="H48" s="13">
        <v>1.37691431665185</v>
      </c>
      <c r="I48" s="14">
        <v>1467</v>
      </c>
      <c r="J48" s="13">
        <v>2.7518947557455302</v>
      </c>
      <c r="K48" s="14">
        <v>533.08724722743602</v>
      </c>
      <c r="L48" s="14">
        <v>1012</v>
      </c>
      <c r="ZA48" s="8"/>
    </row>
    <row r="49" spans="2:677" x14ac:dyDescent="0.3">
      <c r="B49" s="21"/>
      <c r="C49" s="15" t="s">
        <v>248</v>
      </c>
      <c r="D49" s="13">
        <v>7.5074464459883101</v>
      </c>
      <c r="E49" s="13">
        <v>0.113608787483214</v>
      </c>
      <c r="F49" s="13">
        <v>7.2846909549377497</v>
      </c>
      <c r="G49" s="13">
        <v>7.7302019370388804</v>
      </c>
      <c r="H49" s="13">
        <v>1.51328135739046</v>
      </c>
      <c r="I49" s="14">
        <v>1444</v>
      </c>
      <c r="J49" s="13">
        <v>2.7662523051869101</v>
      </c>
      <c r="K49" s="14">
        <v>522.00589125308704</v>
      </c>
      <c r="L49" s="14">
        <v>1011</v>
      </c>
      <c r="ZA49" s="8"/>
    </row>
    <row r="50" spans="2:677" x14ac:dyDescent="0.3">
      <c r="B50" s="21"/>
      <c r="C50" s="15" t="s">
        <v>249</v>
      </c>
      <c r="D50" s="13">
        <v>7.6301870407262502</v>
      </c>
      <c r="E50" s="13">
        <v>9.2807059052119806E-2</v>
      </c>
      <c r="F50" s="13">
        <v>7.4482180005657996</v>
      </c>
      <c r="G50" s="13">
        <v>7.8121560808867097</v>
      </c>
      <c r="H50" s="13">
        <v>1.21631433878043</v>
      </c>
      <c r="I50" s="14">
        <v>1499</v>
      </c>
      <c r="J50" s="13">
        <v>2.2311885438506001</v>
      </c>
      <c r="K50" s="14">
        <v>671.83923300942297</v>
      </c>
      <c r="L50" s="14">
        <v>1034</v>
      </c>
      <c r="ZA50" s="8"/>
    </row>
    <row r="51" spans="2:677" x14ac:dyDescent="0.3">
      <c r="B51" s="21"/>
      <c r="C51" s="15" t="s">
        <v>250</v>
      </c>
      <c r="D51" s="13">
        <v>8.8794769462430292</v>
      </c>
      <c r="E51" s="13">
        <v>9.27386731656938E-2</v>
      </c>
      <c r="F51" s="13">
        <v>8.6976419919402694</v>
      </c>
      <c r="G51" s="13">
        <v>9.0613119005457907</v>
      </c>
      <c r="H51" s="13">
        <v>1.04441594619976</v>
      </c>
      <c r="I51" s="14">
        <v>1754</v>
      </c>
      <c r="J51" s="13">
        <v>2.11951558395744</v>
      </c>
      <c r="K51" s="14">
        <v>827.54758364410395</v>
      </c>
      <c r="L51" s="14">
        <v>1128</v>
      </c>
      <c r="ZA51" s="8"/>
    </row>
    <row r="52" spans="2:677" x14ac:dyDescent="0.3">
      <c r="B52" s="21" t="s">
        <v>260</v>
      </c>
      <c r="C52" s="15" t="s">
        <v>251</v>
      </c>
      <c r="D52" s="13">
        <v>7.8121764424834099</v>
      </c>
      <c r="E52" s="13">
        <v>5.3032565464512703E-2</v>
      </c>
      <c r="F52" s="13">
        <v>7.7081942116769699</v>
      </c>
      <c r="G52" s="13">
        <v>7.9161586732898401</v>
      </c>
      <c r="H52" s="13">
        <v>0.67884495255529897</v>
      </c>
      <c r="I52" s="14">
        <v>6099</v>
      </c>
      <c r="J52" s="13">
        <v>2.5744963930758198</v>
      </c>
      <c r="K52" s="14">
        <v>2369.0070090614299</v>
      </c>
      <c r="L52" s="14">
        <v>2668</v>
      </c>
      <c r="ZA52" s="8"/>
    </row>
    <row r="53" spans="2:677" x14ac:dyDescent="0.3">
      <c r="B53" s="21"/>
      <c r="C53" s="15" t="s">
        <v>252</v>
      </c>
      <c r="D53" s="13">
        <v>6.9397641570121396</v>
      </c>
      <c r="E53" s="13">
        <v>9.2387674709681594E-2</v>
      </c>
      <c r="F53" s="13">
        <v>6.75861741385184</v>
      </c>
      <c r="G53" s="13">
        <v>7.12091090017244</v>
      </c>
      <c r="H53" s="13">
        <v>1.3312797469685</v>
      </c>
      <c r="I53" s="14">
        <v>1957</v>
      </c>
      <c r="J53" s="13">
        <v>3.0251300901495899</v>
      </c>
      <c r="K53" s="14">
        <v>646.91432820438797</v>
      </c>
      <c r="L53" s="14">
        <v>1161</v>
      </c>
      <c r="ZA53" s="8"/>
    </row>
    <row r="54" spans="2:677" x14ac:dyDescent="0.3">
      <c r="B54" s="21" t="s">
        <v>254</v>
      </c>
      <c r="C54" s="15" t="s">
        <v>253</v>
      </c>
      <c r="D54" s="13">
        <v>8.1721615977919093</v>
      </c>
      <c r="E54" s="13">
        <v>5.6264362839471303E-2</v>
      </c>
      <c r="F54" s="13">
        <v>8.0618427175877407</v>
      </c>
      <c r="G54" s="13">
        <v>8.2824804779960797</v>
      </c>
      <c r="H54" s="13">
        <v>0.68848813335597503</v>
      </c>
      <c r="I54" s="14">
        <v>5108</v>
      </c>
      <c r="J54" s="13">
        <v>2.3208862001613801</v>
      </c>
      <c r="K54" s="14">
        <v>2200.8834382507898</v>
      </c>
      <c r="L54" s="14">
        <v>2300</v>
      </c>
      <c r="ZA54" s="8"/>
    </row>
    <row r="55" spans="2:677" x14ac:dyDescent="0.3">
      <c r="B55" s="21"/>
      <c r="C55" s="15" t="s">
        <v>254</v>
      </c>
      <c r="D55" s="13">
        <v>6.87120128419647</v>
      </c>
      <c r="E55" s="13">
        <v>7.3867829747757296E-2</v>
      </c>
      <c r="F55" s="13">
        <v>6.7263668659318396</v>
      </c>
      <c r="G55" s="13">
        <v>7.0160357024611004</v>
      </c>
      <c r="H55" s="13">
        <v>1.0750351604114801</v>
      </c>
      <c r="I55" s="14">
        <v>3023</v>
      </c>
      <c r="J55" s="13">
        <v>3.2244081556542898</v>
      </c>
      <c r="K55" s="14">
        <v>937.53639553941002</v>
      </c>
      <c r="L55" s="14">
        <v>1531</v>
      </c>
      <c r="ZA55" s="8"/>
    </row>
    <row r="57" spans="2:677" x14ac:dyDescent="0.3">
      <c r="B57" s="16"/>
      <c r="C57" s="16"/>
      <c r="D57" s="16"/>
    </row>
    <row r="58" spans="2:677" x14ac:dyDescent="0.3">
      <c r="B58" s="16" t="s">
        <v>264</v>
      </c>
      <c r="C58" s="16"/>
      <c r="D58" s="16"/>
    </row>
    <row r="59" spans="2:677" x14ac:dyDescent="0.3">
      <c r="B59" s="16" t="s">
        <v>314</v>
      </c>
      <c r="C59" s="16"/>
      <c r="D59" s="16"/>
    </row>
    <row r="60" spans="2:677" x14ac:dyDescent="0.3">
      <c r="B60" s="16" t="s">
        <v>315</v>
      </c>
      <c r="C60" s="16"/>
      <c r="D60" s="16"/>
    </row>
    <row r="61" spans="2:677" x14ac:dyDescent="0.3">
      <c r="B61" s="16" t="s">
        <v>316</v>
      </c>
      <c r="C61" s="16"/>
      <c r="D61" s="16"/>
    </row>
    <row r="62" spans="2:677" x14ac:dyDescent="0.3">
      <c r="B62" s="16" t="s">
        <v>271</v>
      </c>
      <c r="C62" s="16"/>
      <c r="D62" s="16"/>
    </row>
    <row r="63" spans="2:677" x14ac:dyDescent="0.3">
      <c r="B63" s="16" t="s">
        <v>272</v>
      </c>
      <c r="C63" s="16"/>
      <c r="D63" s="16"/>
    </row>
    <row r="64" spans="2:677" x14ac:dyDescent="0.3">
      <c r="B64" s="16"/>
      <c r="C64" s="16"/>
      <c r="D64" s="16"/>
    </row>
    <row r="65" spans="2:9" ht="90" customHeight="1" x14ac:dyDescent="0.3">
      <c r="B65" s="18" t="s">
        <v>317</v>
      </c>
      <c r="C65" s="19"/>
      <c r="D65" s="19"/>
      <c r="E65" s="20"/>
      <c r="F65" s="20"/>
      <c r="G65" s="20"/>
      <c r="H65" s="20"/>
      <c r="I65" s="20"/>
    </row>
    <row r="66" spans="2:9" x14ac:dyDescent="0.3">
      <c r="B66" s="16"/>
      <c r="C66" s="16"/>
      <c r="D66" s="16"/>
    </row>
    <row r="67" spans="2:9" x14ac:dyDescent="0.3">
      <c r="B67" s="16"/>
      <c r="C67" s="16"/>
      <c r="D67" s="16"/>
    </row>
    <row r="68" spans="2:9" x14ac:dyDescent="0.3">
      <c r="B68" s="16"/>
      <c r="C68" s="16"/>
      <c r="D68" s="16"/>
    </row>
    <row r="69" spans="2:9" x14ac:dyDescent="0.3">
      <c r="B69" s="16"/>
      <c r="C69" s="16"/>
      <c r="D69" s="16"/>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row r="147" spans="3:3" x14ac:dyDescent="0.3">
      <c r="C147" s="7" t="str">
        <f>HYPERLINK("https://www.cdc.gov/nchs/data/series/sr_02/sr02_175.pdf", "Link to Vital and Health Statistics")</f>
        <v>Link to Vital and Health Statistics</v>
      </c>
    </row>
  </sheetData>
  <mergeCells count="12">
    <mergeCell ref="B8:C8"/>
    <mergeCell ref="B9:C9"/>
    <mergeCell ref="B10:B11"/>
    <mergeCell ref="B12:B14"/>
    <mergeCell ref="B15:B37"/>
    <mergeCell ref="B65:I65"/>
    <mergeCell ref="B38:B39"/>
    <mergeCell ref="B40:B41"/>
    <mergeCell ref="B42:B46"/>
    <mergeCell ref="B52:B53"/>
    <mergeCell ref="B54:B55"/>
    <mergeCell ref="B47:B51"/>
  </mergeCells>
  <conditionalFormatting sqref="D9:D55">
    <cfRule type="expression" dxfId="223" priority="1">
      <formula>ZA9 = 3</formula>
    </cfRule>
    <cfRule type="expression" dxfId="222" priority="48">
      <formula>I9 = J9</formula>
    </cfRule>
    <cfRule type="expression" dxfId="221" priority="95">
      <formula>ZA9 = 2</formula>
    </cfRule>
    <cfRule type="expression" dxfId="220" priority="142">
      <formula>ZA9 = 1</formula>
    </cfRule>
  </conditionalFormatting>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87</v>
      </c>
      <c r="M2" s="11" t="str">
        <f>HYPERLINK("#'INDICE'!A1", "Índice")</f>
        <v>Índice</v>
      </c>
    </row>
    <row r="3" spans="2:677" x14ac:dyDescent="0.3">
      <c r="B3" s="9" t="s">
        <v>7</v>
      </c>
      <c r="C3" s="10" t="s">
        <v>86</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91.117103129688601</v>
      </c>
      <c r="E9" s="13">
        <v>0.52851463570280099</v>
      </c>
      <c r="F9" s="13">
        <v>90.024822489758293</v>
      </c>
      <c r="G9" s="13">
        <v>92.100274547027695</v>
      </c>
      <c r="H9" s="13">
        <v>0.58003889231482297</v>
      </c>
      <c r="I9" s="14">
        <v>7516</v>
      </c>
      <c r="J9" s="14">
        <v>8315</v>
      </c>
      <c r="K9" s="13">
        <v>2.8692575513688898</v>
      </c>
      <c r="L9" s="14">
        <v>2897.96222581448</v>
      </c>
      <c r="M9" s="14">
        <v>2938</v>
      </c>
      <c r="ZA9" s="8"/>
    </row>
    <row r="10" spans="2:677" x14ac:dyDescent="0.3">
      <c r="B10" s="21" t="s">
        <v>256</v>
      </c>
      <c r="C10" s="15" t="s">
        <v>216</v>
      </c>
      <c r="D10" s="13">
        <v>92.770363858403996</v>
      </c>
      <c r="E10" s="13">
        <v>0.60232542915599596</v>
      </c>
      <c r="F10" s="13">
        <v>91.496429696579597</v>
      </c>
      <c r="G10" s="13">
        <v>93.866242061182604</v>
      </c>
      <c r="H10" s="13">
        <v>0.649264920503416</v>
      </c>
      <c r="I10" s="14">
        <v>4693</v>
      </c>
      <c r="J10" s="14">
        <v>5054</v>
      </c>
      <c r="K10" s="13">
        <v>2.7332917806622601</v>
      </c>
      <c r="L10" s="14">
        <v>1849.05249990378</v>
      </c>
      <c r="M10" s="14">
        <v>1841</v>
      </c>
      <c r="ZA10" s="8"/>
    </row>
    <row r="11" spans="2:677" x14ac:dyDescent="0.3">
      <c r="B11" s="21"/>
      <c r="C11" s="15" t="s">
        <v>217</v>
      </c>
      <c r="D11" s="13">
        <v>87.509910831538704</v>
      </c>
      <c r="E11" s="13">
        <v>1.0291391239466801</v>
      </c>
      <c r="F11" s="13">
        <v>85.346979320413794</v>
      </c>
      <c r="G11" s="13">
        <v>89.393250403219099</v>
      </c>
      <c r="H11" s="13">
        <v>1.17602579429869</v>
      </c>
      <c r="I11" s="14">
        <v>2823</v>
      </c>
      <c r="J11" s="14">
        <v>3261</v>
      </c>
      <c r="K11" s="13">
        <v>3.1589518143208801</v>
      </c>
      <c r="L11" s="14">
        <v>1032.3044451695901</v>
      </c>
      <c r="M11" s="14">
        <v>1097</v>
      </c>
      <c r="ZA11" s="8"/>
    </row>
    <row r="12" spans="2:677" x14ac:dyDescent="0.3">
      <c r="B12" s="21" t="s">
        <v>257</v>
      </c>
      <c r="C12" s="15" t="s">
        <v>218</v>
      </c>
      <c r="D12" s="13">
        <v>92.257978661300797</v>
      </c>
      <c r="E12" s="13">
        <v>0.63662629458227404</v>
      </c>
      <c r="F12" s="13">
        <v>90.913054479765606</v>
      </c>
      <c r="G12" s="13">
        <v>93.418256681485801</v>
      </c>
      <c r="H12" s="13">
        <v>0.69005012229833096</v>
      </c>
      <c r="I12" s="14">
        <v>3001</v>
      </c>
      <c r="J12" s="14">
        <v>3277</v>
      </c>
      <c r="K12" s="13">
        <v>1.8588944835152601</v>
      </c>
      <c r="L12" s="14">
        <v>1762.87574634308</v>
      </c>
      <c r="M12" s="14">
        <v>1159</v>
      </c>
      <c r="ZA12" s="8"/>
    </row>
    <row r="13" spans="2:677" x14ac:dyDescent="0.3">
      <c r="B13" s="21"/>
      <c r="C13" s="15" t="s">
        <v>219</v>
      </c>
      <c r="D13" s="13">
        <v>91.572463722593099</v>
      </c>
      <c r="E13" s="13">
        <v>0.83775870983742196</v>
      </c>
      <c r="F13" s="13">
        <v>89.776254164419697</v>
      </c>
      <c r="G13" s="13">
        <v>93.077431075340996</v>
      </c>
      <c r="H13" s="13">
        <v>0.91485876406613198</v>
      </c>
      <c r="I13" s="14">
        <v>2498</v>
      </c>
      <c r="J13" s="14">
        <v>2709</v>
      </c>
      <c r="K13" s="13">
        <v>2.4627540105240402</v>
      </c>
      <c r="L13" s="14">
        <v>1099.9880574445001</v>
      </c>
      <c r="M13" s="14">
        <v>967</v>
      </c>
      <c r="ZA13" s="8"/>
    </row>
    <row r="14" spans="2:677" x14ac:dyDescent="0.3">
      <c r="B14" s="21"/>
      <c r="C14" s="15" t="s">
        <v>220</v>
      </c>
      <c r="D14" s="13">
        <v>81.250900471862195</v>
      </c>
      <c r="E14" s="13">
        <v>1.4476776620384799</v>
      </c>
      <c r="F14" s="13">
        <v>78.242829393281895</v>
      </c>
      <c r="G14" s="13">
        <v>83.928511126481695</v>
      </c>
      <c r="H14" s="13">
        <v>1.78173737599354</v>
      </c>
      <c r="I14" s="14">
        <v>2017</v>
      </c>
      <c r="J14" s="14">
        <v>2329</v>
      </c>
      <c r="K14" s="13">
        <v>3.20271375928772</v>
      </c>
      <c r="L14" s="14">
        <v>727.19580176218096</v>
      </c>
      <c r="M14" s="14">
        <v>812</v>
      </c>
      <c r="ZA14" s="8"/>
    </row>
    <row r="15" spans="2:677" x14ac:dyDescent="0.3">
      <c r="B15" s="21" t="s">
        <v>258</v>
      </c>
      <c r="C15" s="15" t="s">
        <v>221</v>
      </c>
      <c r="D15" s="13">
        <v>92.2589893526049</v>
      </c>
      <c r="E15" s="13">
        <v>1.87154198998734</v>
      </c>
      <c r="F15" s="13">
        <v>87.630458176939399</v>
      </c>
      <c r="G15" s="13">
        <v>95.249470877593296</v>
      </c>
      <c r="H15" s="13">
        <v>2.0285741293289998</v>
      </c>
      <c r="I15" s="14">
        <v>241</v>
      </c>
      <c r="J15" s="14">
        <v>261</v>
      </c>
      <c r="K15" s="13">
        <v>1.27516428707021</v>
      </c>
      <c r="L15" s="14">
        <v>204.67950886521999</v>
      </c>
      <c r="M15" s="14">
        <v>90</v>
      </c>
      <c r="ZA15" s="8"/>
    </row>
    <row r="16" spans="2:677" x14ac:dyDescent="0.3">
      <c r="B16" s="21"/>
      <c r="C16" s="15" t="s">
        <v>222</v>
      </c>
      <c r="D16" s="13">
        <v>85.121840326467407</v>
      </c>
      <c r="E16" s="13">
        <v>2.3860324621023401</v>
      </c>
      <c r="F16" s="13">
        <v>79.753615772929905</v>
      </c>
      <c r="G16" s="13">
        <v>89.258412128587906</v>
      </c>
      <c r="H16" s="13">
        <v>2.8030790370029601</v>
      </c>
      <c r="I16" s="14">
        <v>261</v>
      </c>
      <c r="J16" s="14">
        <v>298</v>
      </c>
      <c r="K16" s="13">
        <v>1.33511576948836</v>
      </c>
      <c r="L16" s="14">
        <v>223.201618024629</v>
      </c>
      <c r="M16" s="14">
        <v>106</v>
      </c>
      <c r="ZA16" s="8"/>
    </row>
    <row r="17" spans="2:677" x14ac:dyDescent="0.3">
      <c r="B17" s="21"/>
      <c r="C17" s="15" t="s">
        <v>223</v>
      </c>
      <c r="D17" s="13">
        <v>91.166601142252404</v>
      </c>
      <c r="E17" s="13">
        <v>1.99389596528104</v>
      </c>
      <c r="F17" s="13">
        <v>86.338197699695996</v>
      </c>
      <c r="G17" s="13">
        <v>94.399231832185905</v>
      </c>
      <c r="H17" s="13">
        <v>2.1870903821124701</v>
      </c>
      <c r="I17" s="14">
        <v>234</v>
      </c>
      <c r="J17" s="14">
        <v>256</v>
      </c>
      <c r="K17" s="13">
        <v>1.2588719738579699</v>
      </c>
      <c r="L17" s="14">
        <v>203.35666002274701</v>
      </c>
      <c r="M17" s="14">
        <v>101</v>
      </c>
      <c r="ZA17" s="8"/>
    </row>
    <row r="18" spans="2:677" x14ac:dyDescent="0.3">
      <c r="B18" s="21"/>
      <c r="C18" s="15" t="s">
        <v>224</v>
      </c>
      <c r="D18" s="13">
        <v>92.425367740654394</v>
      </c>
      <c r="E18" s="13">
        <v>2.6244235658149302</v>
      </c>
      <c r="F18" s="13">
        <v>85.285590899008398</v>
      </c>
      <c r="G18" s="13">
        <v>96.252965540191298</v>
      </c>
      <c r="H18" s="13">
        <v>2.8395056789809798</v>
      </c>
      <c r="I18" s="14">
        <v>243</v>
      </c>
      <c r="J18" s="14">
        <v>258</v>
      </c>
      <c r="K18" s="13">
        <v>2.5284143157804202</v>
      </c>
      <c r="L18" s="14">
        <v>102.040238575522</v>
      </c>
      <c r="M18" s="14">
        <v>90</v>
      </c>
      <c r="ZA18" s="8"/>
    </row>
    <row r="19" spans="2:677" x14ac:dyDescent="0.3">
      <c r="B19" s="21"/>
      <c r="C19" s="15" t="s">
        <v>225</v>
      </c>
      <c r="D19" s="13">
        <v>86.7143790340442</v>
      </c>
      <c r="E19" s="13">
        <v>2.8003894939353802</v>
      </c>
      <c r="F19" s="13">
        <v>80.106226669939403</v>
      </c>
      <c r="G19" s="13">
        <v>91.364126074514601</v>
      </c>
      <c r="H19" s="13">
        <v>3.2294407514997601</v>
      </c>
      <c r="I19" s="14">
        <v>221</v>
      </c>
      <c r="J19" s="14">
        <v>251</v>
      </c>
      <c r="K19" s="13">
        <v>1.70178194713945</v>
      </c>
      <c r="L19" s="14">
        <v>147.49245661108901</v>
      </c>
      <c r="M19" s="14">
        <v>85</v>
      </c>
      <c r="ZA19" s="8"/>
    </row>
    <row r="20" spans="2:677" x14ac:dyDescent="0.3">
      <c r="B20" s="21"/>
      <c r="C20" s="15" t="s">
        <v>226</v>
      </c>
      <c r="D20" s="13">
        <v>80.582969152699107</v>
      </c>
      <c r="E20" s="13">
        <v>3.9402527574605601</v>
      </c>
      <c r="F20" s="13">
        <v>71.560553107933799</v>
      </c>
      <c r="G20" s="13">
        <v>87.252896644828198</v>
      </c>
      <c r="H20" s="13">
        <v>4.8896842582134896</v>
      </c>
      <c r="I20" s="14">
        <v>179</v>
      </c>
      <c r="J20" s="14">
        <v>215</v>
      </c>
      <c r="K20" s="13">
        <v>2.1234197418613898</v>
      </c>
      <c r="L20" s="14">
        <v>101.25176655442201</v>
      </c>
      <c r="M20" s="14">
        <v>76</v>
      </c>
      <c r="ZA20" s="8"/>
    </row>
    <row r="21" spans="2:677" x14ac:dyDescent="0.3">
      <c r="B21" s="21"/>
      <c r="C21" s="15" t="s">
        <v>227</v>
      </c>
      <c r="D21" s="13">
        <v>94.665765263090407</v>
      </c>
      <c r="E21" s="13">
        <v>1.5074553202079499</v>
      </c>
      <c r="F21" s="13">
        <v>90.783285721895098</v>
      </c>
      <c r="G21" s="13">
        <v>96.967408535042907</v>
      </c>
      <c r="H21" s="13">
        <v>1.5923975431017801</v>
      </c>
      <c r="I21" s="14">
        <v>441</v>
      </c>
      <c r="J21" s="14">
        <v>460</v>
      </c>
      <c r="K21" s="13">
        <v>2.0655537952737402</v>
      </c>
      <c r="L21" s="14">
        <v>222.70056633361</v>
      </c>
      <c r="M21" s="14">
        <v>182</v>
      </c>
      <c r="ZA21" s="8"/>
    </row>
    <row r="22" spans="2:677" x14ac:dyDescent="0.3">
      <c r="B22" s="21"/>
      <c r="C22" s="15" t="s">
        <v>228</v>
      </c>
      <c r="D22" s="13">
        <v>91.365692559821895</v>
      </c>
      <c r="E22" s="13">
        <v>1.5094095072873099</v>
      </c>
      <c r="F22" s="13">
        <v>87.889752259924407</v>
      </c>
      <c r="G22" s="13">
        <v>93.913048165321399</v>
      </c>
      <c r="H22" s="13">
        <v>1.6520528274866699</v>
      </c>
      <c r="I22" s="14">
        <v>555</v>
      </c>
      <c r="J22" s="14">
        <v>604</v>
      </c>
      <c r="K22" s="13">
        <v>1.74148932008795</v>
      </c>
      <c r="L22" s="14">
        <v>346.82957456753002</v>
      </c>
      <c r="M22" s="14">
        <v>208</v>
      </c>
      <c r="ZA22" s="8"/>
    </row>
    <row r="23" spans="2:677" x14ac:dyDescent="0.3">
      <c r="B23" s="21"/>
      <c r="C23" s="15" t="s">
        <v>229</v>
      </c>
      <c r="D23" s="13">
        <v>91.455191163108395</v>
      </c>
      <c r="E23" s="13">
        <v>1.4134344860005601</v>
      </c>
      <c r="F23" s="13">
        <v>88.222054475028301</v>
      </c>
      <c r="G23" s="13">
        <v>93.862550183073594</v>
      </c>
      <c r="H23" s="13">
        <v>1.5454939933149601</v>
      </c>
      <c r="I23" s="14">
        <v>463</v>
      </c>
      <c r="J23" s="14">
        <v>503</v>
      </c>
      <c r="K23" s="13">
        <v>1.28334780096037</v>
      </c>
      <c r="L23" s="14">
        <v>391.94363338106001</v>
      </c>
      <c r="M23" s="14">
        <v>173</v>
      </c>
      <c r="ZA23" s="8"/>
    </row>
    <row r="24" spans="2:677" x14ac:dyDescent="0.3">
      <c r="B24" s="21"/>
      <c r="C24" s="15" t="s">
        <v>230</v>
      </c>
      <c r="D24" s="13">
        <v>92.429149758690698</v>
      </c>
      <c r="E24" s="13">
        <v>3.0630447742783198</v>
      </c>
      <c r="F24" s="13">
        <v>83.666205548804598</v>
      </c>
      <c r="G24" s="13">
        <v>96.677538431122699</v>
      </c>
      <c r="H24" s="13">
        <v>3.3139380620455299</v>
      </c>
      <c r="I24" s="14">
        <v>254</v>
      </c>
      <c r="J24" s="14">
        <v>270</v>
      </c>
      <c r="K24" s="13">
        <v>3.6066612749917102</v>
      </c>
      <c r="L24" s="14">
        <v>74.861479749195695</v>
      </c>
      <c r="M24" s="14">
        <v>90</v>
      </c>
      <c r="ZA24" s="8"/>
    </row>
    <row r="25" spans="2:677" x14ac:dyDescent="0.3">
      <c r="B25" s="21"/>
      <c r="C25" s="15" t="s">
        <v>231</v>
      </c>
      <c r="D25" s="13">
        <v>94.585839282002993</v>
      </c>
      <c r="E25" s="13">
        <v>1.22199244484662</v>
      </c>
      <c r="F25" s="13">
        <v>91.600091916018101</v>
      </c>
      <c r="G25" s="13">
        <v>96.550271485679602</v>
      </c>
      <c r="H25" s="13">
        <v>1.29194016157462</v>
      </c>
      <c r="I25" s="14">
        <v>377</v>
      </c>
      <c r="J25" s="14">
        <v>398</v>
      </c>
      <c r="K25" s="13">
        <v>1.15763136030041</v>
      </c>
      <c r="L25" s="14">
        <v>343.80547525657698</v>
      </c>
      <c r="M25" s="14">
        <v>146</v>
      </c>
      <c r="ZA25" s="8"/>
    </row>
    <row r="26" spans="2:677" x14ac:dyDescent="0.3">
      <c r="B26" s="21"/>
      <c r="C26" s="15" t="s">
        <v>232</v>
      </c>
      <c r="D26" s="13">
        <v>91.146623619615099</v>
      </c>
      <c r="E26" s="13">
        <v>1.6480672850771201</v>
      </c>
      <c r="F26" s="13">
        <v>87.309195271830006</v>
      </c>
      <c r="G26" s="13">
        <v>93.904703273272006</v>
      </c>
      <c r="H26" s="13">
        <v>1.8081495722266701</v>
      </c>
      <c r="I26" s="14">
        <v>443</v>
      </c>
      <c r="J26" s="14">
        <v>480</v>
      </c>
      <c r="K26" s="13">
        <v>1.61226300246365</v>
      </c>
      <c r="L26" s="14">
        <v>297.71817579794799</v>
      </c>
      <c r="M26" s="14">
        <v>165</v>
      </c>
      <c r="ZA26" s="8"/>
    </row>
    <row r="27" spans="2:677" x14ac:dyDescent="0.3">
      <c r="B27" s="21"/>
      <c r="C27" s="15" t="s">
        <v>233</v>
      </c>
      <c r="D27" s="13">
        <v>92.2883505276682</v>
      </c>
      <c r="E27" s="13">
        <v>1.71228994792278</v>
      </c>
      <c r="F27" s="13">
        <v>88.153406095321998</v>
      </c>
      <c r="G27" s="13">
        <v>95.060894677868404</v>
      </c>
      <c r="H27" s="13">
        <v>1.8553695435367401</v>
      </c>
      <c r="I27" s="14">
        <v>377</v>
      </c>
      <c r="J27" s="14">
        <v>406</v>
      </c>
      <c r="K27" s="13">
        <v>1.66845874588026</v>
      </c>
      <c r="L27" s="14">
        <v>243.33835103953999</v>
      </c>
      <c r="M27" s="14">
        <v>152</v>
      </c>
      <c r="ZA27" s="8"/>
    </row>
    <row r="28" spans="2:677" x14ac:dyDescent="0.3">
      <c r="B28" s="21"/>
      <c r="C28" s="15" t="s">
        <v>234</v>
      </c>
      <c r="D28" s="13">
        <v>72.559944442650206</v>
      </c>
      <c r="E28" s="13">
        <v>4.5766205646541103</v>
      </c>
      <c r="F28" s="13">
        <v>62.613769202918597</v>
      </c>
      <c r="G28" s="13">
        <v>80.676661085786407</v>
      </c>
      <c r="H28" s="13">
        <v>6.3073650342598704</v>
      </c>
      <c r="I28" s="14">
        <v>180</v>
      </c>
      <c r="J28" s="14">
        <v>222</v>
      </c>
      <c r="K28" s="13">
        <v>2.3248779661699799</v>
      </c>
      <c r="L28" s="14">
        <v>95.488882956607</v>
      </c>
      <c r="M28" s="14">
        <v>83</v>
      </c>
      <c r="ZA28" s="8"/>
    </row>
    <row r="29" spans="2:677" x14ac:dyDescent="0.3">
      <c r="B29" s="21"/>
      <c r="C29" s="15" t="s">
        <v>235</v>
      </c>
      <c r="D29" s="13">
        <v>89.337887223692206</v>
      </c>
      <c r="E29" s="13">
        <v>2.0935569755732999</v>
      </c>
      <c r="F29" s="13">
        <v>84.428821171700307</v>
      </c>
      <c r="G29" s="13">
        <v>92.830710829843994</v>
      </c>
      <c r="H29" s="13">
        <v>2.3434144690832701</v>
      </c>
      <c r="I29" s="14">
        <v>286</v>
      </c>
      <c r="J29" s="14">
        <v>318</v>
      </c>
      <c r="K29" s="13">
        <v>1.458645921797</v>
      </c>
      <c r="L29" s="14">
        <v>218.01041311536099</v>
      </c>
      <c r="M29" s="14">
        <v>110</v>
      </c>
      <c r="ZA29" s="8"/>
    </row>
    <row r="30" spans="2:677" x14ac:dyDescent="0.3">
      <c r="B30" s="21"/>
      <c r="C30" s="15" t="s">
        <v>236</v>
      </c>
      <c r="D30" s="13">
        <v>73.728826994310097</v>
      </c>
      <c r="E30" s="13">
        <v>3.44377065131152</v>
      </c>
      <c r="F30" s="13">
        <v>66.388066388030794</v>
      </c>
      <c r="G30" s="13">
        <v>79.9505575764246</v>
      </c>
      <c r="H30" s="13">
        <v>4.6708604920261196</v>
      </c>
      <c r="I30" s="14">
        <v>339</v>
      </c>
      <c r="J30" s="14">
        <v>428</v>
      </c>
      <c r="K30" s="13">
        <v>2.61444510435352</v>
      </c>
      <c r="L30" s="14">
        <v>163.70586603149701</v>
      </c>
      <c r="M30" s="14">
        <v>144</v>
      </c>
      <c r="ZA30" s="8"/>
    </row>
    <row r="31" spans="2:677" x14ac:dyDescent="0.3">
      <c r="B31" s="21"/>
      <c r="C31" s="15" t="s">
        <v>237</v>
      </c>
      <c r="D31" s="13">
        <v>96.802615382817095</v>
      </c>
      <c r="E31" s="13">
        <v>0.92804766949647399</v>
      </c>
      <c r="F31" s="13">
        <v>94.3643054273996</v>
      </c>
      <c r="G31" s="13">
        <v>98.206034632011395</v>
      </c>
      <c r="H31" s="13">
        <v>0.95870102871332896</v>
      </c>
      <c r="I31" s="14">
        <v>383</v>
      </c>
      <c r="J31" s="14">
        <v>396</v>
      </c>
      <c r="K31" s="13">
        <v>1.0991467808123501</v>
      </c>
      <c r="L31" s="14">
        <v>360.27945212861101</v>
      </c>
      <c r="M31" s="14">
        <v>144</v>
      </c>
      <c r="ZA31" s="8"/>
    </row>
    <row r="32" spans="2:677" x14ac:dyDescent="0.3">
      <c r="B32" s="21"/>
      <c r="C32" s="15" t="s">
        <v>238</v>
      </c>
      <c r="D32" s="13">
        <v>91.415712324766801</v>
      </c>
      <c r="E32" s="13">
        <v>1.89519189357816</v>
      </c>
      <c r="F32" s="13">
        <v>86.821928835293804</v>
      </c>
      <c r="G32" s="13">
        <v>94.509404627746804</v>
      </c>
      <c r="H32" s="13">
        <v>2.0731577158697099</v>
      </c>
      <c r="I32" s="14">
        <v>216</v>
      </c>
      <c r="J32" s="14">
        <v>236</v>
      </c>
      <c r="K32" s="13">
        <v>1.07559588375848</v>
      </c>
      <c r="L32" s="14">
        <v>219.41326065263399</v>
      </c>
      <c r="M32" s="14">
        <v>77</v>
      </c>
      <c r="ZA32" s="8"/>
    </row>
    <row r="33" spans="2:677" x14ac:dyDescent="0.3">
      <c r="B33" s="21"/>
      <c r="C33" s="15" t="s">
        <v>239</v>
      </c>
      <c r="D33" s="13">
        <v>86.475375629665194</v>
      </c>
      <c r="E33" s="13">
        <v>2.8250862808733199</v>
      </c>
      <c r="F33" s="13">
        <v>79.850958682023702</v>
      </c>
      <c r="G33" s="13">
        <v>91.162907059794506</v>
      </c>
      <c r="H33" s="13">
        <v>3.2669257118603099</v>
      </c>
      <c r="I33" s="14">
        <v>293</v>
      </c>
      <c r="J33" s="14">
        <v>326</v>
      </c>
      <c r="K33" s="13">
        <v>2.21783446620254</v>
      </c>
      <c r="L33" s="14">
        <v>146.990230771456</v>
      </c>
      <c r="M33" s="14">
        <v>113</v>
      </c>
      <c r="ZA33" s="8"/>
    </row>
    <row r="34" spans="2:677" x14ac:dyDescent="0.3">
      <c r="B34" s="21"/>
      <c r="C34" s="15" t="s">
        <v>240</v>
      </c>
      <c r="D34" s="13">
        <v>91.296281747885004</v>
      </c>
      <c r="E34" s="13">
        <v>1.2492893394545801</v>
      </c>
      <c r="F34" s="13">
        <v>88.498769783079098</v>
      </c>
      <c r="G34" s="13">
        <v>93.463595945382195</v>
      </c>
      <c r="H34" s="13">
        <v>1.3683901639110601</v>
      </c>
      <c r="I34" s="14">
        <v>548</v>
      </c>
      <c r="J34" s="14">
        <v>594</v>
      </c>
      <c r="K34" s="13">
        <v>1.1647235457366101</v>
      </c>
      <c r="L34" s="14">
        <v>509.99226569626302</v>
      </c>
      <c r="M34" s="14">
        <v>214</v>
      </c>
      <c r="ZA34" s="8"/>
    </row>
    <row r="35" spans="2:677" x14ac:dyDescent="0.3">
      <c r="B35" s="21"/>
      <c r="C35" s="15" t="s">
        <v>241</v>
      </c>
      <c r="D35" s="13">
        <v>78.079136519390204</v>
      </c>
      <c r="E35" s="13">
        <v>3.0924829572744401</v>
      </c>
      <c r="F35" s="13">
        <v>71.366959452431601</v>
      </c>
      <c r="G35" s="13">
        <v>83.579865661881001</v>
      </c>
      <c r="H35" s="13">
        <v>3.9607033263059299</v>
      </c>
      <c r="I35" s="14">
        <v>371</v>
      </c>
      <c r="J35" s="14">
        <v>441</v>
      </c>
      <c r="K35" s="13">
        <v>2.4585251063483402</v>
      </c>
      <c r="L35" s="14">
        <v>179.37583751382499</v>
      </c>
      <c r="M35" s="14">
        <v>148</v>
      </c>
      <c r="ZA35" s="8"/>
    </row>
    <row r="36" spans="2:677" x14ac:dyDescent="0.3">
      <c r="B36" s="21"/>
      <c r="C36" s="15" t="s">
        <v>242</v>
      </c>
      <c r="D36" s="13">
        <v>88.635624071096103</v>
      </c>
      <c r="E36" s="13">
        <v>1.5750956249375501</v>
      </c>
      <c r="F36" s="13">
        <v>85.135449491568295</v>
      </c>
      <c r="G36" s="13">
        <v>91.394913362836405</v>
      </c>
      <c r="H36" s="13">
        <v>1.7770457888062501</v>
      </c>
      <c r="I36" s="14">
        <v>392</v>
      </c>
      <c r="J36" s="14">
        <v>438</v>
      </c>
      <c r="K36" s="13">
        <v>1.0763199469559399</v>
      </c>
      <c r="L36" s="14">
        <v>406.94219338660002</v>
      </c>
      <c r="M36" s="14">
        <v>154</v>
      </c>
      <c r="ZA36" s="8"/>
    </row>
    <row r="37" spans="2:677" x14ac:dyDescent="0.3">
      <c r="B37" s="21"/>
      <c r="C37" s="15" t="s">
        <v>243</v>
      </c>
      <c r="D37" s="13">
        <v>86.875262990879804</v>
      </c>
      <c r="E37" s="13">
        <v>2.20991466190593</v>
      </c>
      <c r="F37" s="13">
        <v>81.831659423051605</v>
      </c>
      <c r="G37" s="13">
        <v>90.678235802074497</v>
      </c>
      <c r="H37" s="13">
        <v>2.5437789605746901</v>
      </c>
      <c r="I37" s="14">
        <v>219</v>
      </c>
      <c r="J37" s="14">
        <v>256</v>
      </c>
      <c r="K37" s="13">
        <v>1.09220571544975</v>
      </c>
      <c r="L37" s="14">
        <v>234.388079442144</v>
      </c>
      <c r="M37" s="14">
        <v>87</v>
      </c>
      <c r="ZA37" s="8"/>
    </row>
    <row r="38" spans="2:677" x14ac:dyDescent="0.3">
      <c r="B38" s="21" t="s">
        <v>259</v>
      </c>
      <c r="C38" s="15" t="s">
        <v>244</v>
      </c>
      <c r="D38" s="13">
        <v>88.973758443572294</v>
      </c>
      <c r="E38" s="13">
        <v>0.73887260899785701</v>
      </c>
      <c r="F38" s="13">
        <v>87.438979151402506</v>
      </c>
      <c r="G38" s="13">
        <v>90.341723270489595</v>
      </c>
      <c r="H38" s="13">
        <v>0.83043879670032705</v>
      </c>
      <c r="I38" s="14">
        <v>4225</v>
      </c>
      <c r="J38" s="14">
        <v>4787</v>
      </c>
      <c r="K38" s="13">
        <v>2.66331410557589</v>
      </c>
      <c r="L38" s="14">
        <v>1797.3846907422601</v>
      </c>
      <c r="M38" s="14">
        <v>1602</v>
      </c>
      <c r="ZA38" s="8"/>
    </row>
    <row r="39" spans="2:677" x14ac:dyDescent="0.3">
      <c r="B39" s="21"/>
      <c r="C39" s="15" t="s">
        <v>245</v>
      </c>
      <c r="D39" s="13">
        <v>92.824256791425896</v>
      </c>
      <c r="E39" s="13">
        <v>0.77371386709337198</v>
      </c>
      <c r="F39" s="13">
        <v>91.150329514973507</v>
      </c>
      <c r="G39" s="13">
        <v>94.201699781734106</v>
      </c>
      <c r="H39" s="13">
        <v>0.83352551783085105</v>
      </c>
      <c r="I39" s="14">
        <v>3291</v>
      </c>
      <c r="J39" s="14">
        <v>3528</v>
      </c>
      <c r="K39" s="13">
        <v>3.1698438033298002</v>
      </c>
      <c r="L39" s="14">
        <v>1112.9885946726999</v>
      </c>
      <c r="M39" s="14">
        <v>1239</v>
      </c>
      <c r="ZA39" s="8"/>
    </row>
    <row r="40" spans="2:677" x14ac:dyDescent="0.3">
      <c r="B40" s="21" t="s">
        <v>284</v>
      </c>
      <c r="C40" s="15" t="s">
        <v>277</v>
      </c>
      <c r="D40" s="13">
        <v>91.747460160290402</v>
      </c>
      <c r="E40" s="13">
        <v>0.70069119538923796</v>
      </c>
      <c r="F40" s="13">
        <v>90.265379559668304</v>
      </c>
      <c r="G40" s="13">
        <v>93.021341504264896</v>
      </c>
      <c r="H40" s="13">
        <v>0.76371726712115295</v>
      </c>
      <c r="I40" s="14">
        <v>3814</v>
      </c>
      <c r="J40" s="14">
        <v>4212</v>
      </c>
      <c r="K40" s="13">
        <v>2.7305924410036102</v>
      </c>
      <c r="L40" s="14">
        <v>1542.52239797892</v>
      </c>
      <c r="M40" s="14">
        <v>2264</v>
      </c>
      <c r="ZA40" s="8"/>
    </row>
    <row r="41" spans="2:677" x14ac:dyDescent="0.3">
      <c r="B41" s="21"/>
      <c r="C41" s="15" t="s">
        <v>278</v>
      </c>
      <c r="D41" s="13">
        <v>90.470840387175897</v>
      </c>
      <c r="E41" s="13">
        <v>0.74893544286953595</v>
      </c>
      <c r="F41" s="13">
        <v>88.897726289758396</v>
      </c>
      <c r="G41" s="13">
        <v>91.841511603960299</v>
      </c>
      <c r="H41" s="13">
        <v>0.82781970374588998</v>
      </c>
      <c r="I41" s="14">
        <v>3702</v>
      </c>
      <c r="J41" s="14">
        <v>4103</v>
      </c>
      <c r="K41" s="13">
        <v>2.6688317626990798</v>
      </c>
      <c r="L41" s="14">
        <v>1537.37678685692</v>
      </c>
      <c r="M41" s="14">
        <v>2250</v>
      </c>
      <c r="ZA41" s="8"/>
    </row>
    <row r="42" spans="2:677" x14ac:dyDescent="0.3">
      <c r="B42" s="21" t="s">
        <v>285</v>
      </c>
      <c r="C42" s="15" t="s">
        <v>279</v>
      </c>
      <c r="D42" s="13">
        <v>75.583676695286499</v>
      </c>
      <c r="E42" s="13">
        <v>2.0533790616659302</v>
      </c>
      <c r="F42" s="13">
        <v>71.332220405108302</v>
      </c>
      <c r="G42" s="13">
        <v>79.386834993352807</v>
      </c>
      <c r="H42" s="13">
        <v>2.7166964501397199</v>
      </c>
      <c r="I42" s="14">
        <v>849</v>
      </c>
      <c r="J42" s="14">
        <v>1126</v>
      </c>
      <c r="K42" s="13">
        <v>2.5702922099860701</v>
      </c>
      <c r="L42" s="14">
        <v>438.08248557314801</v>
      </c>
      <c r="M42" s="14">
        <v>494</v>
      </c>
      <c r="ZA42" s="8"/>
    </row>
    <row r="43" spans="2:677" x14ac:dyDescent="0.3">
      <c r="B43" s="21"/>
      <c r="C43" s="15" t="s">
        <v>280</v>
      </c>
      <c r="D43" s="13">
        <v>89.208443286904298</v>
      </c>
      <c r="E43" s="13">
        <v>2.6076585031767499</v>
      </c>
      <c r="F43" s="13">
        <v>82.914553955300093</v>
      </c>
      <c r="G43" s="13">
        <v>93.369222388000793</v>
      </c>
      <c r="H43" s="13">
        <v>2.9231072834554701</v>
      </c>
      <c r="I43" s="14">
        <v>313</v>
      </c>
      <c r="J43" s="14">
        <v>353</v>
      </c>
      <c r="K43" s="13">
        <v>2.48630290295548</v>
      </c>
      <c r="L43" s="14">
        <v>141.97787388672</v>
      </c>
      <c r="M43" s="14">
        <v>190</v>
      </c>
      <c r="ZA43" s="8"/>
    </row>
    <row r="44" spans="2:677" x14ac:dyDescent="0.3">
      <c r="B44" s="21"/>
      <c r="C44" s="15" t="s">
        <v>281</v>
      </c>
      <c r="D44" s="13">
        <v>91.664390756807705</v>
      </c>
      <c r="E44" s="13">
        <v>2.0498203084568298</v>
      </c>
      <c r="F44" s="13">
        <v>86.641228122670796</v>
      </c>
      <c r="G44" s="13">
        <v>94.909714786224598</v>
      </c>
      <c r="H44" s="13">
        <v>2.2362231304140301</v>
      </c>
      <c r="I44" s="14">
        <v>261</v>
      </c>
      <c r="J44" s="14">
        <v>286</v>
      </c>
      <c r="K44" s="13">
        <v>1.5672505802159</v>
      </c>
      <c r="L44" s="14">
        <v>182.48517729730301</v>
      </c>
      <c r="M44" s="14">
        <v>162</v>
      </c>
      <c r="ZA44" s="8"/>
    </row>
    <row r="45" spans="2:677" x14ac:dyDescent="0.3">
      <c r="B45" s="21"/>
      <c r="C45" s="15" t="s">
        <v>282</v>
      </c>
      <c r="D45" s="13">
        <v>92.817149341701807</v>
      </c>
      <c r="E45" s="13">
        <v>0.585086941052952</v>
      </c>
      <c r="F45" s="13">
        <v>91.581977225514507</v>
      </c>
      <c r="G45" s="13">
        <v>93.883190155355607</v>
      </c>
      <c r="H45" s="13">
        <v>0.630365126706255</v>
      </c>
      <c r="I45" s="14">
        <v>6025</v>
      </c>
      <c r="J45" s="14">
        <v>6470</v>
      </c>
      <c r="K45" s="13">
        <v>3.32164257233948</v>
      </c>
      <c r="L45" s="14">
        <v>1947.8314897207899</v>
      </c>
      <c r="M45" s="14">
        <v>2633</v>
      </c>
      <c r="ZA45" s="8"/>
    </row>
    <row r="46" spans="2:677" x14ac:dyDescent="0.3">
      <c r="B46" s="21"/>
      <c r="C46" s="15" t="s">
        <v>283</v>
      </c>
      <c r="D46" s="13">
        <v>82.283892295322602</v>
      </c>
      <c r="E46" s="13">
        <v>6.2987766991746001</v>
      </c>
      <c r="F46" s="13">
        <v>66.334461285871598</v>
      </c>
      <c r="G46" s="13">
        <v>91.630479684054293</v>
      </c>
      <c r="H46" s="13">
        <v>7.6549328470848899</v>
      </c>
      <c r="I46" s="14">
        <v>68</v>
      </c>
      <c r="J46" s="14">
        <v>80</v>
      </c>
      <c r="K46" s="13">
        <v>2.1500887006462701</v>
      </c>
      <c r="L46" s="14">
        <v>37.207767277672701</v>
      </c>
      <c r="M46" s="14">
        <v>29</v>
      </c>
      <c r="ZA46" s="8"/>
    </row>
    <row r="47" spans="2:677" x14ac:dyDescent="0.3">
      <c r="B47" s="21" t="s">
        <v>261</v>
      </c>
      <c r="C47" s="15" t="s">
        <v>246</v>
      </c>
      <c r="D47" s="13">
        <v>84.5592454994012</v>
      </c>
      <c r="E47" s="13">
        <v>1.3201305019771099</v>
      </c>
      <c r="F47" s="13">
        <v>81.789373463275197</v>
      </c>
      <c r="G47" s="13">
        <v>86.974907754075801</v>
      </c>
      <c r="H47" s="13">
        <v>1.56119002029939</v>
      </c>
      <c r="I47" s="14">
        <v>1661</v>
      </c>
      <c r="J47" s="14">
        <v>1981</v>
      </c>
      <c r="K47" s="13">
        <v>2.6428304645987502</v>
      </c>
      <c r="L47" s="14">
        <v>749.57513413588094</v>
      </c>
      <c r="M47" s="14">
        <v>1143</v>
      </c>
      <c r="ZA47" s="8"/>
    </row>
    <row r="48" spans="2:677" x14ac:dyDescent="0.3">
      <c r="B48" s="21"/>
      <c r="C48" s="15" t="s">
        <v>247</v>
      </c>
      <c r="D48" s="13">
        <v>89.289669018743794</v>
      </c>
      <c r="E48" s="13">
        <v>1.61325292249067</v>
      </c>
      <c r="F48" s="13">
        <v>85.690776456451701</v>
      </c>
      <c r="G48" s="13">
        <v>92.067203401607003</v>
      </c>
      <c r="H48" s="13">
        <v>1.8067632462071399</v>
      </c>
      <c r="I48" s="14">
        <v>1334</v>
      </c>
      <c r="J48" s="14">
        <v>1501</v>
      </c>
      <c r="K48" s="13">
        <v>4.0821792888011004</v>
      </c>
      <c r="L48" s="14">
        <v>367.69575606779199</v>
      </c>
      <c r="M48" s="14">
        <v>1024</v>
      </c>
      <c r="ZA48" s="8"/>
    </row>
    <row r="49" spans="2:677" x14ac:dyDescent="0.3">
      <c r="B49" s="21"/>
      <c r="C49" s="15" t="s">
        <v>248</v>
      </c>
      <c r="D49" s="13">
        <v>91.983793772661002</v>
      </c>
      <c r="E49" s="13">
        <v>1.09169327775851</v>
      </c>
      <c r="F49" s="13">
        <v>89.564922671770503</v>
      </c>
      <c r="G49" s="13">
        <v>93.880276885155595</v>
      </c>
      <c r="H49" s="13">
        <v>1.18683219400218</v>
      </c>
      <c r="I49" s="14">
        <v>1331</v>
      </c>
      <c r="J49" s="14">
        <v>1466</v>
      </c>
      <c r="K49" s="13">
        <v>2.3678746094987102</v>
      </c>
      <c r="L49" s="14">
        <v>619.12062155620595</v>
      </c>
      <c r="M49" s="14">
        <v>1024</v>
      </c>
      <c r="ZA49" s="8"/>
    </row>
    <row r="50" spans="2:677" x14ac:dyDescent="0.3">
      <c r="B50" s="21"/>
      <c r="C50" s="15" t="s">
        <v>249</v>
      </c>
      <c r="D50" s="13">
        <v>92.060916066450901</v>
      </c>
      <c r="E50" s="13">
        <v>1.21278802884401</v>
      </c>
      <c r="F50" s="13">
        <v>89.333184185223402</v>
      </c>
      <c r="G50" s="13">
        <v>94.136889683210796</v>
      </c>
      <c r="H50" s="13">
        <v>1.31737558202071</v>
      </c>
      <c r="I50" s="14">
        <v>1406</v>
      </c>
      <c r="J50" s="14">
        <v>1521</v>
      </c>
      <c r="K50" s="13">
        <v>3.0589171029281701</v>
      </c>
      <c r="L50" s="14">
        <v>497.23478892056698</v>
      </c>
      <c r="M50" s="14">
        <v>1048</v>
      </c>
      <c r="ZA50" s="8"/>
    </row>
    <row r="51" spans="2:677" x14ac:dyDescent="0.3">
      <c r="B51" s="21"/>
      <c r="C51" s="15" t="s">
        <v>250</v>
      </c>
      <c r="D51" s="13">
        <v>97.677281647946899</v>
      </c>
      <c r="E51" s="13">
        <v>0.47191462242437998</v>
      </c>
      <c r="F51" s="13">
        <v>96.547742435196099</v>
      </c>
      <c r="G51" s="13">
        <v>98.443207742133893</v>
      </c>
      <c r="H51" s="13">
        <v>0.48313652311217797</v>
      </c>
      <c r="I51" s="14">
        <v>1713</v>
      </c>
      <c r="J51" s="14">
        <v>1766</v>
      </c>
      <c r="K51" s="13">
        <v>1.73253278769976</v>
      </c>
      <c r="L51" s="14">
        <v>1019.3169286825899</v>
      </c>
      <c r="M51" s="14">
        <v>1136</v>
      </c>
      <c r="ZA51" s="8"/>
    </row>
    <row r="52" spans="2:677" x14ac:dyDescent="0.3">
      <c r="B52" s="21" t="s">
        <v>260</v>
      </c>
      <c r="C52" s="15" t="s">
        <v>251</v>
      </c>
      <c r="D52" s="13">
        <v>92.756500401805397</v>
      </c>
      <c r="E52" s="13">
        <v>0.59406775805363099</v>
      </c>
      <c r="F52" s="13">
        <v>91.501831541812194</v>
      </c>
      <c r="G52" s="13">
        <v>93.838403789557205</v>
      </c>
      <c r="H52" s="13">
        <v>0.64045943462747101</v>
      </c>
      <c r="I52" s="14">
        <v>5725</v>
      </c>
      <c r="J52" s="14">
        <v>6188</v>
      </c>
      <c r="K52" s="13">
        <v>3.24981984052588</v>
      </c>
      <c r="L52" s="14">
        <v>1904.1055515861001</v>
      </c>
      <c r="M52" s="14">
        <v>2677</v>
      </c>
      <c r="ZA52" s="8"/>
    </row>
    <row r="53" spans="2:677" x14ac:dyDescent="0.3">
      <c r="B53" s="21"/>
      <c r="C53" s="15" t="s">
        <v>252</v>
      </c>
      <c r="D53" s="13">
        <v>85.026308625040201</v>
      </c>
      <c r="E53" s="13">
        <v>1.26908979782168</v>
      </c>
      <c r="F53" s="13">
        <v>82.363464824384195</v>
      </c>
      <c r="G53" s="13">
        <v>87.348859383493803</v>
      </c>
      <c r="H53" s="13">
        <v>1.4925848462012701</v>
      </c>
      <c r="I53" s="14">
        <v>1720</v>
      </c>
      <c r="J53" s="14">
        <v>2047</v>
      </c>
      <c r="K53" s="13">
        <v>2.5882613829667198</v>
      </c>
      <c r="L53" s="14">
        <v>790.87839175411295</v>
      </c>
      <c r="M53" s="14">
        <v>1181</v>
      </c>
      <c r="ZA53" s="8"/>
    </row>
    <row r="54" spans="2:677" x14ac:dyDescent="0.3">
      <c r="B54" s="21" t="s">
        <v>254</v>
      </c>
      <c r="C54" s="15" t="s">
        <v>253</v>
      </c>
      <c r="D54" s="13">
        <v>95.035007501804799</v>
      </c>
      <c r="E54" s="13">
        <v>0.39493668295852102</v>
      </c>
      <c r="F54" s="13">
        <v>94.200826809292494</v>
      </c>
      <c r="G54" s="13">
        <v>95.754603434498904</v>
      </c>
      <c r="H54" s="13">
        <v>0.41556968672941003</v>
      </c>
      <c r="I54" s="14">
        <v>4843</v>
      </c>
      <c r="J54" s="14">
        <v>5168</v>
      </c>
      <c r="K54" s="13">
        <v>1.7080131112804899</v>
      </c>
      <c r="L54" s="14">
        <v>3025.7378973663599</v>
      </c>
      <c r="M54" s="14">
        <v>2308</v>
      </c>
      <c r="ZA54" s="8"/>
    </row>
    <row r="55" spans="2:677" x14ac:dyDescent="0.3">
      <c r="B55" s="21"/>
      <c r="C55" s="15" t="s">
        <v>254</v>
      </c>
      <c r="D55" s="13">
        <v>85.541947127796007</v>
      </c>
      <c r="E55" s="13">
        <v>1.07756978084531</v>
      </c>
      <c r="F55" s="13">
        <v>83.297972286433705</v>
      </c>
      <c r="G55" s="13">
        <v>87.529571263540006</v>
      </c>
      <c r="H55" s="13">
        <v>1.2596975133561901</v>
      </c>
      <c r="I55" s="14">
        <v>2673</v>
      </c>
      <c r="J55" s="14">
        <v>3147</v>
      </c>
      <c r="K55" s="13">
        <v>2.9536605697028802</v>
      </c>
      <c r="L55" s="14">
        <v>1065.4575655308199</v>
      </c>
      <c r="M55" s="14">
        <v>1549</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219" priority="1">
      <formula>ZA9 = 3</formula>
    </cfRule>
    <cfRule type="expression" dxfId="218" priority="48">
      <formula>I9 = J9</formula>
    </cfRule>
    <cfRule type="expression" dxfId="217" priority="95">
      <formula>ZA9 = 2</formula>
    </cfRule>
    <cfRule type="expression" dxfId="216" priority="142">
      <formula>ZA9 = 1</formula>
    </cfRule>
  </conditionalFormatting>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89</v>
      </c>
      <c r="M2" s="11" t="str">
        <f>HYPERLINK("#'INDICE'!A1", "Índice")</f>
        <v>Índice</v>
      </c>
    </row>
    <row r="3" spans="2:677" x14ac:dyDescent="0.3">
      <c r="B3" s="9" t="s">
        <v>7</v>
      </c>
      <c r="C3" s="10" t="s">
        <v>88</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94.836168059038201</v>
      </c>
      <c r="E9" s="13">
        <v>0.35749752890654501</v>
      </c>
      <c r="F9" s="13">
        <v>94.088508425944298</v>
      </c>
      <c r="G9" s="13">
        <v>95.493795787670507</v>
      </c>
      <c r="H9" s="13">
        <v>0.37696327911941002</v>
      </c>
      <c r="I9" s="14">
        <v>7630</v>
      </c>
      <c r="J9" s="14">
        <v>8131</v>
      </c>
      <c r="K9" s="13">
        <v>2.1217320511231001</v>
      </c>
      <c r="L9" s="14">
        <v>3832.2463930805902</v>
      </c>
      <c r="M9" s="14">
        <v>2929</v>
      </c>
      <c r="ZA9" s="8"/>
    </row>
    <row r="10" spans="2:677" x14ac:dyDescent="0.3">
      <c r="B10" s="21" t="s">
        <v>256</v>
      </c>
      <c r="C10" s="15" t="s">
        <v>216</v>
      </c>
      <c r="D10" s="13">
        <v>95.662396120729895</v>
      </c>
      <c r="E10" s="13">
        <v>0.429240489832728</v>
      </c>
      <c r="F10" s="13">
        <v>94.738130510264497</v>
      </c>
      <c r="G10" s="13">
        <v>96.430428362875801</v>
      </c>
      <c r="H10" s="13">
        <v>0.44870346890643298</v>
      </c>
      <c r="I10" s="14">
        <v>4742</v>
      </c>
      <c r="J10" s="14">
        <v>4985</v>
      </c>
      <c r="K10" s="13">
        <v>2.21303485711648</v>
      </c>
      <c r="L10" s="14">
        <v>2252.5628026009999</v>
      </c>
      <c r="M10" s="14">
        <v>1836</v>
      </c>
      <c r="ZA10" s="8"/>
    </row>
    <row r="11" spans="2:677" x14ac:dyDescent="0.3">
      <c r="B11" s="21"/>
      <c r="C11" s="15" t="s">
        <v>217</v>
      </c>
      <c r="D11" s="13">
        <v>92.983076974941895</v>
      </c>
      <c r="E11" s="13">
        <v>0.636982005437145</v>
      </c>
      <c r="F11" s="13">
        <v>91.625689715170793</v>
      </c>
      <c r="G11" s="13">
        <v>94.134530677879894</v>
      </c>
      <c r="H11" s="13">
        <v>0.68505154503416399</v>
      </c>
      <c r="I11" s="14">
        <v>2888</v>
      </c>
      <c r="J11" s="14">
        <v>3146</v>
      </c>
      <c r="K11" s="13">
        <v>1.95579959273168</v>
      </c>
      <c r="L11" s="14">
        <v>1608.5492663417299</v>
      </c>
      <c r="M11" s="14">
        <v>1093</v>
      </c>
      <c r="ZA11" s="8"/>
    </row>
    <row r="12" spans="2:677" x14ac:dyDescent="0.3">
      <c r="B12" s="21" t="s">
        <v>257</v>
      </c>
      <c r="C12" s="15" t="s">
        <v>218</v>
      </c>
      <c r="D12" s="13">
        <v>91.822747262586503</v>
      </c>
      <c r="E12" s="13">
        <v>0.71679463204292404</v>
      </c>
      <c r="F12" s="13">
        <v>90.301810631734995</v>
      </c>
      <c r="G12" s="13">
        <v>93.123324261307602</v>
      </c>
      <c r="H12" s="13">
        <v>0.78062860610464802</v>
      </c>
      <c r="I12" s="14">
        <v>2978</v>
      </c>
      <c r="J12" s="14">
        <v>3216</v>
      </c>
      <c r="K12" s="13">
        <v>2.19994980618314</v>
      </c>
      <c r="L12" s="14">
        <v>1461.8515345037299</v>
      </c>
      <c r="M12" s="14">
        <v>1153</v>
      </c>
      <c r="ZA12" s="8"/>
    </row>
    <row r="13" spans="2:677" x14ac:dyDescent="0.3">
      <c r="B13" s="21"/>
      <c r="C13" s="15" t="s">
        <v>219</v>
      </c>
      <c r="D13" s="13">
        <v>97.684781307610393</v>
      </c>
      <c r="E13" s="13">
        <v>0.36670618354510698</v>
      </c>
      <c r="F13" s="13">
        <v>96.844832549044895</v>
      </c>
      <c r="G13" s="13">
        <v>98.305037723487601</v>
      </c>
      <c r="H13" s="13">
        <v>0.375397455608101</v>
      </c>
      <c r="I13" s="14">
        <v>2598</v>
      </c>
      <c r="J13" s="14">
        <v>2681</v>
      </c>
      <c r="K13" s="13">
        <v>1.5935009688792801</v>
      </c>
      <c r="L13" s="14">
        <v>1682.4589707564201</v>
      </c>
      <c r="M13" s="14">
        <v>967</v>
      </c>
      <c r="ZA13" s="8"/>
    </row>
    <row r="14" spans="2:677" x14ac:dyDescent="0.3">
      <c r="B14" s="21"/>
      <c r="C14" s="15" t="s">
        <v>220</v>
      </c>
      <c r="D14" s="13">
        <v>89.041594750781698</v>
      </c>
      <c r="E14" s="13">
        <v>1.06629638424796</v>
      </c>
      <c r="F14" s="13">
        <v>86.766943221971701</v>
      </c>
      <c r="G14" s="13">
        <v>90.965962381115801</v>
      </c>
      <c r="H14" s="13">
        <v>1.1975261530663499</v>
      </c>
      <c r="I14" s="14">
        <v>2054</v>
      </c>
      <c r="J14" s="14">
        <v>2234</v>
      </c>
      <c r="K14" s="13">
        <v>2.6019821299841999</v>
      </c>
      <c r="L14" s="14">
        <v>858.57622704486698</v>
      </c>
      <c r="M14" s="14">
        <v>809</v>
      </c>
      <c r="ZA14" s="8"/>
    </row>
    <row r="15" spans="2:677" x14ac:dyDescent="0.3">
      <c r="B15" s="21" t="s">
        <v>258</v>
      </c>
      <c r="C15" s="15" t="s">
        <v>221</v>
      </c>
      <c r="D15" s="13">
        <v>87.149330836518303</v>
      </c>
      <c r="E15" s="13">
        <v>2.39828073963952</v>
      </c>
      <c r="F15" s="13">
        <v>81.595073460847104</v>
      </c>
      <c r="G15" s="13">
        <v>91.208028158699506</v>
      </c>
      <c r="H15" s="13">
        <v>2.7519210034307702</v>
      </c>
      <c r="I15" s="14">
        <v>226</v>
      </c>
      <c r="J15" s="14">
        <v>259</v>
      </c>
      <c r="K15" s="13">
        <v>1.3250429190414601</v>
      </c>
      <c r="L15" s="14">
        <v>195.46536665194299</v>
      </c>
      <c r="M15" s="14">
        <v>90</v>
      </c>
      <c r="ZA15" s="8"/>
    </row>
    <row r="16" spans="2:677" x14ac:dyDescent="0.3">
      <c r="B16" s="21"/>
      <c r="C16" s="15" t="s">
        <v>222</v>
      </c>
      <c r="D16" s="13">
        <v>89.693287083419605</v>
      </c>
      <c r="E16" s="13">
        <v>2.06214988454541</v>
      </c>
      <c r="F16" s="13">
        <v>84.834788745646307</v>
      </c>
      <c r="G16" s="13">
        <v>93.121467292788495</v>
      </c>
      <c r="H16" s="13">
        <v>2.2991128451201699</v>
      </c>
      <c r="I16" s="14">
        <v>267</v>
      </c>
      <c r="J16" s="14">
        <v>294</v>
      </c>
      <c r="K16" s="13">
        <v>1.34780777487352</v>
      </c>
      <c r="L16" s="14">
        <v>218.13199588315899</v>
      </c>
      <c r="M16" s="14">
        <v>106</v>
      </c>
      <c r="ZA16" s="8"/>
    </row>
    <row r="17" spans="2:677" x14ac:dyDescent="0.3">
      <c r="B17" s="21"/>
      <c r="C17" s="15" t="s">
        <v>223</v>
      </c>
      <c r="D17" s="13">
        <v>89.084994817122407</v>
      </c>
      <c r="E17" s="13">
        <v>2.4062507697064102</v>
      </c>
      <c r="F17" s="13">
        <v>83.330414510344696</v>
      </c>
      <c r="G17" s="13">
        <v>93.019425465088204</v>
      </c>
      <c r="H17" s="13">
        <v>2.7010730310374602</v>
      </c>
      <c r="I17" s="14">
        <v>228</v>
      </c>
      <c r="J17" s="14">
        <v>254</v>
      </c>
      <c r="K17" s="13">
        <v>1.5065161351179599</v>
      </c>
      <c r="L17" s="14">
        <v>168.60091576789699</v>
      </c>
      <c r="M17" s="14">
        <v>101</v>
      </c>
      <c r="ZA17" s="8"/>
    </row>
    <row r="18" spans="2:677" x14ac:dyDescent="0.3">
      <c r="B18" s="21"/>
      <c r="C18" s="15" t="s">
        <v>224</v>
      </c>
      <c r="D18" s="13">
        <v>91.046355325040807</v>
      </c>
      <c r="E18" s="13">
        <v>2.0114511959007202</v>
      </c>
      <c r="F18" s="13">
        <v>86.168104256979305</v>
      </c>
      <c r="G18" s="13">
        <v>94.317595663022502</v>
      </c>
      <c r="H18" s="13">
        <v>2.20926053406501</v>
      </c>
      <c r="I18" s="14">
        <v>229</v>
      </c>
      <c r="J18" s="14">
        <v>250</v>
      </c>
      <c r="K18" s="13">
        <v>1.2358220101995201</v>
      </c>
      <c r="L18" s="14">
        <v>202.29450352615001</v>
      </c>
      <c r="M18" s="14">
        <v>89</v>
      </c>
      <c r="ZA18" s="8"/>
    </row>
    <row r="19" spans="2:677" x14ac:dyDescent="0.3">
      <c r="B19" s="21"/>
      <c r="C19" s="15" t="s">
        <v>225</v>
      </c>
      <c r="D19" s="13">
        <v>96.469231871040904</v>
      </c>
      <c r="E19" s="13">
        <v>1.06675247647699</v>
      </c>
      <c r="F19" s="13">
        <v>93.616021387711598</v>
      </c>
      <c r="G19" s="13">
        <v>98.073490550100502</v>
      </c>
      <c r="H19" s="13">
        <v>1.10579555344964</v>
      </c>
      <c r="I19" s="14">
        <v>233</v>
      </c>
      <c r="J19" s="14">
        <v>244</v>
      </c>
      <c r="K19" s="13">
        <v>0.81184958851602795</v>
      </c>
      <c r="L19" s="14">
        <v>244</v>
      </c>
      <c r="M19" s="14">
        <v>84</v>
      </c>
      <c r="ZA19" s="8"/>
    </row>
    <row r="20" spans="2:677" x14ac:dyDescent="0.3">
      <c r="B20" s="21"/>
      <c r="C20" s="15" t="s">
        <v>226</v>
      </c>
      <c r="D20" s="13">
        <v>94.368678948435502</v>
      </c>
      <c r="E20" s="13">
        <v>1.70659051423333</v>
      </c>
      <c r="F20" s="13">
        <v>89.850945494076498</v>
      </c>
      <c r="G20" s="13">
        <v>96.943798913005395</v>
      </c>
      <c r="H20" s="13">
        <v>1.8084289546596699</v>
      </c>
      <c r="I20" s="14">
        <v>191</v>
      </c>
      <c r="J20" s="14">
        <v>202</v>
      </c>
      <c r="K20" s="13">
        <v>1.1015812844519901</v>
      </c>
      <c r="L20" s="14">
        <v>183.37275955127501</v>
      </c>
      <c r="M20" s="14">
        <v>73</v>
      </c>
      <c r="ZA20" s="8"/>
    </row>
    <row r="21" spans="2:677" x14ac:dyDescent="0.3">
      <c r="B21" s="21"/>
      <c r="C21" s="15" t="s">
        <v>227</v>
      </c>
      <c r="D21" s="13">
        <v>97.492578451511207</v>
      </c>
      <c r="E21" s="13">
        <v>0.87915366263741601</v>
      </c>
      <c r="F21" s="13">
        <v>95.032212218726301</v>
      </c>
      <c r="G21" s="13">
        <v>98.750436239458594</v>
      </c>
      <c r="H21" s="13">
        <v>0.90176470517155405</v>
      </c>
      <c r="I21" s="14">
        <v>445</v>
      </c>
      <c r="J21" s="14">
        <v>456</v>
      </c>
      <c r="K21" s="13">
        <v>1.4386066574676399</v>
      </c>
      <c r="L21" s="14">
        <v>316.973369776205</v>
      </c>
      <c r="M21" s="14">
        <v>182</v>
      </c>
      <c r="ZA21" s="8"/>
    </row>
    <row r="22" spans="2:677" x14ac:dyDescent="0.3">
      <c r="B22" s="21"/>
      <c r="C22" s="15" t="s">
        <v>228</v>
      </c>
      <c r="D22" s="13">
        <v>93.422401751278201</v>
      </c>
      <c r="E22" s="13">
        <v>1.2261307367493099</v>
      </c>
      <c r="F22" s="13">
        <v>90.552738204080597</v>
      </c>
      <c r="G22" s="13">
        <v>95.464051349011797</v>
      </c>
      <c r="H22" s="13">
        <v>1.3124590181417899</v>
      </c>
      <c r="I22" s="14">
        <v>563</v>
      </c>
      <c r="J22" s="14">
        <v>597</v>
      </c>
      <c r="K22" s="13">
        <v>1.45814746368538</v>
      </c>
      <c r="L22" s="14">
        <v>409.42361103253398</v>
      </c>
      <c r="M22" s="14">
        <v>208</v>
      </c>
      <c r="ZA22" s="8"/>
    </row>
    <row r="23" spans="2:677" x14ac:dyDescent="0.3">
      <c r="B23" s="21"/>
      <c r="C23" s="15" t="s">
        <v>229</v>
      </c>
      <c r="D23" s="13">
        <v>98.517775457508506</v>
      </c>
      <c r="E23" s="13">
        <v>0.51186156655926096</v>
      </c>
      <c r="F23" s="13">
        <v>97.0830220671902</v>
      </c>
      <c r="G23" s="13">
        <v>99.252262152512401</v>
      </c>
      <c r="H23" s="13">
        <v>0.51956265169632398</v>
      </c>
      <c r="I23" s="14">
        <v>487</v>
      </c>
      <c r="J23" s="14">
        <v>496</v>
      </c>
      <c r="K23" s="13">
        <v>0.888140439410676</v>
      </c>
      <c r="L23" s="14">
        <v>496</v>
      </c>
      <c r="M23" s="14">
        <v>173</v>
      </c>
      <c r="ZA23" s="8"/>
    </row>
    <row r="24" spans="2:677" x14ac:dyDescent="0.3">
      <c r="B24" s="21"/>
      <c r="C24" s="15" t="s">
        <v>230</v>
      </c>
      <c r="D24" s="13">
        <v>91.190961177079103</v>
      </c>
      <c r="E24" s="13">
        <v>2.0425816379622499</v>
      </c>
      <c r="F24" s="13">
        <v>86.207663640718806</v>
      </c>
      <c r="G24" s="13">
        <v>94.488852057895997</v>
      </c>
      <c r="H24" s="13">
        <v>2.2398948443978601</v>
      </c>
      <c r="I24" s="14">
        <v>241</v>
      </c>
      <c r="J24" s="14">
        <v>265</v>
      </c>
      <c r="K24" s="13">
        <v>1.37114207058827</v>
      </c>
      <c r="L24" s="14">
        <v>193.26954200034601</v>
      </c>
      <c r="M24" s="14">
        <v>90</v>
      </c>
      <c r="ZA24" s="8"/>
    </row>
    <row r="25" spans="2:677" x14ac:dyDescent="0.3">
      <c r="B25" s="21"/>
      <c r="C25" s="15" t="s">
        <v>231</v>
      </c>
      <c r="D25" s="13">
        <v>94.237169657576999</v>
      </c>
      <c r="E25" s="13">
        <v>1.4071063535002599</v>
      </c>
      <c r="F25" s="13">
        <v>90.743095938295198</v>
      </c>
      <c r="G25" s="13">
        <v>96.463779764806304</v>
      </c>
      <c r="H25" s="13">
        <v>1.4931543027164</v>
      </c>
      <c r="I25" s="14">
        <v>375</v>
      </c>
      <c r="J25" s="14">
        <v>396</v>
      </c>
      <c r="K25" s="13">
        <v>1.4401007469092599</v>
      </c>
      <c r="L25" s="14">
        <v>274.98076148484398</v>
      </c>
      <c r="M25" s="14">
        <v>146</v>
      </c>
      <c r="ZA25" s="8"/>
    </row>
    <row r="26" spans="2:677" x14ac:dyDescent="0.3">
      <c r="B26" s="21"/>
      <c r="C26" s="15" t="s">
        <v>232</v>
      </c>
      <c r="D26" s="13">
        <v>96.229733799164407</v>
      </c>
      <c r="E26" s="13">
        <v>0.93957488130725197</v>
      </c>
      <c r="F26" s="13">
        <v>93.868555873678105</v>
      </c>
      <c r="G26" s="13">
        <v>97.703879734236807</v>
      </c>
      <c r="H26" s="13">
        <v>0.97638728095017402</v>
      </c>
      <c r="I26" s="14">
        <v>460</v>
      </c>
      <c r="J26" s="14">
        <v>478</v>
      </c>
      <c r="K26" s="13">
        <v>1.16064625766839</v>
      </c>
      <c r="L26" s="14">
        <v>411.83952202650403</v>
      </c>
      <c r="M26" s="14">
        <v>165</v>
      </c>
      <c r="ZA26" s="8"/>
    </row>
    <row r="27" spans="2:677" x14ac:dyDescent="0.3">
      <c r="B27" s="21"/>
      <c r="C27" s="15" t="s">
        <v>233</v>
      </c>
      <c r="D27" s="13">
        <v>97.606376333165699</v>
      </c>
      <c r="E27" s="13">
        <v>1.10645842168169</v>
      </c>
      <c r="F27" s="13">
        <v>94.119060170264802</v>
      </c>
      <c r="G27" s="13">
        <v>99.046707339083298</v>
      </c>
      <c r="H27" s="13">
        <v>1.1335923566150501</v>
      </c>
      <c r="I27" s="14">
        <v>392</v>
      </c>
      <c r="J27" s="14">
        <v>400</v>
      </c>
      <c r="K27" s="13">
        <v>2.09078335117675</v>
      </c>
      <c r="L27" s="14">
        <v>191.31585287154201</v>
      </c>
      <c r="M27" s="14">
        <v>152</v>
      </c>
      <c r="ZA27" s="8"/>
    </row>
    <row r="28" spans="2:677" x14ac:dyDescent="0.3">
      <c r="B28" s="21"/>
      <c r="C28" s="15" t="s">
        <v>234</v>
      </c>
      <c r="D28" s="13">
        <v>83.235945852603905</v>
      </c>
      <c r="E28" s="13">
        <v>3.6319058837626099</v>
      </c>
      <c r="F28" s="13">
        <v>74.748941546366297</v>
      </c>
      <c r="G28" s="13">
        <v>89.2795343758755</v>
      </c>
      <c r="H28" s="13">
        <v>4.3633863309417604</v>
      </c>
      <c r="I28" s="14">
        <v>188</v>
      </c>
      <c r="J28" s="14">
        <v>211</v>
      </c>
      <c r="K28" s="13">
        <v>1.9851736064730601</v>
      </c>
      <c r="L28" s="14">
        <v>106.287933363607</v>
      </c>
      <c r="M28" s="14">
        <v>83</v>
      </c>
      <c r="ZA28" s="8"/>
    </row>
    <row r="29" spans="2:677" x14ac:dyDescent="0.3">
      <c r="B29" s="21"/>
      <c r="C29" s="15" t="s">
        <v>235</v>
      </c>
      <c r="D29" s="13">
        <v>90.347615072871207</v>
      </c>
      <c r="E29" s="13">
        <v>2.1159900766375701</v>
      </c>
      <c r="F29" s="13">
        <v>85.270376533184901</v>
      </c>
      <c r="G29" s="13">
        <v>93.801960617868602</v>
      </c>
      <c r="H29" s="13">
        <v>2.3420541592944999</v>
      </c>
      <c r="I29" s="14">
        <v>288</v>
      </c>
      <c r="J29" s="14">
        <v>312</v>
      </c>
      <c r="K29" s="13">
        <v>1.59674776661957</v>
      </c>
      <c r="L29" s="14">
        <v>195.39717325581501</v>
      </c>
      <c r="M29" s="14">
        <v>110</v>
      </c>
      <c r="ZA29" s="8"/>
    </row>
    <row r="30" spans="2:677" x14ac:dyDescent="0.3">
      <c r="B30" s="21"/>
      <c r="C30" s="15" t="s">
        <v>236</v>
      </c>
      <c r="D30" s="13">
        <v>92.788285943031298</v>
      </c>
      <c r="E30" s="13">
        <v>1.8895254926619101</v>
      </c>
      <c r="F30" s="13">
        <v>88.045059795247298</v>
      </c>
      <c r="G30" s="13">
        <v>95.740637598342801</v>
      </c>
      <c r="H30" s="13">
        <v>2.0363836592714</v>
      </c>
      <c r="I30" s="14">
        <v>367</v>
      </c>
      <c r="J30" s="14">
        <v>387</v>
      </c>
      <c r="K30" s="13">
        <v>2.0594970063459699</v>
      </c>
      <c r="L30" s="14">
        <v>187.909959959898</v>
      </c>
      <c r="M30" s="14">
        <v>143</v>
      </c>
      <c r="ZA30" s="8"/>
    </row>
    <row r="31" spans="2:677" x14ac:dyDescent="0.3">
      <c r="B31" s="21"/>
      <c r="C31" s="15" t="s">
        <v>237</v>
      </c>
      <c r="D31" s="13">
        <v>90.453446613800196</v>
      </c>
      <c r="E31" s="13">
        <v>1.64305281216758</v>
      </c>
      <c r="F31" s="13">
        <v>86.678077555190299</v>
      </c>
      <c r="G31" s="13">
        <v>93.242308547503697</v>
      </c>
      <c r="H31" s="13">
        <v>1.81646236122185</v>
      </c>
      <c r="I31" s="14">
        <v>352</v>
      </c>
      <c r="J31" s="14">
        <v>390</v>
      </c>
      <c r="K31" s="13">
        <v>1.2161325899429001</v>
      </c>
      <c r="L31" s="14">
        <v>320.688717024114</v>
      </c>
      <c r="M31" s="14">
        <v>144</v>
      </c>
      <c r="ZA31" s="8"/>
    </row>
    <row r="32" spans="2:677" x14ac:dyDescent="0.3">
      <c r="B32" s="21"/>
      <c r="C32" s="15" t="s">
        <v>238</v>
      </c>
      <c r="D32" s="13">
        <v>95.088715817767607</v>
      </c>
      <c r="E32" s="13">
        <v>1.56320804060194</v>
      </c>
      <c r="F32" s="13">
        <v>90.869009663392603</v>
      </c>
      <c r="G32" s="13">
        <v>97.413866977546505</v>
      </c>
      <c r="H32" s="13">
        <v>1.64394694697292</v>
      </c>
      <c r="I32" s="14">
        <v>223</v>
      </c>
      <c r="J32" s="14">
        <v>233</v>
      </c>
      <c r="K32" s="13">
        <v>1.2139407768456401</v>
      </c>
      <c r="L32" s="14">
        <v>191.93687570610999</v>
      </c>
      <c r="M32" s="14">
        <v>77</v>
      </c>
      <c r="ZA32" s="8"/>
    </row>
    <row r="33" spans="2:677" x14ac:dyDescent="0.3">
      <c r="B33" s="21"/>
      <c r="C33" s="15" t="s">
        <v>239</v>
      </c>
      <c r="D33" s="13">
        <v>89.475273305861194</v>
      </c>
      <c r="E33" s="13">
        <v>2.7771254508037599</v>
      </c>
      <c r="F33" s="13">
        <v>82.581364159091294</v>
      </c>
      <c r="G33" s="13">
        <v>93.844114408530302</v>
      </c>
      <c r="H33" s="13">
        <v>3.1037909672658599</v>
      </c>
      <c r="I33" s="14">
        <v>291</v>
      </c>
      <c r="J33" s="14">
        <v>317</v>
      </c>
      <c r="K33" s="13">
        <v>2.58799968531802</v>
      </c>
      <c r="L33" s="14">
        <v>122.48842293079601</v>
      </c>
      <c r="M33" s="14">
        <v>113</v>
      </c>
      <c r="ZA33" s="8"/>
    </row>
    <row r="34" spans="2:677" x14ac:dyDescent="0.3">
      <c r="B34" s="21"/>
      <c r="C34" s="15" t="s">
        <v>240</v>
      </c>
      <c r="D34" s="13">
        <v>89.696670880243801</v>
      </c>
      <c r="E34" s="13">
        <v>1.4623657277928199</v>
      </c>
      <c r="F34" s="13">
        <v>86.437813225110801</v>
      </c>
      <c r="G34" s="13">
        <v>92.242733511542099</v>
      </c>
      <c r="H34" s="13">
        <v>1.6303456008364701</v>
      </c>
      <c r="I34" s="14">
        <v>535</v>
      </c>
      <c r="J34" s="14">
        <v>588</v>
      </c>
      <c r="K34" s="13">
        <v>1.3583015768456399</v>
      </c>
      <c r="L34" s="14">
        <v>432.89355620531597</v>
      </c>
      <c r="M34" s="14">
        <v>212</v>
      </c>
      <c r="ZA34" s="8"/>
    </row>
    <row r="35" spans="2:677" x14ac:dyDescent="0.3">
      <c r="B35" s="21"/>
      <c r="C35" s="15" t="s">
        <v>241</v>
      </c>
      <c r="D35" s="13">
        <v>91.136761084677602</v>
      </c>
      <c r="E35" s="13">
        <v>2.1296054451619</v>
      </c>
      <c r="F35" s="13">
        <v>85.930374850851805</v>
      </c>
      <c r="G35" s="13">
        <v>94.538991211739301</v>
      </c>
      <c r="H35" s="13">
        <v>2.3367139887528201</v>
      </c>
      <c r="I35" s="14">
        <v>385</v>
      </c>
      <c r="J35" s="14">
        <v>419</v>
      </c>
      <c r="K35" s="13">
        <v>2.3468673156831699</v>
      </c>
      <c r="L35" s="14">
        <v>178.535870860697</v>
      </c>
      <c r="M35" s="14">
        <v>148</v>
      </c>
      <c r="ZA35" s="8"/>
    </row>
    <row r="36" spans="2:677" x14ac:dyDescent="0.3">
      <c r="B36" s="21"/>
      <c r="C36" s="15" t="s">
        <v>242</v>
      </c>
      <c r="D36" s="13">
        <v>96.283668620584606</v>
      </c>
      <c r="E36" s="13">
        <v>1.0716425851312701</v>
      </c>
      <c r="F36" s="13">
        <v>93.481707424481499</v>
      </c>
      <c r="G36" s="13">
        <v>97.908127849185206</v>
      </c>
      <c r="H36" s="13">
        <v>1.1130055600126501</v>
      </c>
      <c r="I36" s="14">
        <v>413</v>
      </c>
      <c r="J36" s="14">
        <v>429</v>
      </c>
      <c r="K36" s="13">
        <v>1.37365171852898</v>
      </c>
      <c r="L36" s="14">
        <v>312.306237609785</v>
      </c>
      <c r="M36" s="14">
        <v>153</v>
      </c>
      <c r="ZA36" s="8"/>
    </row>
    <row r="37" spans="2:677" x14ac:dyDescent="0.3">
      <c r="B37" s="21"/>
      <c r="C37" s="15" t="s">
        <v>243</v>
      </c>
      <c r="D37" s="13">
        <v>99.107956117866607</v>
      </c>
      <c r="E37" s="13">
        <v>0.53728771056404201</v>
      </c>
      <c r="F37" s="13">
        <v>97.078051260927893</v>
      </c>
      <c r="G37" s="13">
        <v>99.731566634332495</v>
      </c>
      <c r="H37" s="13">
        <v>0.54212369179025299</v>
      </c>
      <c r="I37" s="14">
        <v>251</v>
      </c>
      <c r="J37" s="14">
        <v>254</v>
      </c>
      <c r="K37" s="13">
        <v>0.82611326630409798</v>
      </c>
      <c r="L37" s="14">
        <v>254</v>
      </c>
      <c r="M37" s="14">
        <v>87</v>
      </c>
      <c r="ZA37" s="8"/>
    </row>
    <row r="38" spans="2:677" x14ac:dyDescent="0.3">
      <c r="B38" s="21" t="s">
        <v>259</v>
      </c>
      <c r="C38" s="15" t="s">
        <v>244</v>
      </c>
      <c r="D38" s="13">
        <v>94.451428070450305</v>
      </c>
      <c r="E38" s="13">
        <v>0.47322341561596698</v>
      </c>
      <c r="F38" s="13">
        <v>93.446790767161303</v>
      </c>
      <c r="G38" s="13">
        <v>95.309780072934501</v>
      </c>
      <c r="H38" s="13">
        <v>0.50102303933720804</v>
      </c>
      <c r="I38" s="14">
        <v>4331</v>
      </c>
      <c r="J38" s="14">
        <v>4649</v>
      </c>
      <c r="K38" s="13">
        <v>1.98613526212344</v>
      </c>
      <c r="L38" s="14">
        <v>2340.726781634</v>
      </c>
      <c r="M38" s="14">
        <v>1593</v>
      </c>
      <c r="ZA38" s="8"/>
    </row>
    <row r="39" spans="2:677" x14ac:dyDescent="0.3">
      <c r="B39" s="21"/>
      <c r="C39" s="15" t="s">
        <v>245</v>
      </c>
      <c r="D39" s="13">
        <v>95.137486541728606</v>
      </c>
      <c r="E39" s="13">
        <v>0.53703128534834299</v>
      </c>
      <c r="F39" s="13">
        <v>93.968901857486699</v>
      </c>
      <c r="G39" s="13">
        <v>96.089070095917407</v>
      </c>
      <c r="H39" s="13">
        <v>0.56447916049662905</v>
      </c>
      <c r="I39" s="14">
        <v>3299</v>
      </c>
      <c r="J39" s="14">
        <v>3482</v>
      </c>
      <c r="K39" s="13">
        <v>2.1701547660399698</v>
      </c>
      <c r="L39" s="14">
        <v>1604.4938612161</v>
      </c>
      <c r="M39" s="14">
        <v>1239</v>
      </c>
      <c r="ZA39" s="8"/>
    </row>
    <row r="40" spans="2:677" x14ac:dyDescent="0.3">
      <c r="B40" s="21" t="s">
        <v>284</v>
      </c>
      <c r="C40" s="15" t="s">
        <v>277</v>
      </c>
      <c r="D40" s="13">
        <v>94.907245254206799</v>
      </c>
      <c r="E40" s="13">
        <v>0.49829200595293599</v>
      </c>
      <c r="F40" s="13">
        <v>93.836685969900998</v>
      </c>
      <c r="G40" s="13">
        <v>95.800172575837806</v>
      </c>
      <c r="H40" s="13">
        <v>0.52503052282075302</v>
      </c>
      <c r="I40" s="14">
        <v>3864</v>
      </c>
      <c r="J40" s="14">
        <v>4108</v>
      </c>
      <c r="K40" s="13">
        <v>2.1097957474407401</v>
      </c>
      <c r="L40" s="14">
        <v>1947.1079155331299</v>
      </c>
      <c r="M40" s="14">
        <v>2244</v>
      </c>
      <c r="ZA40" s="8"/>
    </row>
    <row r="41" spans="2:677" x14ac:dyDescent="0.3">
      <c r="B41" s="21"/>
      <c r="C41" s="15" t="s">
        <v>278</v>
      </c>
      <c r="D41" s="13">
        <v>94.763576938641705</v>
      </c>
      <c r="E41" s="13">
        <v>0.49763127884507402</v>
      </c>
      <c r="F41" s="13">
        <v>93.697440968328294</v>
      </c>
      <c r="G41" s="13">
        <v>95.657724094819102</v>
      </c>
      <c r="H41" s="13">
        <v>0.52512926898832102</v>
      </c>
      <c r="I41" s="14">
        <v>3766</v>
      </c>
      <c r="J41" s="14">
        <v>4023</v>
      </c>
      <c r="K41" s="13">
        <v>2.0071564940127602</v>
      </c>
      <c r="L41" s="14">
        <v>2004.3280192652601</v>
      </c>
      <c r="M41" s="14">
        <v>2234</v>
      </c>
      <c r="ZA41" s="8"/>
    </row>
    <row r="42" spans="2:677" x14ac:dyDescent="0.3">
      <c r="B42" s="21" t="s">
        <v>285</v>
      </c>
      <c r="C42" s="15" t="s">
        <v>279</v>
      </c>
      <c r="D42" s="13">
        <v>88.079089277646005</v>
      </c>
      <c r="E42" s="13">
        <v>1.3516366658171599</v>
      </c>
      <c r="F42" s="13">
        <v>85.160504390148006</v>
      </c>
      <c r="G42" s="13">
        <v>90.487772611987893</v>
      </c>
      <c r="H42" s="13">
        <v>1.53457157300581</v>
      </c>
      <c r="I42" s="14">
        <v>893</v>
      </c>
      <c r="J42" s="14">
        <v>1026</v>
      </c>
      <c r="K42" s="13">
        <v>1.7834524844831301</v>
      </c>
      <c r="L42" s="14">
        <v>575.28866562281701</v>
      </c>
      <c r="M42" s="14">
        <v>473</v>
      </c>
      <c r="ZA42" s="8"/>
    </row>
    <row r="43" spans="2:677" x14ac:dyDescent="0.3">
      <c r="B43" s="21"/>
      <c r="C43" s="15" t="s">
        <v>280</v>
      </c>
      <c r="D43" s="13">
        <v>94.685464366668299</v>
      </c>
      <c r="E43" s="13">
        <v>1.8242421342501001</v>
      </c>
      <c r="F43" s="13">
        <v>89.727126986387802</v>
      </c>
      <c r="G43" s="13">
        <v>97.322022116031306</v>
      </c>
      <c r="H43" s="13">
        <v>1.92663377261978</v>
      </c>
      <c r="I43" s="14">
        <v>328</v>
      </c>
      <c r="J43" s="14">
        <v>347</v>
      </c>
      <c r="K43" s="13">
        <v>2.2881918098594598</v>
      </c>
      <c r="L43" s="14">
        <v>151.64812604644001</v>
      </c>
      <c r="M43" s="14">
        <v>187</v>
      </c>
      <c r="ZA43" s="8"/>
    </row>
    <row r="44" spans="2:677" x14ac:dyDescent="0.3">
      <c r="B44" s="21"/>
      <c r="C44" s="15" t="s">
        <v>281</v>
      </c>
      <c r="D44" s="13">
        <v>97.9712090103409</v>
      </c>
      <c r="E44" s="13">
        <v>0.81567785825119998</v>
      </c>
      <c r="F44" s="13">
        <v>95.5619602685492</v>
      </c>
      <c r="G44" s="13">
        <v>99.085086915853097</v>
      </c>
      <c r="H44" s="13">
        <v>0.83256894192772901</v>
      </c>
      <c r="I44" s="14">
        <v>274</v>
      </c>
      <c r="J44" s="14">
        <v>283</v>
      </c>
      <c r="K44" s="13">
        <v>0.94395367346521597</v>
      </c>
      <c r="L44" s="14">
        <v>283</v>
      </c>
      <c r="M44" s="14">
        <v>161</v>
      </c>
      <c r="ZA44" s="8"/>
    </row>
    <row r="45" spans="2:677" x14ac:dyDescent="0.3">
      <c r="B45" s="21"/>
      <c r="C45" s="15" t="s">
        <v>282</v>
      </c>
      <c r="D45" s="13">
        <v>95.214136877610997</v>
      </c>
      <c r="E45" s="13">
        <v>0.40278864068660802</v>
      </c>
      <c r="F45" s="13">
        <v>94.359534643947299</v>
      </c>
      <c r="G45" s="13">
        <v>95.944820648557595</v>
      </c>
      <c r="H45" s="13">
        <v>0.42303449245604702</v>
      </c>
      <c r="I45" s="14">
        <v>6062</v>
      </c>
      <c r="J45" s="14">
        <v>6397</v>
      </c>
      <c r="K45" s="13">
        <v>2.2772000009388198</v>
      </c>
      <c r="L45" s="14">
        <v>2809.1515885133999</v>
      </c>
      <c r="M45" s="14">
        <v>2626</v>
      </c>
      <c r="ZA45" s="8"/>
    </row>
    <row r="46" spans="2:677" x14ac:dyDescent="0.3">
      <c r="B46" s="21"/>
      <c r="C46" s="15" t="s">
        <v>283</v>
      </c>
      <c r="D46" s="13">
        <v>95.085207304768801</v>
      </c>
      <c r="E46" s="13">
        <v>2.5720118212048999</v>
      </c>
      <c r="F46" s="13">
        <v>86.649673034153196</v>
      </c>
      <c r="G46" s="13">
        <v>98.295514854610801</v>
      </c>
      <c r="H46" s="13">
        <v>2.7049547391331199</v>
      </c>
      <c r="I46" s="14">
        <v>73</v>
      </c>
      <c r="J46" s="14">
        <v>78</v>
      </c>
      <c r="K46" s="13">
        <v>1.08997988867477</v>
      </c>
      <c r="L46" s="14">
        <v>71.560953381291199</v>
      </c>
      <c r="M46" s="14">
        <v>27</v>
      </c>
      <c r="ZA46" s="8"/>
    </row>
    <row r="47" spans="2:677" x14ac:dyDescent="0.3">
      <c r="B47" s="21" t="s">
        <v>261</v>
      </c>
      <c r="C47" s="15" t="s">
        <v>246</v>
      </c>
      <c r="D47" s="13">
        <v>93.044836843483694</v>
      </c>
      <c r="E47" s="13">
        <v>0.83402530512538997</v>
      </c>
      <c r="F47" s="13">
        <v>91.220284664395905</v>
      </c>
      <c r="G47" s="13">
        <v>94.513027896964005</v>
      </c>
      <c r="H47" s="13">
        <v>0.89636924886907399</v>
      </c>
      <c r="I47" s="14">
        <v>1735</v>
      </c>
      <c r="J47" s="14">
        <v>1892</v>
      </c>
      <c r="K47" s="13">
        <v>2.0325928025222901</v>
      </c>
      <c r="L47" s="14">
        <v>930.83080765226305</v>
      </c>
      <c r="M47" s="14">
        <v>1123</v>
      </c>
      <c r="ZA47" s="8"/>
    </row>
    <row r="48" spans="2:677" x14ac:dyDescent="0.3">
      <c r="B48" s="21"/>
      <c r="C48" s="15" t="s">
        <v>247</v>
      </c>
      <c r="D48" s="13">
        <v>95.613501956012897</v>
      </c>
      <c r="E48" s="13">
        <v>0.69826042551996204</v>
      </c>
      <c r="F48" s="13">
        <v>94.021051944833602</v>
      </c>
      <c r="G48" s="13">
        <v>96.796266644509501</v>
      </c>
      <c r="H48" s="13">
        <v>0.73029479229952099</v>
      </c>
      <c r="I48" s="14">
        <v>1390</v>
      </c>
      <c r="J48" s="14">
        <v>1467</v>
      </c>
      <c r="K48" s="13">
        <v>1.70424357006727</v>
      </c>
      <c r="L48" s="14">
        <v>860.79245112956005</v>
      </c>
      <c r="M48" s="14">
        <v>1012</v>
      </c>
      <c r="ZA48" s="8"/>
    </row>
    <row r="49" spans="2:677" x14ac:dyDescent="0.3">
      <c r="B49" s="21"/>
      <c r="C49" s="15" t="s">
        <v>248</v>
      </c>
      <c r="D49" s="13">
        <v>95.436684494199199</v>
      </c>
      <c r="E49" s="13">
        <v>0.70267776109913105</v>
      </c>
      <c r="F49" s="13">
        <v>93.842738507048395</v>
      </c>
      <c r="G49" s="13">
        <v>96.632807248758695</v>
      </c>
      <c r="H49" s="13">
        <v>0.73627637508912003</v>
      </c>
      <c r="I49" s="14">
        <v>1354</v>
      </c>
      <c r="J49" s="14">
        <v>1444</v>
      </c>
      <c r="K49" s="13">
        <v>1.63599852954625</v>
      </c>
      <c r="L49" s="14">
        <v>882.64138012428202</v>
      </c>
      <c r="M49" s="14">
        <v>1011</v>
      </c>
      <c r="ZA49" s="8"/>
    </row>
    <row r="50" spans="2:677" x14ac:dyDescent="0.3">
      <c r="B50" s="21"/>
      <c r="C50" s="15" t="s">
        <v>249</v>
      </c>
      <c r="D50" s="13">
        <v>96.392525695262194</v>
      </c>
      <c r="E50" s="13">
        <v>0.59150978921978403</v>
      </c>
      <c r="F50" s="13">
        <v>95.034981594232704</v>
      </c>
      <c r="G50" s="13">
        <v>97.389085249711201</v>
      </c>
      <c r="H50" s="13">
        <v>0.61364694508555395</v>
      </c>
      <c r="I50" s="14">
        <v>1421</v>
      </c>
      <c r="J50" s="14">
        <v>1499</v>
      </c>
      <c r="K50" s="13">
        <v>1.5072631443278099</v>
      </c>
      <c r="L50" s="14">
        <v>994.51778253923203</v>
      </c>
      <c r="M50" s="14">
        <v>1034</v>
      </c>
      <c r="ZA50" s="8"/>
    </row>
    <row r="51" spans="2:677" x14ac:dyDescent="0.3">
      <c r="B51" s="21"/>
      <c r="C51" s="15" t="s">
        <v>250</v>
      </c>
      <c r="D51" s="13">
        <v>93.667866577031006</v>
      </c>
      <c r="E51" s="13">
        <v>0.94685039900651802</v>
      </c>
      <c r="F51" s="13">
        <v>91.537051042772205</v>
      </c>
      <c r="G51" s="13">
        <v>95.289788425002996</v>
      </c>
      <c r="H51" s="13">
        <v>1.0108593625625499</v>
      </c>
      <c r="I51" s="14">
        <v>1658</v>
      </c>
      <c r="J51" s="14">
        <v>1754</v>
      </c>
      <c r="K51" s="13">
        <v>2.64974427979435</v>
      </c>
      <c r="L51" s="14">
        <v>661.95066949484305</v>
      </c>
      <c r="M51" s="14">
        <v>1128</v>
      </c>
      <c r="ZA51" s="8"/>
    </row>
    <row r="52" spans="2:677" x14ac:dyDescent="0.3">
      <c r="B52" s="21" t="s">
        <v>260</v>
      </c>
      <c r="C52" s="15" t="s">
        <v>251</v>
      </c>
      <c r="D52" s="13">
        <v>95.262846167169798</v>
      </c>
      <c r="E52" s="13">
        <v>0.385051315586249</v>
      </c>
      <c r="F52" s="13">
        <v>94.448064132425799</v>
      </c>
      <c r="G52" s="13">
        <v>95.9631645075672</v>
      </c>
      <c r="H52" s="13">
        <v>0.40419883624991698</v>
      </c>
      <c r="I52" s="14">
        <v>5763</v>
      </c>
      <c r="J52" s="14">
        <v>6099</v>
      </c>
      <c r="K52" s="13">
        <v>2.0034735002224702</v>
      </c>
      <c r="L52" s="14">
        <v>3044.2129627982299</v>
      </c>
      <c r="M52" s="14">
        <v>2668</v>
      </c>
      <c r="ZA52" s="8"/>
    </row>
    <row r="53" spans="2:677" x14ac:dyDescent="0.3">
      <c r="B53" s="21"/>
      <c r="C53" s="15" t="s">
        <v>252</v>
      </c>
      <c r="D53" s="13">
        <v>93.106238476568294</v>
      </c>
      <c r="E53" s="13">
        <v>0.81170341577605198</v>
      </c>
      <c r="F53" s="13">
        <v>91.333887625142907</v>
      </c>
      <c r="G53" s="13">
        <v>94.5377944128401</v>
      </c>
      <c r="H53" s="13">
        <v>0.87180346779913098</v>
      </c>
      <c r="I53" s="14">
        <v>1795</v>
      </c>
      <c r="J53" s="14">
        <v>1957</v>
      </c>
      <c r="K53" s="13">
        <v>2.0078374965143801</v>
      </c>
      <c r="L53" s="14">
        <v>974.68047259669402</v>
      </c>
      <c r="M53" s="14">
        <v>1161</v>
      </c>
      <c r="ZA53" s="8"/>
    </row>
    <row r="54" spans="2:677" x14ac:dyDescent="0.3">
      <c r="B54" s="21" t="s">
        <v>254</v>
      </c>
      <c r="C54" s="15" t="s">
        <v>253</v>
      </c>
      <c r="D54" s="13">
        <v>94.7327593065842</v>
      </c>
      <c r="E54" s="13">
        <v>0.49295799922213801</v>
      </c>
      <c r="F54" s="13">
        <v>93.678063663404302</v>
      </c>
      <c r="G54" s="13">
        <v>95.619726400053594</v>
      </c>
      <c r="H54" s="13">
        <v>0.52036698057825503</v>
      </c>
      <c r="I54" s="14">
        <v>4828</v>
      </c>
      <c r="J54" s="14">
        <v>5108</v>
      </c>
      <c r="K54" s="13">
        <v>2.4871520865588401</v>
      </c>
      <c r="L54" s="14">
        <v>2053.7545844521701</v>
      </c>
      <c r="M54" s="14">
        <v>2300</v>
      </c>
      <c r="ZA54" s="8"/>
    </row>
    <row r="55" spans="2:677" x14ac:dyDescent="0.3">
      <c r="B55" s="21"/>
      <c r="C55" s="15" t="s">
        <v>254</v>
      </c>
      <c r="D55" s="13">
        <v>94.986560972698896</v>
      </c>
      <c r="E55" s="13">
        <v>0.51732692477284203</v>
      </c>
      <c r="F55" s="13">
        <v>93.869197733830902</v>
      </c>
      <c r="G55" s="13">
        <v>95.909155148092296</v>
      </c>
      <c r="H55" s="13">
        <v>0.544631703132754</v>
      </c>
      <c r="I55" s="14">
        <v>2802</v>
      </c>
      <c r="J55" s="14">
        <v>3023</v>
      </c>
      <c r="K55" s="13">
        <v>1.6983481519550001</v>
      </c>
      <c r="L55" s="14">
        <v>1779.9648420261501</v>
      </c>
      <c r="M55" s="14">
        <v>1531</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215" priority="1">
      <formula>ZA9 = 3</formula>
    </cfRule>
    <cfRule type="expression" dxfId="214" priority="48">
      <formula>I9 = J9</formula>
    </cfRule>
    <cfRule type="expression" dxfId="213" priority="95">
      <formula>ZA9 = 2</formula>
    </cfRule>
    <cfRule type="expression" dxfId="212" priority="142">
      <formula>ZA9 = 1</formula>
    </cfRule>
  </conditionalFormatting>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91</v>
      </c>
      <c r="M2" s="11" t="str">
        <f>HYPERLINK("#'INDICE'!A1", "Índice")</f>
        <v>Índice</v>
      </c>
    </row>
    <row r="3" spans="2:677" x14ac:dyDescent="0.3">
      <c r="B3" s="9" t="s">
        <v>7</v>
      </c>
      <c r="C3" s="10" t="s">
        <v>90</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88.023444125723799</v>
      </c>
      <c r="E9" s="13">
        <v>0.58656098412341795</v>
      </c>
      <c r="F9" s="13">
        <v>86.824828577353301</v>
      </c>
      <c r="G9" s="13">
        <v>89.126671187376502</v>
      </c>
      <c r="H9" s="13">
        <v>0.666369045143966</v>
      </c>
      <c r="I9" s="14">
        <v>7109</v>
      </c>
      <c r="J9" s="14">
        <v>8063</v>
      </c>
      <c r="K9" s="13">
        <v>2.6311089739181499</v>
      </c>
      <c r="L9" s="14">
        <v>3064.4872865120801</v>
      </c>
      <c r="M9" s="14">
        <v>2925</v>
      </c>
      <c r="ZA9" s="8"/>
    </row>
    <row r="10" spans="2:677" x14ac:dyDescent="0.3">
      <c r="B10" s="21" t="s">
        <v>256</v>
      </c>
      <c r="C10" s="15" t="s">
        <v>216</v>
      </c>
      <c r="D10" s="13">
        <v>88.791649147570098</v>
      </c>
      <c r="E10" s="13">
        <v>0.74341649216885697</v>
      </c>
      <c r="F10" s="13">
        <v>87.248762198606002</v>
      </c>
      <c r="G10" s="13">
        <v>90.168884145561506</v>
      </c>
      <c r="H10" s="13">
        <v>0.83725947125197897</v>
      </c>
      <c r="I10" s="14">
        <v>4441</v>
      </c>
      <c r="J10" s="14">
        <v>4951</v>
      </c>
      <c r="K10" s="13">
        <v>2.7488797547324602</v>
      </c>
      <c r="L10" s="14">
        <v>1801.0973348238999</v>
      </c>
      <c r="M10" s="14">
        <v>1834</v>
      </c>
      <c r="ZA10" s="8"/>
    </row>
    <row r="11" spans="2:677" x14ac:dyDescent="0.3">
      <c r="B11" s="21"/>
      <c r="C11" s="15" t="s">
        <v>217</v>
      </c>
      <c r="D11" s="13">
        <v>86.299881075226693</v>
      </c>
      <c r="E11" s="13">
        <v>0.92011685984045699</v>
      </c>
      <c r="F11" s="13">
        <v>84.392575450043395</v>
      </c>
      <c r="G11" s="13">
        <v>88.007227000797002</v>
      </c>
      <c r="H11" s="13">
        <v>1.0661855478553901</v>
      </c>
      <c r="I11" s="14">
        <v>2668</v>
      </c>
      <c r="J11" s="14">
        <v>3112</v>
      </c>
      <c r="K11" s="13">
        <v>2.2276730673485301</v>
      </c>
      <c r="L11" s="14">
        <v>1396.9733914788601</v>
      </c>
      <c r="M11" s="14">
        <v>1091</v>
      </c>
      <c r="ZA11" s="8"/>
    </row>
    <row r="12" spans="2:677" x14ac:dyDescent="0.3">
      <c r="B12" s="21" t="s">
        <v>257</v>
      </c>
      <c r="C12" s="15" t="s">
        <v>218</v>
      </c>
      <c r="D12" s="13">
        <v>87.656162823442102</v>
      </c>
      <c r="E12" s="13">
        <v>0.78371077518202104</v>
      </c>
      <c r="F12" s="13">
        <v>86.034594342318996</v>
      </c>
      <c r="G12" s="13">
        <v>89.113271197928896</v>
      </c>
      <c r="H12" s="13">
        <v>0.89407378778441204</v>
      </c>
      <c r="I12" s="14">
        <v>2802</v>
      </c>
      <c r="J12" s="14">
        <v>3190</v>
      </c>
      <c r="K12" s="13">
        <v>1.8102290224693101</v>
      </c>
      <c r="L12" s="14">
        <v>1762.2079639672099</v>
      </c>
      <c r="M12" s="14">
        <v>1150</v>
      </c>
      <c r="ZA12" s="8"/>
    </row>
    <row r="13" spans="2:677" x14ac:dyDescent="0.3">
      <c r="B13" s="21"/>
      <c r="C13" s="15" t="s">
        <v>219</v>
      </c>
      <c r="D13" s="13">
        <v>88.727293029414298</v>
      </c>
      <c r="E13" s="13">
        <v>0.90627683727881703</v>
      </c>
      <c r="F13" s="13">
        <v>86.822784140719506</v>
      </c>
      <c r="G13" s="13">
        <v>90.387019013079893</v>
      </c>
      <c r="H13" s="13">
        <v>1.0214183328892701</v>
      </c>
      <c r="I13" s="14">
        <v>2385</v>
      </c>
      <c r="J13" s="14">
        <v>2670</v>
      </c>
      <c r="K13" s="13">
        <v>2.1917190620762499</v>
      </c>
      <c r="L13" s="14">
        <v>1218.22182696658</v>
      </c>
      <c r="M13" s="14">
        <v>967</v>
      </c>
      <c r="ZA13" s="8"/>
    </row>
    <row r="14" spans="2:677" x14ac:dyDescent="0.3">
      <c r="B14" s="21"/>
      <c r="C14" s="15" t="s">
        <v>220</v>
      </c>
      <c r="D14" s="13">
        <v>84.357707283718895</v>
      </c>
      <c r="E14" s="13">
        <v>1.13531213256111</v>
      </c>
      <c r="F14" s="13">
        <v>81.998056386175804</v>
      </c>
      <c r="G14" s="13">
        <v>86.459137129363</v>
      </c>
      <c r="H14" s="13">
        <v>1.3458309490829801</v>
      </c>
      <c r="I14" s="14">
        <v>1922</v>
      </c>
      <c r="J14" s="14">
        <v>2203</v>
      </c>
      <c r="K14" s="13">
        <v>2.1509122659768298</v>
      </c>
      <c r="L14" s="14">
        <v>1024.2165777038399</v>
      </c>
      <c r="M14" s="14">
        <v>808</v>
      </c>
      <c r="ZA14" s="8"/>
    </row>
    <row r="15" spans="2:677" x14ac:dyDescent="0.3">
      <c r="B15" s="21" t="s">
        <v>258</v>
      </c>
      <c r="C15" s="15" t="s">
        <v>221</v>
      </c>
      <c r="D15" s="13">
        <v>87.621051432914896</v>
      </c>
      <c r="E15" s="13">
        <v>2.3154148278592701</v>
      </c>
      <c r="F15" s="13">
        <v>82.248711222089099</v>
      </c>
      <c r="G15" s="13">
        <v>91.534821008376298</v>
      </c>
      <c r="H15" s="13">
        <v>2.6425325763546801</v>
      </c>
      <c r="I15" s="14">
        <v>224</v>
      </c>
      <c r="J15" s="14">
        <v>256</v>
      </c>
      <c r="K15" s="13">
        <v>1.2603918375634999</v>
      </c>
      <c r="L15" s="14">
        <v>203.11143913378601</v>
      </c>
      <c r="M15" s="14">
        <v>90</v>
      </c>
      <c r="ZA15" s="8"/>
    </row>
    <row r="16" spans="2:677" x14ac:dyDescent="0.3">
      <c r="B16" s="21"/>
      <c r="C16" s="15" t="s">
        <v>222</v>
      </c>
      <c r="D16" s="13">
        <v>82.9911020348043</v>
      </c>
      <c r="E16" s="13">
        <v>2.4244511425019302</v>
      </c>
      <c r="F16" s="13">
        <v>77.639048740226997</v>
      </c>
      <c r="G16" s="13">
        <v>87.272153940494505</v>
      </c>
      <c r="H16" s="13">
        <v>2.9213386532512602</v>
      </c>
      <c r="I16" s="14">
        <v>247</v>
      </c>
      <c r="J16" s="14">
        <v>289</v>
      </c>
      <c r="K16" s="13">
        <v>1.1992553196592699</v>
      </c>
      <c r="L16" s="14">
        <v>240.98287934391601</v>
      </c>
      <c r="M16" s="14">
        <v>106</v>
      </c>
      <c r="ZA16" s="8"/>
    </row>
    <row r="17" spans="2:677" x14ac:dyDescent="0.3">
      <c r="B17" s="21"/>
      <c r="C17" s="15" t="s">
        <v>223</v>
      </c>
      <c r="D17" s="13">
        <v>85.525455443672698</v>
      </c>
      <c r="E17" s="13">
        <v>2.6957747016747899</v>
      </c>
      <c r="F17" s="13">
        <v>79.331696650664099</v>
      </c>
      <c r="G17" s="13">
        <v>90.094853100971093</v>
      </c>
      <c r="H17" s="13">
        <v>3.1520144355737898</v>
      </c>
      <c r="I17" s="14">
        <v>217</v>
      </c>
      <c r="J17" s="14">
        <v>251</v>
      </c>
      <c r="K17" s="13">
        <v>1.4675972613513399</v>
      </c>
      <c r="L17" s="14">
        <v>171.02784708720699</v>
      </c>
      <c r="M17" s="14">
        <v>101</v>
      </c>
      <c r="ZA17" s="8"/>
    </row>
    <row r="18" spans="2:677" x14ac:dyDescent="0.3">
      <c r="B18" s="21"/>
      <c r="C18" s="15" t="s">
        <v>224</v>
      </c>
      <c r="D18" s="13">
        <v>89.681346468348593</v>
      </c>
      <c r="E18" s="13">
        <v>2.34567698499405</v>
      </c>
      <c r="F18" s="13">
        <v>84.009689704494605</v>
      </c>
      <c r="G18" s="13">
        <v>93.497024752646993</v>
      </c>
      <c r="H18" s="13">
        <v>2.6155684290734</v>
      </c>
      <c r="I18" s="14">
        <v>226</v>
      </c>
      <c r="J18" s="14">
        <v>249</v>
      </c>
      <c r="K18" s="13">
        <v>1.47456168281017</v>
      </c>
      <c r="L18" s="14">
        <v>168.86373957952301</v>
      </c>
      <c r="M18" s="14">
        <v>89</v>
      </c>
      <c r="ZA18" s="8"/>
    </row>
    <row r="19" spans="2:677" x14ac:dyDescent="0.3">
      <c r="B19" s="21"/>
      <c r="C19" s="15" t="s">
        <v>225</v>
      </c>
      <c r="D19" s="13">
        <v>88.142788689702897</v>
      </c>
      <c r="E19" s="13">
        <v>2.4314920568166101</v>
      </c>
      <c r="F19" s="13">
        <v>82.4009318465815</v>
      </c>
      <c r="G19" s="13">
        <v>92.188892856584303</v>
      </c>
      <c r="H19" s="13">
        <v>2.7585830820220698</v>
      </c>
      <c r="I19" s="14">
        <v>213</v>
      </c>
      <c r="J19" s="14">
        <v>243</v>
      </c>
      <c r="K19" s="13">
        <v>1.36896306199048</v>
      </c>
      <c r="L19" s="14">
        <v>177.50661558879301</v>
      </c>
      <c r="M19" s="14">
        <v>84</v>
      </c>
      <c r="ZA19" s="8"/>
    </row>
    <row r="20" spans="2:677" x14ac:dyDescent="0.3">
      <c r="B20" s="21"/>
      <c r="C20" s="15" t="s">
        <v>226</v>
      </c>
      <c r="D20" s="13">
        <v>84.526303178323801</v>
      </c>
      <c r="E20" s="13">
        <v>3.1285689816455999</v>
      </c>
      <c r="F20" s="13">
        <v>77.252734781010304</v>
      </c>
      <c r="G20" s="13">
        <v>89.781736689065596</v>
      </c>
      <c r="H20" s="13">
        <v>3.7012963586557301</v>
      </c>
      <c r="I20" s="14">
        <v>173</v>
      </c>
      <c r="J20" s="14">
        <v>202</v>
      </c>
      <c r="K20" s="13">
        <v>1.5041860931596001</v>
      </c>
      <c r="L20" s="14">
        <v>134.291894412939</v>
      </c>
      <c r="M20" s="14">
        <v>73</v>
      </c>
      <c r="ZA20" s="8"/>
    </row>
    <row r="21" spans="2:677" x14ac:dyDescent="0.3">
      <c r="B21" s="21"/>
      <c r="C21" s="15" t="s">
        <v>227</v>
      </c>
      <c r="D21" s="13">
        <v>92.456573737688501</v>
      </c>
      <c r="E21" s="13">
        <v>1.4055322779822299</v>
      </c>
      <c r="F21" s="13">
        <v>89.173713213589096</v>
      </c>
      <c r="G21" s="13">
        <v>94.801997089074305</v>
      </c>
      <c r="H21" s="13">
        <v>1.52020805137113</v>
      </c>
      <c r="I21" s="14">
        <v>421</v>
      </c>
      <c r="J21" s="14">
        <v>452</v>
      </c>
      <c r="K21" s="13">
        <v>1.27747304265836</v>
      </c>
      <c r="L21" s="14">
        <v>353.82351322217198</v>
      </c>
      <c r="M21" s="14">
        <v>182</v>
      </c>
      <c r="ZA21" s="8"/>
    </row>
    <row r="22" spans="2:677" x14ac:dyDescent="0.3">
      <c r="B22" s="21"/>
      <c r="C22" s="15" t="s">
        <v>228</v>
      </c>
      <c r="D22" s="13">
        <v>90.940675794190398</v>
      </c>
      <c r="E22" s="13">
        <v>1.4397671105223799</v>
      </c>
      <c r="F22" s="13">
        <v>87.674806359262305</v>
      </c>
      <c r="G22" s="13">
        <v>93.406253211052999</v>
      </c>
      <c r="H22" s="13">
        <v>1.5831937666493101</v>
      </c>
      <c r="I22" s="14">
        <v>541</v>
      </c>
      <c r="J22" s="14">
        <v>597</v>
      </c>
      <c r="K22" s="13">
        <v>1.4996046746129299</v>
      </c>
      <c r="L22" s="14">
        <v>398.10492065456799</v>
      </c>
      <c r="M22" s="14">
        <v>208</v>
      </c>
      <c r="ZA22" s="8"/>
    </row>
    <row r="23" spans="2:677" x14ac:dyDescent="0.3">
      <c r="B23" s="21"/>
      <c r="C23" s="15" t="s">
        <v>229</v>
      </c>
      <c r="D23" s="13">
        <v>88.905047414352694</v>
      </c>
      <c r="E23" s="13">
        <v>1.54377910015033</v>
      </c>
      <c r="F23" s="13">
        <v>85.4737820861221</v>
      </c>
      <c r="G23" s="13">
        <v>91.605408849640398</v>
      </c>
      <c r="H23" s="13">
        <v>1.7364358324397</v>
      </c>
      <c r="I23" s="14">
        <v>439</v>
      </c>
      <c r="J23" s="14">
        <v>495</v>
      </c>
      <c r="K23" s="13">
        <v>1.1935631299473599</v>
      </c>
      <c r="L23" s="14">
        <v>414.724607002423</v>
      </c>
      <c r="M23" s="14">
        <v>173</v>
      </c>
      <c r="ZA23" s="8"/>
    </row>
    <row r="24" spans="2:677" x14ac:dyDescent="0.3">
      <c r="B24" s="21"/>
      <c r="C24" s="15" t="s">
        <v>230</v>
      </c>
      <c r="D24" s="13">
        <v>88.468324394274603</v>
      </c>
      <c r="E24" s="13">
        <v>2.2539071305402198</v>
      </c>
      <c r="F24" s="13">
        <v>83.190273436445906</v>
      </c>
      <c r="G24" s="13">
        <v>92.243646470881203</v>
      </c>
      <c r="H24" s="13">
        <v>2.5476995817116301</v>
      </c>
      <c r="I24" s="14">
        <v>236</v>
      </c>
      <c r="J24" s="14">
        <v>264</v>
      </c>
      <c r="K24" s="13">
        <v>1.3096268334257899</v>
      </c>
      <c r="L24" s="14">
        <v>201.58414081163599</v>
      </c>
      <c r="M24" s="14">
        <v>89</v>
      </c>
      <c r="ZA24" s="8"/>
    </row>
    <row r="25" spans="2:677" x14ac:dyDescent="0.3">
      <c r="B25" s="21"/>
      <c r="C25" s="15" t="s">
        <v>231</v>
      </c>
      <c r="D25" s="13">
        <v>87.440916266045093</v>
      </c>
      <c r="E25" s="13">
        <v>2.1832946185072402</v>
      </c>
      <c r="F25" s="13">
        <v>82.460570650193802</v>
      </c>
      <c r="G25" s="13">
        <v>91.158711415146797</v>
      </c>
      <c r="H25" s="13">
        <v>2.49687984954826</v>
      </c>
      <c r="I25" s="14">
        <v>348</v>
      </c>
      <c r="J25" s="14">
        <v>392</v>
      </c>
      <c r="K25" s="13">
        <v>1.6971834582341601</v>
      </c>
      <c r="L25" s="14">
        <v>230.97090541281801</v>
      </c>
      <c r="M25" s="14">
        <v>145</v>
      </c>
      <c r="ZA25" s="8"/>
    </row>
    <row r="26" spans="2:677" x14ac:dyDescent="0.3">
      <c r="B26" s="21"/>
      <c r="C26" s="15" t="s">
        <v>232</v>
      </c>
      <c r="D26" s="13">
        <v>87.154817571771105</v>
      </c>
      <c r="E26" s="13">
        <v>1.65713238933641</v>
      </c>
      <c r="F26" s="13">
        <v>83.514897820054401</v>
      </c>
      <c r="G26" s="13">
        <v>90.086443023642403</v>
      </c>
      <c r="H26" s="13">
        <v>1.90136636792542</v>
      </c>
      <c r="I26" s="14">
        <v>421</v>
      </c>
      <c r="J26" s="14">
        <v>476</v>
      </c>
      <c r="K26" s="13">
        <v>1.16513526351012</v>
      </c>
      <c r="L26" s="14">
        <v>408.53625746936001</v>
      </c>
      <c r="M26" s="14">
        <v>165</v>
      </c>
      <c r="ZA26" s="8"/>
    </row>
    <row r="27" spans="2:677" x14ac:dyDescent="0.3">
      <c r="B27" s="21"/>
      <c r="C27" s="15" t="s">
        <v>233</v>
      </c>
      <c r="D27" s="13">
        <v>88.399720150127393</v>
      </c>
      <c r="E27" s="13">
        <v>1.81384890554728</v>
      </c>
      <c r="F27" s="13">
        <v>84.310524465593403</v>
      </c>
      <c r="G27" s="13">
        <v>91.5302040484939</v>
      </c>
      <c r="H27" s="13">
        <v>2.0518717734251402</v>
      </c>
      <c r="I27" s="14">
        <v>356</v>
      </c>
      <c r="J27" s="14">
        <v>397</v>
      </c>
      <c r="K27" s="13">
        <v>1.27050987202152</v>
      </c>
      <c r="L27" s="14">
        <v>312.47297541130598</v>
      </c>
      <c r="M27" s="14">
        <v>152</v>
      </c>
      <c r="ZA27" s="8"/>
    </row>
    <row r="28" spans="2:677" x14ac:dyDescent="0.3">
      <c r="B28" s="21"/>
      <c r="C28" s="15" t="s">
        <v>234</v>
      </c>
      <c r="D28" s="13">
        <v>78.875499282670305</v>
      </c>
      <c r="E28" s="13">
        <v>3.421709223028</v>
      </c>
      <c r="F28" s="13">
        <v>71.287581622536706</v>
      </c>
      <c r="G28" s="13">
        <v>84.883358127036701</v>
      </c>
      <c r="H28" s="13">
        <v>4.33811418519893</v>
      </c>
      <c r="I28" s="14">
        <v>171</v>
      </c>
      <c r="J28" s="14">
        <v>208</v>
      </c>
      <c r="K28" s="13">
        <v>1.4545477134546401</v>
      </c>
      <c r="L28" s="14">
        <v>142.999777921336</v>
      </c>
      <c r="M28" s="14">
        <v>83</v>
      </c>
      <c r="ZA28" s="8"/>
    </row>
    <row r="29" spans="2:677" x14ac:dyDescent="0.3">
      <c r="B29" s="21"/>
      <c r="C29" s="15" t="s">
        <v>235</v>
      </c>
      <c r="D29" s="13">
        <v>88.232337359004404</v>
      </c>
      <c r="E29" s="13">
        <v>2.0752736955212301</v>
      </c>
      <c r="F29" s="13">
        <v>83.463126548038304</v>
      </c>
      <c r="G29" s="13">
        <v>91.761875026755902</v>
      </c>
      <c r="H29" s="13">
        <v>2.3520556721480101</v>
      </c>
      <c r="I29" s="14">
        <v>275</v>
      </c>
      <c r="J29" s="14">
        <v>309</v>
      </c>
      <c r="K29" s="13">
        <v>1.2775664123373101</v>
      </c>
      <c r="L29" s="14">
        <v>241.866095582996</v>
      </c>
      <c r="M29" s="14">
        <v>110</v>
      </c>
      <c r="ZA29" s="8"/>
    </row>
    <row r="30" spans="2:677" x14ac:dyDescent="0.3">
      <c r="B30" s="21"/>
      <c r="C30" s="15" t="s">
        <v>236</v>
      </c>
      <c r="D30" s="13">
        <v>88.693616577905601</v>
      </c>
      <c r="E30" s="13">
        <v>1.93833896746118</v>
      </c>
      <c r="F30" s="13">
        <v>84.262818204890294</v>
      </c>
      <c r="G30" s="13">
        <v>91.995430756434402</v>
      </c>
      <c r="H30" s="13">
        <v>2.1854323256269601</v>
      </c>
      <c r="I30" s="14">
        <v>341</v>
      </c>
      <c r="J30" s="14">
        <v>384</v>
      </c>
      <c r="K30" s="13">
        <v>1.43496779440899</v>
      </c>
      <c r="L30" s="14">
        <v>267.60182458182197</v>
      </c>
      <c r="M30" s="14">
        <v>143</v>
      </c>
      <c r="ZA30" s="8"/>
    </row>
    <row r="31" spans="2:677" x14ac:dyDescent="0.3">
      <c r="B31" s="21"/>
      <c r="C31" s="15" t="s">
        <v>237</v>
      </c>
      <c r="D31" s="13">
        <v>89.276654912143897</v>
      </c>
      <c r="E31" s="13">
        <v>1.59291082485568</v>
      </c>
      <c r="F31" s="13">
        <v>85.700513701813804</v>
      </c>
      <c r="G31" s="13">
        <v>92.041496592668693</v>
      </c>
      <c r="H31" s="13">
        <v>1.7842411618392799</v>
      </c>
      <c r="I31" s="14">
        <v>348</v>
      </c>
      <c r="J31" s="14">
        <v>386</v>
      </c>
      <c r="K31" s="13">
        <v>1.0204117837783</v>
      </c>
      <c r="L31" s="14">
        <v>378.27865782846101</v>
      </c>
      <c r="M31" s="14">
        <v>143</v>
      </c>
      <c r="ZA31" s="8"/>
    </row>
    <row r="32" spans="2:677" x14ac:dyDescent="0.3">
      <c r="B32" s="21"/>
      <c r="C32" s="15" t="s">
        <v>238</v>
      </c>
      <c r="D32" s="13">
        <v>85.4880460621021</v>
      </c>
      <c r="E32" s="13">
        <v>2.7765696217401001</v>
      </c>
      <c r="F32" s="13">
        <v>79.057781484086107</v>
      </c>
      <c r="G32" s="13">
        <v>90.188934132640696</v>
      </c>
      <c r="H32" s="13">
        <v>3.2479039463869399</v>
      </c>
      <c r="I32" s="14">
        <v>197</v>
      </c>
      <c r="J32" s="14">
        <v>232</v>
      </c>
      <c r="K32" s="13">
        <v>1.43548227708826</v>
      </c>
      <c r="L32" s="14">
        <v>161.618156979681</v>
      </c>
      <c r="M32" s="14">
        <v>77</v>
      </c>
      <c r="ZA32" s="8"/>
    </row>
    <row r="33" spans="2:677" x14ac:dyDescent="0.3">
      <c r="B33" s="21"/>
      <c r="C33" s="15" t="s">
        <v>239</v>
      </c>
      <c r="D33" s="13">
        <v>88.724344469602201</v>
      </c>
      <c r="E33" s="13">
        <v>2.31651008359907</v>
      </c>
      <c r="F33" s="13">
        <v>83.262564261203593</v>
      </c>
      <c r="G33" s="13">
        <v>92.563023767875407</v>
      </c>
      <c r="H33" s="13">
        <v>2.6109069584534699</v>
      </c>
      <c r="I33" s="14">
        <v>282</v>
      </c>
      <c r="J33" s="14">
        <v>311</v>
      </c>
      <c r="K33" s="13">
        <v>1.66282093923414</v>
      </c>
      <c r="L33" s="14">
        <v>187.03156344858101</v>
      </c>
      <c r="M33" s="14">
        <v>113</v>
      </c>
      <c r="ZA33" s="8"/>
    </row>
    <row r="34" spans="2:677" x14ac:dyDescent="0.3">
      <c r="B34" s="21"/>
      <c r="C34" s="15" t="s">
        <v>240</v>
      </c>
      <c r="D34" s="13">
        <v>84.275990025862995</v>
      </c>
      <c r="E34" s="13">
        <v>1.7722531894065101</v>
      </c>
      <c r="F34" s="13">
        <v>80.460901975034005</v>
      </c>
      <c r="G34" s="13">
        <v>87.462241923094496</v>
      </c>
      <c r="H34" s="13">
        <v>2.10291589438775</v>
      </c>
      <c r="I34" s="14">
        <v>495</v>
      </c>
      <c r="J34" s="14">
        <v>578</v>
      </c>
      <c r="K34" s="13">
        <v>1.36760340259677</v>
      </c>
      <c r="L34" s="14">
        <v>422.63714677991499</v>
      </c>
      <c r="M34" s="14">
        <v>211</v>
      </c>
      <c r="ZA34" s="8"/>
    </row>
    <row r="35" spans="2:677" x14ac:dyDescent="0.3">
      <c r="B35" s="21"/>
      <c r="C35" s="15" t="s">
        <v>241</v>
      </c>
      <c r="D35" s="13">
        <v>82.837254763155798</v>
      </c>
      <c r="E35" s="13">
        <v>2.88928038127455</v>
      </c>
      <c r="F35" s="13">
        <v>76.361165651459899</v>
      </c>
      <c r="G35" s="13">
        <v>87.822099453106404</v>
      </c>
      <c r="H35" s="13">
        <v>3.4878997252328499</v>
      </c>
      <c r="I35" s="14">
        <v>358</v>
      </c>
      <c r="J35" s="14">
        <v>413</v>
      </c>
      <c r="K35" s="13">
        <v>2.4191574745536299</v>
      </c>
      <c r="L35" s="14">
        <v>170.72059357202599</v>
      </c>
      <c r="M35" s="14">
        <v>148</v>
      </c>
      <c r="ZA35" s="8"/>
    </row>
    <row r="36" spans="2:677" x14ac:dyDescent="0.3">
      <c r="B36" s="21"/>
      <c r="C36" s="15" t="s">
        <v>242</v>
      </c>
      <c r="D36" s="13">
        <v>86.234577962525094</v>
      </c>
      <c r="E36" s="13">
        <v>1.9726997023711701</v>
      </c>
      <c r="F36" s="13">
        <v>81.857826511328199</v>
      </c>
      <c r="G36" s="13">
        <v>89.688457715640098</v>
      </c>
      <c r="H36" s="13">
        <v>2.2875970973365698</v>
      </c>
      <c r="I36" s="14">
        <v>373</v>
      </c>
      <c r="J36" s="14">
        <v>426</v>
      </c>
      <c r="K36" s="13">
        <v>1.39328485474459</v>
      </c>
      <c r="L36" s="14">
        <v>305.75226490787702</v>
      </c>
      <c r="M36" s="14">
        <v>153</v>
      </c>
      <c r="ZA36" s="8"/>
    </row>
    <row r="37" spans="2:677" x14ac:dyDescent="0.3">
      <c r="B37" s="21"/>
      <c r="C37" s="15" t="s">
        <v>243</v>
      </c>
      <c r="D37" s="13">
        <v>82.747957623518005</v>
      </c>
      <c r="E37" s="13">
        <v>2.57622485681597</v>
      </c>
      <c r="F37" s="13">
        <v>77.019330647277499</v>
      </c>
      <c r="G37" s="13">
        <v>87.2843155431041</v>
      </c>
      <c r="H37" s="13">
        <v>3.1133395080723698</v>
      </c>
      <c r="I37" s="14">
        <v>207</v>
      </c>
      <c r="J37" s="14">
        <v>253</v>
      </c>
      <c r="K37" s="13">
        <v>1.17157547973169</v>
      </c>
      <c r="L37" s="14">
        <v>215.948527753364</v>
      </c>
      <c r="M37" s="14">
        <v>87</v>
      </c>
      <c r="ZA37" s="8"/>
    </row>
    <row r="38" spans="2:677" x14ac:dyDescent="0.3">
      <c r="B38" s="21" t="s">
        <v>259</v>
      </c>
      <c r="C38" s="15" t="s">
        <v>244</v>
      </c>
      <c r="D38" s="13">
        <v>87.009907798553598</v>
      </c>
      <c r="E38" s="13">
        <v>0.77982380980212596</v>
      </c>
      <c r="F38" s="13">
        <v>85.402317367922095</v>
      </c>
      <c r="G38" s="13">
        <v>88.464373302276798</v>
      </c>
      <c r="H38" s="13">
        <v>0.89624713958734803</v>
      </c>
      <c r="I38" s="14">
        <v>4008</v>
      </c>
      <c r="J38" s="14">
        <v>4602</v>
      </c>
      <c r="K38" s="13">
        <v>2.47550765755437</v>
      </c>
      <c r="L38" s="14">
        <v>1859.01262957371</v>
      </c>
      <c r="M38" s="14">
        <v>1591</v>
      </c>
      <c r="ZA38" s="8"/>
    </row>
    <row r="39" spans="2:677" x14ac:dyDescent="0.3">
      <c r="B39" s="21"/>
      <c r="C39" s="15" t="s">
        <v>245</v>
      </c>
      <c r="D39" s="13">
        <v>88.812298244803301</v>
      </c>
      <c r="E39" s="13">
        <v>0.85622255158836502</v>
      </c>
      <c r="F39" s="13">
        <v>87.019246680399505</v>
      </c>
      <c r="G39" s="13">
        <v>90.385039230872707</v>
      </c>
      <c r="H39" s="13">
        <v>0.96408106592204401</v>
      </c>
      <c r="I39" s="14">
        <v>3101</v>
      </c>
      <c r="J39" s="14">
        <v>3461</v>
      </c>
      <c r="K39" s="13">
        <v>2.5529095888651101</v>
      </c>
      <c r="L39" s="14">
        <v>1355.7080184490901</v>
      </c>
      <c r="M39" s="14">
        <v>1237</v>
      </c>
      <c r="ZA39" s="8"/>
    </row>
    <row r="40" spans="2:677" x14ac:dyDescent="0.3">
      <c r="B40" s="21" t="s">
        <v>284</v>
      </c>
      <c r="C40" s="15" t="s">
        <v>277</v>
      </c>
      <c r="D40" s="13">
        <v>88.221309111928207</v>
      </c>
      <c r="E40" s="13">
        <v>0.83396571745165704</v>
      </c>
      <c r="F40" s="13">
        <v>86.4852850608072</v>
      </c>
      <c r="G40" s="13">
        <v>89.760734960356203</v>
      </c>
      <c r="H40" s="13">
        <v>0.94531097514500395</v>
      </c>
      <c r="I40" s="14">
        <v>3597</v>
      </c>
      <c r="J40" s="14">
        <v>4075</v>
      </c>
      <c r="K40" s="13">
        <v>2.7267598982010002</v>
      </c>
      <c r="L40" s="14">
        <v>1494.4476786124501</v>
      </c>
      <c r="M40" s="14">
        <v>2235</v>
      </c>
      <c r="ZA40" s="8"/>
    </row>
    <row r="41" spans="2:677" x14ac:dyDescent="0.3">
      <c r="B41" s="21"/>
      <c r="C41" s="15" t="s">
        <v>278</v>
      </c>
      <c r="D41" s="13">
        <v>87.821605490065494</v>
      </c>
      <c r="E41" s="13">
        <v>0.86349013227159299</v>
      </c>
      <c r="F41" s="13">
        <v>86.024685874156802</v>
      </c>
      <c r="G41" s="13">
        <v>89.415907248049507</v>
      </c>
      <c r="H41" s="13">
        <v>0.983232004759093</v>
      </c>
      <c r="I41" s="14">
        <v>3512</v>
      </c>
      <c r="J41" s="14">
        <v>3988</v>
      </c>
      <c r="K41" s="13">
        <v>2.7795185999605598</v>
      </c>
      <c r="L41" s="14">
        <v>1434.7808286141999</v>
      </c>
      <c r="M41" s="14">
        <v>2224</v>
      </c>
      <c r="ZA41" s="8"/>
    </row>
    <row r="42" spans="2:677" x14ac:dyDescent="0.3">
      <c r="B42" s="21" t="s">
        <v>285</v>
      </c>
      <c r="C42" s="15" t="s">
        <v>279</v>
      </c>
      <c r="D42" s="13">
        <v>79.178942258267497</v>
      </c>
      <c r="E42" s="13">
        <v>1.9184946438239701</v>
      </c>
      <c r="F42" s="13">
        <v>75.162683968717502</v>
      </c>
      <c r="G42" s="13">
        <v>82.695281728029997</v>
      </c>
      <c r="H42" s="13">
        <v>2.4229859469026298</v>
      </c>
      <c r="I42" s="14">
        <v>804</v>
      </c>
      <c r="J42" s="14">
        <v>1008</v>
      </c>
      <c r="K42" s="13">
        <v>2.2482166940966901</v>
      </c>
      <c r="L42" s="14">
        <v>448.35535766938301</v>
      </c>
      <c r="M42" s="14">
        <v>469</v>
      </c>
      <c r="ZA42" s="8"/>
    </row>
    <row r="43" spans="2:677" x14ac:dyDescent="0.3">
      <c r="B43" s="21"/>
      <c r="C43" s="15" t="s">
        <v>280</v>
      </c>
      <c r="D43" s="13">
        <v>90.812821056679496</v>
      </c>
      <c r="E43" s="13">
        <v>2.1735279103204799</v>
      </c>
      <c r="F43" s="13">
        <v>85.553888588927606</v>
      </c>
      <c r="G43" s="13">
        <v>94.285183854697294</v>
      </c>
      <c r="H43" s="13">
        <v>2.3934152524167298</v>
      </c>
      <c r="I43" s="14">
        <v>311</v>
      </c>
      <c r="J43" s="14">
        <v>347</v>
      </c>
      <c r="K43" s="13">
        <v>1.95919290595914</v>
      </c>
      <c r="L43" s="14">
        <v>177.113748699556</v>
      </c>
      <c r="M43" s="14">
        <v>187</v>
      </c>
      <c r="ZA43" s="8"/>
    </row>
    <row r="44" spans="2:677" x14ac:dyDescent="0.3">
      <c r="B44" s="21"/>
      <c r="C44" s="15" t="s">
        <v>281</v>
      </c>
      <c r="D44" s="13">
        <v>87.365776665395202</v>
      </c>
      <c r="E44" s="13">
        <v>2.5408711302812401</v>
      </c>
      <c r="F44" s="13">
        <v>81.467012517419604</v>
      </c>
      <c r="G44" s="13">
        <v>91.581077312669905</v>
      </c>
      <c r="H44" s="13">
        <v>2.9083140186718599</v>
      </c>
      <c r="I44" s="14">
        <v>252</v>
      </c>
      <c r="J44" s="14">
        <v>283</v>
      </c>
      <c r="K44" s="13">
        <v>1.6493943217841001</v>
      </c>
      <c r="L44" s="14">
        <v>171.57813402309301</v>
      </c>
      <c r="M44" s="14">
        <v>161</v>
      </c>
      <c r="ZA44" s="8"/>
    </row>
    <row r="45" spans="2:677" x14ac:dyDescent="0.3">
      <c r="B45" s="21"/>
      <c r="C45" s="15" t="s">
        <v>282</v>
      </c>
      <c r="D45" s="13">
        <v>88.787668042759904</v>
      </c>
      <c r="E45" s="13">
        <v>0.66013766593489498</v>
      </c>
      <c r="F45" s="13">
        <v>87.426572804457805</v>
      </c>
      <c r="G45" s="13">
        <v>90.018244723743507</v>
      </c>
      <c r="H45" s="13">
        <v>0.743501525028199</v>
      </c>
      <c r="I45" s="14">
        <v>5674</v>
      </c>
      <c r="J45" s="14">
        <v>6347</v>
      </c>
      <c r="K45" s="13">
        <v>2.7779248809362702</v>
      </c>
      <c r="L45" s="14">
        <v>2284.7990035860198</v>
      </c>
      <c r="M45" s="14">
        <v>2620</v>
      </c>
      <c r="ZA45" s="8"/>
    </row>
    <row r="46" spans="2:677" x14ac:dyDescent="0.3">
      <c r="B46" s="21"/>
      <c r="C46" s="15" t="s">
        <v>283</v>
      </c>
      <c r="D46" s="13">
        <v>85.075850173415603</v>
      </c>
      <c r="E46" s="13">
        <v>6.0615174918033299</v>
      </c>
      <c r="F46" s="13">
        <v>68.851182195972697</v>
      </c>
      <c r="G46" s="13">
        <v>93.631208006036999</v>
      </c>
      <c r="H46" s="13">
        <v>7.1248391634614796</v>
      </c>
      <c r="I46" s="14">
        <v>68</v>
      </c>
      <c r="J46" s="14">
        <v>78</v>
      </c>
      <c r="K46" s="13">
        <v>2.2282173552551998</v>
      </c>
      <c r="L46" s="14">
        <v>35.0055616504551</v>
      </c>
      <c r="M46" s="14">
        <v>27</v>
      </c>
      <c r="ZA46" s="8"/>
    </row>
    <row r="47" spans="2:677" x14ac:dyDescent="0.3">
      <c r="B47" s="21" t="s">
        <v>261</v>
      </c>
      <c r="C47" s="15" t="s">
        <v>246</v>
      </c>
      <c r="D47" s="13">
        <v>86.143737833531205</v>
      </c>
      <c r="E47" s="13">
        <v>1.2952393890176099</v>
      </c>
      <c r="F47" s="13">
        <v>83.402945932617797</v>
      </c>
      <c r="G47" s="13">
        <v>88.494361104397996</v>
      </c>
      <c r="H47" s="13">
        <v>1.50357927528127</v>
      </c>
      <c r="I47" s="14">
        <v>1592</v>
      </c>
      <c r="J47" s="14">
        <v>1869</v>
      </c>
      <c r="K47" s="13">
        <v>2.6254705681510799</v>
      </c>
      <c r="L47" s="14">
        <v>711.872386867469</v>
      </c>
      <c r="M47" s="14">
        <v>1116</v>
      </c>
      <c r="ZA47" s="8"/>
    </row>
    <row r="48" spans="2:677" x14ac:dyDescent="0.3">
      <c r="B48" s="21"/>
      <c r="C48" s="15" t="s">
        <v>247</v>
      </c>
      <c r="D48" s="13">
        <v>87.904193953943405</v>
      </c>
      <c r="E48" s="13">
        <v>1.2666048699282499</v>
      </c>
      <c r="F48" s="13">
        <v>85.192354047606401</v>
      </c>
      <c r="G48" s="13">
        <v>90.176659927577703</v>
      </c>
      <c r="H48" s="13">
        <v>1.4408924227117901</v>
      </c>
      <c r="I48" s="14">
        <v>1255</v>
      </c>
      <c r="J48" s="14">
        <v>1455</v>
      </c>
      <c r="K48" s="13">
        <v>2.1938266262093702</v>
      </c>
      <c r="L48" s="14">
        <v>663.22469725606402</v>
      </c>
      <c r="M48" s="14">
        <v>1004</v>
      </c>
      <c r="ZA48" s="8"/>
    </row>
    <row r="49" spans="2:677" x14ac:dyDescent="0.3">
      <c r="B49" s="21"/>
      <c r="C49" s="15" t="s">
        <v>248</v>
      </c>
      <c r="D49" s="13">
        <v>86.816065442944904</v>
      </c>
      <c r="E49" s="13">
        <v>1.6248530635749201</v>
      </c>
      <c r="F49" s="13">
        <v>83.290901043482506</v>
      </c>
      <c r="G49" s="13">
        <v>89.689579127323697</v>
      </c>
      <c r="H49" s="13">
        <v>1.87160412682231</v>
      </c>
      <c r="I49" s="14">
        <v>1259</v>
      </c>
      <c r="J49" s="14">
        <v>1436</v>
      </c>
      <c r="K49" s="13">
        <v>3.3100530191241599</v>
      </c>
      <c r="L49" s="14">
        <v>433.82990897830501</v>
      </c>
      <c r="M49" s="14">
        <v>1008</v>
      </c>
      <c r="ZA49" s="8"/>
    </row>
    <row r="50" spans="2:677" x14ac:dyDescent="0.3">
      <c r="B50" s="21"/>
      <c r="C50" s="15" t="s">
        <v>249</v>
      </c>
      <c r="D50" s="13">
        <v>87.098483057047105</v>
      </c>
      <c r="E50" s="13">
        <v>1.3757631444965099</v>
      </c>
      <c r="F50" s="13">
        <v>84.152165704422998</v>
      </c>
      <c r="G50" s="13">
        <v>89.564965046809604</v>
      </c>
      <c r="H50" s="13">
        <v>1.5795489154448501</v>
      </c>
      <c r="I50" s="14">
        <v>1326</v>
      </c>
      <c r="J50" s="14">
        <v>1486</v>
      </c>
      <c r="K50" s="13">
        <v>2.5012806716686602</v>
      </c>
      <c r="L50" s="14">
        <v>594.09566340616198</v>
      </c>
      <c r="M50" s="14">
        <v>1028</v>
      </c>
      <c r="ZA50" s="8"/>
    </row>
    <row r="51" spans="2:677" x14ac:dyDescent="0.3">
      <c r="B51" s="21"/>
      <c r="C51" s="15" t="s">
        <v>250</v>
      </c>
      <c r="D51" s="13">
        <v>91.789438945354803</v>
      </c>
      <c r="E51" s="13">
        <v>1.0439024946981099</v>
      </c>
      <c r="F51" s="13">
        <v>89.4959595004145</v>
      </c>
      <c r="G51" s="13">
        <v>93.617864637542297</v>
      </c>
      <c r="H51" s="13">
        <v>1.13727952441192</v>
      </c>
      <c r="I51" s="14">
        <v>1610</v>
      </c>
      <c r="J51" s="14">
        <v>1743</v>
      </c>
      <c r="K51" s="13">
        <v>2.5188509648725401</v>
      </c>
      <c r="L51" s="14">
        <v>691.98218723837704</v>
      </c>
      <c r="M51" s="14">
        <v>1122</v>
      </c>
      <c r="ZA51" s="8"/>
    </row>
    <row r="52" spans="2:677" x14ac:dyDescent="0.3">
      <c r="B52" s="21" t="s">
        <v>260</v>
      </c>
      <c r="C52" s="15" t="s">
        <v>251</v>
      </c>
      <c r="D52" s="13">
        <v>88.439772745549504</v>
      </c>
      <c r="E52" s="13">
        <v>0.669358060849923</v>
      </c>
      <c r="F52" s="13">
        <v>87.061208212911595</v>
      </c>
      <c r="G52" s="13">
        <v>89.688853750643702</v>
      </c>
      <c r="H52" s="13">
        <v>0.75685185530240595</v>
      </c>
      <c r="I52" s="14">
        <v>5393</v>
      </c>
      <c r="J52" s="14">
        <v>6055</v>
      </c>
      <c r="K52" s="13">
        <v>2.6530499253299902</v>
      </c>
      <c r="L52" s="14">
        <v>2282.2789507991902</v>
      </c>
      <c r="M52" s="14">
        <v>2658</v>
      </c>
      <c r="ZA52" s="8"/>
    </row>
    <row r="53" spans="2:677" x14ac:dyDescent="0.3">
      <c r="B53" s="21"/>
      <c r="C53" s="15" t="s">
        <v>252</v>
      </c>
      <c r="D53" s="13">
        <v>86.2014234201839</v>
      </c>
      <c r="E53" s="13">
        <v>1.27813610918738</v>
      </c>
      <c r="F53" s="13">
        <v>83.498482891100593</v>
      </c>
      <c r="G53" s="13">
        <v>88.522481714258404</v>
      </c>
      <c r="H53" s="13">
        <v>1.4827320228312</v>
      </c>
      <c r="I53" s="14">
        <v>1649</v>
      </c>
      <c r="J53" s="14">
        <v>1934</v>
      </c>
      <c r="K53" s="13">
        <v>2.6548337956310699</v>
      </c>
      <c r="L53" s="14">
        <v>728.48251486879894</v>
      </c>
      <c r="M53" s="14">
        <v>1155</v>
      </c>
      <c r="ZA53" s="8"/>
    </row>
    <row r="54" spans="2:677" x14ac:dyDescent="0.3">
      <c r="B54" s="21" t="s">
        <v>254</v>
      </c>
      <c r="C54" s="15" t="s">
        <v>253</v>
      </c>
      <c r="D54" s="13">
        <v>90.126605761202498</v>
      </c>
      <c r="E54" s="13">
        <v>0.64159337298485997</v>
      </c>
      <c r="F54" s="13">
        <v>88.795251165085205</v>
      </c>
      <c r="G54" s="13">
        <v>91.315240299167201</v>
      </c>
      <c r="H54" s="13">
        <v>0.71188010195880602</v>
      </c>
      <c r="I54" s="14">
        <v>4576</v>
      </c>
      <c r="J54" s="14">
        <v>5071</v>
      </c>
      <c r="K54" s="13">
        <v>2.34535292707195</v>
      </c>
      <c r="L54" s="14">
        <v>2162.1479400675398</v>
      </c>
      <c r="M54" s="14">
        <v>2296</v>
      </c>
      <c r="ZA54" s="8"/>
    </row>
    <row r="55" spans="2:677" x14ac:dyDescent="0.3">
      <c r="B55" s="21"/>
      <c r="C55" s="15" t="s">
        <v>254</v>
      </c>
      <c r="D55" s="13">
        <v>84.954473461524103</v>
      </c>
      <c r="E55" s="13">
        <v>1.1274464933181301</v>
      </c>
      <c r="F55" s="13">
        <v>82.607442458254994</v>
      </c>
      <c r="G55" s="13">
        <v>87.034495480093796</v>
      </c>
      <c r="H55" s="13">
        <v>1.3271184522481301</v>
      </c>
      <c r="I55" s="14">
        <v>2533</v>
      </c>
      <c r="J55" s="14">
        <v>2992</v>
      </c>
      <c r="K55" s="13">
        <v>2.9745046335329501</v>
      </c>
      <c r="L55" s="14">
        <v>1005.8817748238901</v>
      </c>
      <c r="M55" s="14">
        <v>1526</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211" priority="1">
      <formula>ZA9 = 3</formula>
    </cfRule>
    <cfRule type="expression" dxfId="210" priority="48">
      <formula>I9 = J9</formula>
    </cfRule>
    <cfRule type="expression" dxfId="209" priority="95">
      <formula>ZA9 = 2</formula>
    </cfRule>
    <cfRule type="expression" dxfId="208" priority="142">
      <formula>ZA9 = 1</formula>
    </cfRule>
  </conditionalFormatting>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93</v>
      </c>
      <c r="M2" s="11" t="str">
        <f>HYPERLINK("#'INDICE'!A1", "Índice")</f>
        <v>Índice</v>
      </c>
    </row>
    <row r="3" spans="2:677" x14ac:dyDescent="0.3">
      <c r="B3" s="9" t="s">
        <v>7</v>
      </c>
      <c r="C3" s="10" t="s">
        <v>92</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88.508408493228501</v>
      </c>
      <c r="E9" s="13">
        <v>0.64332123658373397</v>
      </c>
      <c r="F9" s="13">
        <v>87.185552867593501</v>
      </c>
      <c r="G9" s="13">
        <v>89.710819791279803</v>
      </c>
      <c r="H9" s="13">
        <v>0.72684759282837197</v>
      </c>
      <c r="I9" s="14">
        <v>7104</v>
      </c>
      <c r="J9" s="14">
        <v>7982</v>
      </c>
      <c r="K9" s="13">
        <v>3.2474941375646198</v>
      </c>
      <c r="L9" s="14">
        <v>2457.89512217131</v>
      </c>
      <c r="M9" s="14">
        <v>2913</v>
      </c>
      <c r="ZA9" s="8"/>
    </row>
    <row r="10" spans="2:677" x14ac:dyDescent="0.3">
      <c r="B10" s="21" t="s">
        <v>256</v>
      </c>
      <c r="C10" s="15" t="s">
        <v>216</v>
      </c>
      <c r="D10" s="13">
        <v>88.704596379319099</v>
      </c>
      <c r="E10" s="13">
        <v>0.77921452042427197</v>
      </c>
      <c r="F10" s="13">
        <v>87.083893460471998</v>
      </c>
      <c r="G10" s="13">
        <v>90.144948986367496</v>
      </c>
      <c r="H10" s="13">
        <v>0.87843759199601201</v>
      </c>
      <c r="I10" s="14">
        <v>4391</v>
      </c>
      <c r="J10" s="14">
        <v>4900</v>
      </c>
      <c r="K10" s="13">
        <v>2.9687500599615002</v>
      </c>
      <c r="L10" s="14">
        <v>1650.52628245287</v>
      </c>
      <c r="M10" s="14">
        <v>1824</v>
      </c>
      <c r="ZA10" s="8"/>
    </row>
    <row r="11" spans="2:677" x14ac:dyDescent="0.3">
      <c r="B11" s="21"/>
      <c r="C11" s="15" t="s">
        <v>217</v>
      </c>
      <c r="D11" s="13">
        <v>88.069708883001894</v>
      </c>
      <c r="E11" s="13">
        <v>1.1398615272802299</v>
      </c>
      <c r="F11" s="13">
        <v>85.646015567863699</v>
      </c>
      <c r="G11" s="13">
        <v>90.131313483540595</v>
      </c>
      <c r="H11" s="13">
        <v>1.29427193723838</v>
      </c>
      <c r="I11" s="14">
        <v>2713</v>
      </c>
      <c r="J11" s="14">
        <v>3082</v>
      </c>
      <c r="K11" s="13">
        <v>3.8099413259806099</v>
      </c>
      <c r="L11" s="14">
        <v>808.93634213822099</v>
      </c>
      <c r="M11" s="14">
        <v>1089</v>
      </c>
      <c r="ZA11" s="8"/>
    </row>
    <row r="12" spans="2:677" x14ac:dyDescent="0.3">
      <c r="B12" s="21" t="s">
        <v>257</v>
      </c>
      <c r="C12" s="15" t="s">
        <v>218</v>
      </c>
      <c r="D12" s="13">
        <v>87.728472698651103</v>
      </c>
      <c r="E12" s="13">
        <v>0.85848591208121405</v>
      </c>
      <c r="F12" s="13">
        <v>85.942470749466494</v>
      </c>
      <c r="G12" s="13">
        <v>89.315773165768206</v>
      </c>
      <c r="H12" s="13">
        <v>0.97857159217866296</v>
      </c>
      <c r="I12" s="14">
        <v>2820</v>
      </c>
      <c r="J12" s="14">
        <v>3156</v>
      </c>
      <c r="K12" s="13">
        <v>2.1598645799868299</v>
      </c>
      <c r="L12" s="14">
        <v>1461.2027204128001</v>
      </c>
      <c r="M12" s="14">
        <v>1146</v>
      </c>
      <c r="ZA12" s="8"/>
    </row>
    <row r="13" spans="2:677" x14ac:dyDescent="0.3">
      <c r="B13" s="21"/>
      <c r="C13" s="15" t="s">
        <v>219</v>
      </c>
      <c r="D13" s="13">
        <v>89.550744051158901</v>
      </c>
      <c r="E13" s="13">
        <v>0.98982849410155505</v>
      </c>
      <c r="F13" s="13">
        <v>87.442927305605394</v>
      </c>
      <c r="G13" s="13">
        <v>91.339786320917597</v>
      </c>
      <c r="H13" s="13">
        <v>1.1053269345658201</v>
      </c>
      <c r="I13" s="14">
        <v>2395</v>
      </c>
      <c r="J13" s="14">
        <v>2647</v>
      </c>
      <c r="K13" s="13">
        <v>2.77048100830469</v>
      </c>
      <c r="L13" s="14">
        <v>955.42975824972405</v>
      </c>
      <c r="M13" s="14">
        <v>963</v>
      </c>
      <c r="ZA13" s="8"/>
    </row>
    <row r="14" spans="2:677" x14ac:dyDescent="0.3">
      <c r="B14" s="21"/>
      <c r="C14" s="15" t="s">
        <v>220</v>
      </c>
      <c r="D14" s="13">
        <v>84.457513405104194</v>
      </c>
      <c r="E14" s="13">
        <v>1.29531594760247</v>
      </c>
      <c r="F14" s="13">
        <v>81.742399134241197</v>
      </c>
      <c r="G14" s="13">
        <v>86.833893404851295</v>
      </c>
      <c r="H14" s="13">
        <v>1.53368942013416</v>
      </c>
      <c r="I14" s="14">
        <v>1889</v>
      </c>
      <c r="J14" s="14">
        <v>2179</v>
      </c>
      <c r="K14" s="13">
        <v>2.78387998189352</v>
      </c>
      <c r="L14" s="14">
        <v>782.72052465347303</v>
      </c>
      <c r="M14" s="14">
        <v>804</v>
      </c>
      <c r="ZA14" s="8"/>
    </row>
    <row r="15" spans="2:677" x14ac:dyDescent="0.3">
      <c r="B15" s="21" t="s">
        <v>258</v>
      </c>
      <c r="C15" s="15" t="s">
        <v>221</v>
      </c>
      <c r="D15" s="13">
        <v>86.384275699345196</v>
      </c>
      <c r="E15" s="13">
        <v>2.5677454419396302</v>
      </c>
      <c r="F15" s="13">
        <v>80.443313860126807</v>
      </c>
      <c r="G15" s="13">
        <v>90.728489912157798</v>
      </c>
      <c r="H15" s="13">
        <v>2.9724685669374602</v>
      </c>
      <c r="I15" s="14">
        <v>223</v>
      </c>
      <c r="J15" s="14">
        <v>255</v>
      </c>
      <c r="K15" s="13">
        <v>1.42384333081615</v>
      </c>
      <c r="L15" s="14">
        <v>179.09273757937501</v>
      </c>
      <c r="M15" s="14">
        <v>90</v>
      </c>
      <c r="ZA15" s="8"/>
    </row>
    <row r="16" spans="2:677" x14ac:dyDescent="0.3">
      <c r="B16" s="21"/>
      <c r="C16" s="15" t="s">
        <v>222</v>
      </c>
      <c r="D16" s="13">
        <v>90.871362346857595</v>
      </c>
      <c r="E16" s="13">
        <v>1.8370580815962301</v>
      </c>
      <c r="F16" s="13">
        <v>86.521806012525801</v>
      </c>
      <c r="G16" s="13">
        <v>93.915972179187605</v>
      </c>
      <c r="H16" s="13">
        <v>2.0216028836281201</v>
      </c>
      <c r="I16" s="14">
        <v>258</v>
      </c>
      <c r="J16" s="14">
        <v>282</v>
      </c>
      <c r="K16" s="13">
        <v>1.143191783477</v>
      </c>
      <c r="L16" s="14">
        <v>246.677770148332</v>
      </c>
      <c r="M16" s="14">
        <v>105</v>
      </c>
      <c r="ZA16" s="8"/>
    </row>
    <row r="17" spans="2:677" x14ac:dyDescent="0.3">
      <c r="B17" s="21"/>
      <c r="C17" s="15" t="s">
        <v>223</v>
      </c>
      <c r="D17" s="13">
        <v>94.369509314207903</v>
      </c>
      <c r="E17" s="13">
        <v>1.4961720004554</v>
      </c>
      <c r="F17" s="13">
        <v>90.561322463364903</v>
      </c>
      <c r="G17" s="13">
        <v>96.697256443477102</v>
      </c>
      <c r="H17" s="13">
        <v>1.5854400550858201</v>
      </c>
      <c r="I17" s="14">
        <v>230</v>
      </c>
      <c r="J17" s="14">
        <v>244</v>
      </c>
      <c r="K17" s="13">
        <v>1.02374402127967</v>
      </c>
      <c r="L17" s="14">
        <v>238.34083025461999</v>
      </c>
      <c r="M17" s="14">
        <v>100</v>
      </c>
      <c r="ZA17" s="8"/>
    </row>
    <row r="18" spans="2:677" x14ac:dyDescent="0.3">
      <c r="B18" s="21"/>
      <c r="C18" s="15" t="s">
        <v>224</v>
      </c>
      <c r="D18" s="13">
        <v>88.579964396725202</v>
      </c>
      <c r="E18" s="13">
        <v>1.9285419453349499</v>
      </c>
      <c r="F18" s="13">
        <v>84.156949723003294</v>
      </c>
      <c r="G18" s="13">
        <v>91.887211213259405</v>
      </c>
      <c r="H18" s="13">
        <v>2.1771762480029202</v>
      </c>
      <c r="I18" s="14">
        <v>215</v>
      </c>
      <c r="J18" s="14">
        <v>244</v>
      </c>
      <c r="K18" s="13">
        <v>0.89343197752215697</v>
      </c>
      <c r="L18" s="14">
        <v>244</v>
      </c>
      <c r="M18" s="14">
        <v>89</v>
      </c>
      <c r="ZA18" s="8"/>
    </row>
    <row r="19" spans="2:677" x14ac:dyDescent="0.3">
      <c r="B19" s="21"/>
      <c r="C19" s="15" t="s">
        <v>225</v>
      </c>
      <c r="D19" s="13">
        <v>89.177520666425707</v>
      </c>
      <c r="E19" s="13">
        <v>2.25007223675428</v>
      </c>
      <c r="F19" s="13">
        <v>83.8317456262006</v>
      </c>
      <c r="G19" s="13">
        <v>92.905382366099701</v>
      </c>
      <c r="H19" s="13">
        <v>2.52313836484737</v>
      </c>
      <c r="I19" s="14">
        <v>214</v>
      </c>
      <c r="J19" s="14">
        <v>242</v>
      </c>
      <c r="K19" s="13">
        <v>1.2642349892617599</v>
      </c>
      <c r="L19" s="14">
        <v>191.42010943813</v>
      </c>
      <c r="M19" s="14">
        <v>84</v>
      </c>
      <c r="ZA19" s="8"/>
    </row>
    <row r="20" spans="2:677" x14ac:dyDescent="0.3">
      <c r="B20" s="21"/>
      <c r="C20" s="15" t="s">
        <v>226</v>
      </c>
      <c r="D20" s="13">
        <v>85.959346090623697</v>
      </c>
      <c r="E20" s="13">
        <v>3.5313042641932699</v>
      </c>
      <c r="F20" s="13">
        <v>77.391548581557601</v>
      </c>
      <c r="G20" s="13">
        <v>91.631352404827794</v>
      </c>
      <c r="H20" s="13">
        <v>4.108109734188</v>
      </c>
      <c r="I20" s="14">
        <v>171</v>
      </c>
      <c r="J20" s="14">
        <v>197</v>
      </c>
      <c r="K20" s="13">
        <v>2.0250973794443001</v>
      </c>
      <c r="L20" s="14">
        <v>97.279272591848297</v>
      </c>
      <c r="M20" s="14">
        <v>73</v>
      </c>
      <c r="ZA20" s="8"/>
    </row>
    <row r="21" spans="2:677" x14ac:dyDescent="0.3">
      <c r="B21" s="21"/>
      <c r="C21" s="15" t="s">
        <v>227</v>
      </c>
      <c r="D21" s="13">
        <v>89.521465526342496</v>
      </c>
      <c r="E21" s="13">
        <v>1.4518906595758001</v>
      </c>
      <c r="F21" s="13">
        <v>86.293663775206099</v>
      </c>
      <c r="G21" s="13">
        <v>92.059078934792396</v>
      </c>
      <c r="H21" s="13">
        <v>1.6218352224680299</v>
      </c>
      <c r="I21" s="14">
        <v>401</v>
      </c>
      <c r="J21" s="14">
        <v>446</v>
      </c>
      <c r="K21" s="13">
        <v>1.00000023995479</v>
      </c>
      <c r="L21" s="14">
        <v>445.99989298019</v>
      </c>
      <c r="M21" s="14">
        <v>181</v>
      </c>
      <c r="ZA21" s="8"/>
    </row>
    <row r="22" spans="2:677" x14ac:dyDescent="0.3">
      <c r="B22" s="21"/>
      <c r="C22" s="15" t="s">
        <v>228</v>
      </c>
      <c r="D22" s="13">
        <v>93.192896758908404</v>
      </c>
      <c r="E22" s="13">
        <v>1.23597379010209</v>
      </c>
      <c r="F22" s="13">
        <v>90.314916955855793</v>
      </c>
      <c r="G22" s="13">
        <v>95.260546579749203</v>
      </c>
      <c r="H22" s="13">
        <v>1.3262532157355</v>
      </c>
      <c r="I22" s="14">
        <v>549</v>
      </c>
      <c r="J22" s="14">
        <v>590</v>
      </c>
      <c r="K22" s="13">
        <v>1.4183671639287501</v>
      </c>
      <c r="L22" s="14">
        <v>415.97127669379603</v>
      </c>
      <c r="M22" s="14">
        <v>207</v>
      </c>
      <c r="ZA22" s="8"/>
    </row>
    <row r="23" spans="2:677" x14ac:dyDescent="0.3">
      <c r="B23" s="21"/>
      <c r="C23" s="15" t="s">
        <v>229</v>
      </c>
      <c r="D23" s="13">
        <v>88.186203136761094</v>
      </c>
      <c r="E23" s="13">
        <v>1.7577781995016399</v>
      </c>
      <c r="F23" s="13">
        <v>84.254048011976494</v>
      </c>
      <c r="G23" s="13">
        <v>91.238514110313702</v>
      </c>
      <c r="H23" s="13">
        <v>1.9932576037723699</v>
      </c>
      <c r="I23" s="14">
        <v>431</v>
      </c>
      <c r="J23" s="14">
        <v>491</v>
      </c>
      <c r="K23" s="13">
        <v>1.4532290957943901</v>
      </c>
      <c r="L23" s="14">
        <v>337.86826964925302</v>
      </c>
      <c r="M23" s="14">
        <v>172</v>
      </c>
      <c r="ZA23" s="8"/>
    </row>
    <row r="24" spans="2:677" x14ac:dyDescent="0.3">
      <c r="B24" s="21"/>
      <c r="C24" s="15" t="s">
        <v>230</v>
      </c>
      <c r="D24" s="13">
        <v>92.083769406856405</v>
      </c>
      <c r="E24" s="13">
        <v>1.8511965678115201</v>
      </c>
      <c r="F24" s="13">
        <v>87.543447306395294</v>
      </c>
      <c r="G24" s="13">
        <v>95.062515205706802</v>
      </c>
      <c r="H24" s="13">
        <v>2.0103396936677602</v>
      </c>
      <c r="I24" s="14">
        <v>244</v>
      </c>
      <c r="J24" s="14">
        <v>264</v>
      </c>
      <c r="K24" s="13">
        <v>1.2364008538921401</v>
      </c>
      <c r="L24" s="14">
        <v>213.522984207701</v>
      </c>
      <c r="M24" s="14">
        <v>90</v>
      </c>
      <c r="ZA24" s="8"/>
    </row>
    <row r="25" spans="2:677" x14ac:dyDescent="0.3">
      <c r="B25" s="21"/>
      <c r="C25" s="15" t="s">
        <v>231</v>
      </c>
      <c r="D25" s="13">
        <v>88.108966450230298</v>
      </c>
      <c r="E25" s="13">
        <v>1.83282624320218</v>
      </c>
      <c r="F25" s="13">
        <v>83.987385952752604</v>
      </c>
      <c r="G25" s="13">
        <v>91.2798172694078</v>
      </c>
      <c r="H25" s="13">
        <v>2.0801812994111999</v>
      </c>
      <c r="I25" s="14">
        <v>345</v>
      </c>
      <c r="J25" s="14">
        <v>392</v>
      </c>
      <c r="K25" s="13">
        <v>1.2536596136743501</v>
      </c>
      <c r="L25" s="14">
        <v>312.68455625772998</v>
      </c>
      <c r="M25" s="14">
        <v>145</v>
      </c>
      <c r="ZA25" s="8"/>
    </row>
    <row r="26" spans="2:677" x14ac:dyDescent="0.3">
      <c r="B26" s="21"/>
      <c r="C26" s="15" t="s">
        <v>232</v>
      </c>
      <c r="D26" s="13">
        <v>87.642152257408995</v>
      </c>
      <c r="E26" s="13">
        <v>1.58264329122907</v>
      </c>
      <c r="F26" s="13">
        <v>84.165091584516105</v>
      </c>
      <c r="G26" s="13">
        <v>90.4424142499048</v>
      </c>
      <c r="H26" s="13">
        <v>1.80580148988214</v>
      </c>
      <c r="I26" s="14">
        <v>413</v>
      </c>
      <c r="J26" s="14">
        <v>472</v>
      </c>
      <c r="K26" s="13">
        <v>1.0892588951428801</v>
      </c>
      <c r="L26" s="14">
        <v>433.32214417040399</v>
      </c>
      <c r="M26" s="14">
        <v>164</v>
      </c>
      <c r="ZA26" s="8"/>
    </row>
    <row r="27" spans="2:677" x14ac:dyDescent="0.3">
      <c r="B27" s="21"/>
      <c r="C27" s="15" t="s">
        <v>233</v>
      </c>
      <c r="D27" s="13">
        <v>92.864588077130705</v>
      </c>
      <c r="E27" s="13">
        <v>1.72306111273579</v>
      </c>
      <c r="F27" s="13">
        <v>88.6202935971545</v>
      </c>
      <c r="G27" s="13">
        <v>95.604403204671002</v>
      </c>
      <c r="H27" s="13">
        <v>1.8554555061447799</v>
      </c>
      <c r="I27" s="14">
        <v>371</v>
      </c>
      <c r="J27" s="14">
        <v>395</v>
      </c>
      <c r="K27" s="13">
        <v>1.76534014554773</v>
      </c>
      <c r="L27" s="14">
        <v>223.75291299878299</v>
      </c>
      <c r="M27" s="14">
        <v>152</v>
      </c>
      <c r="ZA27" s="8"/>
    </row>
    <row r="28" spans="2:677" x14ac:dyDescent="0.3">
      <c r="B28" s="21"/>
      <c r="C28" s="15" t="s">
        <v>234</v>
      </c>
      <c r="D28" s="13">
        <v>81.914686913015402</v>
      </c>
      <c r="E28" s="13">
        <v>3.9311994746217298</v>
      </c>
      <c r="F28" s="13">
        <v>72.776474704119707</v>
      </c>
      <c r="G28" s="13">
        <v>88.471364967099106</v>
      </c>
      <c r="H28" s="13">
        <v>4.7991387415009497</v>
      </c>
      <c r="I28" s="14">
        <v>175</v>
      </c>
      <c r="J28" s="14">
        <v>205</v>
      </c>
      <c r="K28" s="13">
        <v>2.1281024047312802</v>
      </c>
      <c r="L28" s="14">
        <v>96.329950825785602</v>
      </c>
      <c r="M28" s="14">
        <v>83</v>
      </c>
      <c r="ZA28" s="8"/>
    </row>
    <row r="29" spans="2:677" x14ac:dyDescent="0.3">
      <c r="B29" s="21"/>
      <c r="C29" s="15" t="s">
        <v>235</v>
      </c>
      <c r="D29" s="13">
        <v>82.449222918959507</v>
      </c>
      <c r="E29" s="13">
        <v>3.0874769265792898</v>
      </c>
      <c r="F29" s="13">
        <v>75.483466529311102</v>
      </c>
      <c r="G29" s="13">
        <v>87.756845149894005</v>
      </c>
      <c r="H29" s="13">
        <v>3.7447010623908601</v>
      </c>
      <c r="I29" s="14">
        <v>258</v>
      </c>
      <c r="J29" s="14">
        <v>305</v>
      </c>
      <c r="K29" s="13">
        <v>2.0026179663769001</v>
      </c>
      <c r="L29" s="14">
        <v>152.300641021313</v>
      </c>
      <c r="M29" s="14">
        <v>109</v>
      </c>
      <c r="ZA29" s="8"/>
    </row>
    <row r="30" spans="2:677" x14ac:dyDescent="0.3">
      <c r="B30" s="21"/>
      <c r="C30" s="15" t="s">
        <v>236</v>
      </c>
      <c r="D30" s="13">
        <v>86.416082671262402</v>
      </c>
      <c r="E30" s="13">
        <v>2.6945660458992</v>
      </c>
      <c r="F30" s="13">
        <v>80.166782162855995</v>
      </c>
      <c r="G30" s="13">
        <v>90.919320268857007</v>
      </c>
      <c r="H30" s="13">
        <v>3.1181302861756199</v>
      </c>
      <c r="I30" s="14">
        <v>340</v>
      </c>
      <c r="J30" s="14">
        <v>382</v>
      </c>
      <c r="K30" s="13">
        <v>2.3565846196120699</v>
      </c>
      <c r="L30" s="14">
        <v>162.09899564857699</v>
      </c>
      <c r="M30" s="14">
        <v>143</v>
      </c>
      <c r="ZA30" s="8"/>
    </row>
    <row r="31" spans="2:677" x14ac:dyDescent="0.3">
      <c r="B31" s="21"/>
      <c r="C31" s="15" t="s">
        <v>237</v>
      </c>
      <c r="D31" s="13">
        <v>84.845572284281403</v>
      </c>
      <c r="E31" s="13">
        <v>1.9230776164650301</v>
      </c>
      <c r="F31" s="13">
        <v>80.644789971717003</v>
      </c>
      <c r="G31" s="13">
        <v>88.267275739895993</v>
      </c>
      <c r="H31" s="13">
        <v>2.2665621371750699</v>
      </c>
      <c r="I31" s="14">
        <v>327</v>
      </c>
      <c r="J31" s="14">
        <v>385</v>
      </c>
      <c r="K31" s="13">
        <v>1.10447560133008</v>
      </c>
      <c r="L31" s="14">
        <v>348.58171564528902</v>
      </c>
      <c r="M31" s="14">
        <v>143</v>
      </c>
      <c r="ZA31" s="8"/>
    </row>
    <row r="32" spans="2:677" x14ac:dyDescent="0.3">
      <c r="B32" s="21"/>
      <c r="C32" s="15" t="s">
        <v>238</v>
      </c>
      <c r="D32" s="13">
        <v>88.955723270096101</v>
      </c>
      <c r="E32" s="13">
        <v>2.91554889565329</v>
      </c>
      <c r="F32" s="13">
        <v>81.700447423575696</v>
      </c>
      <c r="G32" s="13">
        <v>93.561178067192898</v>
      </c>
      <c r="H32" s="13">
        <v>3.2775281774741001</v>
      </c>
      <c r="I32" s="14">
        <v>206</v>
      </c>
      <c r="J32" s="14">
        <v>231</v>
      </c>
      <c r="K32" s="13">
        <v>1.9900194421808699</v>
      </c>
      <c r="L32" s="14">
        <v>116.07926792255201</v>
      </c>
      <c r="M32" s="14">
        <v>77</v>
      </c>
      <c r="ZA32" s="8"/>
    </row>
    <row r="33" spans="2:677" x14ac:dyDescent="0.3">
      <c r="B33" s="21"/>
      <c r="C33" s="15" t="s">
        <v>239</v>
      </c>
      <c r="D33" s="13">
        <v>91.688137089784405</v>
      </c>
      <c r="E33" s="13">
        <v>1.6465073038693101</v>
      </c>
      <c r="F33" s="13">
        <v>87.791942300623901</v>
      </c>
      <c r="G33" s="13">
        <v>94.419898980876695</v>
      </c>
      <c r="H33" s="13">
        <v>1.79576917595893</v>
      </c>
      <c r="I33" s="14">
        <v>286</v>
      </c>
      <c r="J33" s="14">
        <v>309</v>
      </c>
      <c r="K33" s="13">
        <v>1.0956365686432401</v>
      </c>
      <c r="L33" s="14">
        <v>282.02782641934402</v>
      </c>
      <c r="M33" s="14">
        <v>113</v>
      </c>
      <c r="ZA33" s="8"/>
    </row>
    <row r="34" spans="2:677" x14ac:dyDescent="0.3">
      <c r="B34" s="21"/>
      <c r="C34" s="15" t="s">
        <v>240</v>
      </c>
      <c r="D34" s="13">
        <v>84.453363597252903</v>
      </c>
      <c r="E34" s="13">
        <v>1.8993668688207801</v>
      </c>
      <c r="F34" s="13">
        <v>80.333579043133298</v>
      </c>
      <c r="G34" s="13">
        <v>87.840749673218198</v>
      </c>
      <c r="H34" s="13">
        <v>2.2490126951942502</v>
      </c>
      <c r="I34" s="14">
        <v>484</v>
      </c>
      <c r="J34" s="14">
        <v>566</v>
      </c>
      <c r="K34" s="13">
        <v>1.5524326619170601</v>
      </c>
      <c r="L34" s="14">
        <v>364.58908259573798</v>
      </c>
      <c r="M34" s="14">
        <v>208</v>
      </c>
      <c r="ZA34" s="8"/>
    </row>
    <row r="35" spans="2:677" x14ac:dyDescent="0.3">
      <c r="B35" s="21"/>
      <c r="C35" s="15" t="s">
        <v>241</v>
      </c>
      <c r="D35" s="13">
        <v>83.534014281236693</v>
      </c>
      <c r="E35" s="13">
        <v>3.1903611295870502</v>
      </c>
      <c r="F35" s="13">
        <v>76.235816109333499</v>
      </c>
      <c r="G35" s="13">
        <v>88.916719032359794</v>
      </c>
      <c r="H35" s="13">
        <v>3.8192359807418699</v>
      </c>
      <c r="I35" s="14">
        <v>346</v>
      </c>
      <c r="J35" s="14">
        <v>412</v>
      </c>
      <c r="K35" s="13">
        <v>3.0413781809390699</v>
      </c>
      <c r="L35" s="14">
        <v>135.46490291213601</v>
      </c>
      <c r="M35" s="14">
        <v>148</v>
      </c>
      <c r="ZA35" s="8"/>
    </row>
    <row r="36" spans="2:677" x14ac:dyDescent="0.3">
      <c r="B36" s="21"/>
      <c r="C36" s="15" t="s">
        <v>242</v>
      </c>
      <c r="D36" s="13">
        <v>92.781702906549199</v>
      </c>
      <c r="E36" s="13">
        <v>1.3181061030519301</v>
      </c>
      <c r="F36" s="13">
        <v>89.706042889057798</v>
      </c>
      <c r="G36" s="13">
        <v>94.989733338593894</v>
      </c>
      <c r="H36" s="13">
        <v>1.4206530617136199</v>
      </c>
      <c r="I36" s="14">
        <v>387</v>
      </c>
      <c r="J36" s="14">
        <v>420</v>
      </c>
      <c r="K36" s="13">
        <v>1.0869702870034501</v>
      </c>
      <c r="L36" s="14">
        <v>386.39510667568902</v>
      </c>
      <c r="M36" s="14">
        <v>150</v>
      </c>
      <c r="ZA36" s="8"/>
    </row>
    <row r="37" spans="2:677" x14ac:dyDescent="0.3">
      <c r="B37" s="21"/>
      <c r="C37" s="15" t="s">
        <v>243</v>
      </c>
      <c r="D37" s="13">
        <v>91.2235733172799</v>
      </c>
      <c r="E37" s="13">
        <v>2.3482437356518102</v>
      </c>
      <c r="F37" s="13">
        <v>85.303813607319597</v>
      </c>
      <c r="G37" s="13">
        <v>94.901324553889694</v>
      </c>
      <c r="H37" s="13">
        <v>2.5741632894433</v>
      </c>
      <c r="I37" s="14">
        <v>230</v>
      </c>
      <c r="J37" s="14">
        <v>253</v>
      </c>
      <c r="K37" s="13">
        <v>1.7356496960000301</v>
      </c>
      <c r="L37" s="14">
        <v>145.76674117079199</v>
      </c>
      <c r="M37" s="14">
        <v>87</v>
      </c>
      <c r="ZA37" s="8"/>
    </row>
    <row r="38" spans="2:677" x14ac:dyDescent="0.3">
      <c r="B38" s="21" t="s">
        <v>259</v>
      </c>
      <c r="C38" s="15" t="s">
        <v>244</v>
      </c>
      <c r="D38" s="13">
        <v>89.314319306492294</v>
      </c>
      <c r="E38" s="13">
        <v>0.88900415749347095</v>
      </c>
      <c r="F38" s="13">
        <v>87.441319916296095</v>
      </c>
      <c r="G38" s="13">
        <v>90.936932636571001</v>
      </c>
      <c r="H38" s="13">
        <v>0.99536576485876904</v>
      </c>
      <c r="I38" s="14">
        <v>4043</v>
      </c>
      <c r="J38" s="14">
        <v>4548</v>
      </c>
      <c r="K38" s="13">
        <v>3.7653838271932698</v>
      </c>
      <c r="L38" s="14">
        <v>1207.8449923630001</v>
      </c>
      <c r="M38" s="14">
        <v>1581</v>
      </c>
      <c r="ZA38" s="8"/>
    </row>
    <row r="39" spans="2:677" x14ac:dyDescent="0.3">
      <c r="B39" s="21"/>
      <c r="C39" s="15" t="s">
        <v>245</v>
      </c>
      <c r="D39" s="13">
        <v>87.881540596991599</v>
      </c>
      <c r="E39" s="13">
        <v>0.91141468887437405</v>
      </c>
      <c r="F39" s="13">
        <v>85.976938297981405</v>
      </c>
      <c r="G39" s="13">
        <v>89.5588757271574</v>
      </c>
      <c r="H39" s="13">
        <v>1.03709457376715</v>
      </c>
      <c r="I39" s="14">
        <v>3061</v>
      </c>
      <c r="J39" s="14">
        <v>3434</v>
      </c>
      <c r="K39" s="13">
        <v>2.6776929597924601</v>
      </c>
      <c r="L39" s="14">
        <v>1282.44726022141</v>
      </c>
      <c r="M39" s="14">
        <v>1236</v>
      </c>
      <c r="ZA39" s="8"/>
    </row>
    <row r="40" spans="2:677" x14ac:dyDescent="0.3">
      <c r="B40" s="21" t="s">
        <v>284</v>
      </c>
      <c r="C40" s="15" t="s">
        <v>277</v>
      </c>
      <c r="D40" s="13">
        <v>88.400038768092699</v>
      </c>
      <c r="E40" s="13">
        <v>0.85550531345844305</v>
      </c>
      <c r="F40" s="13">
        <v>86.614430785881495</v>
      </c>
      <c r="G40" s="13">
        <v>89.975019726371201</v>
      </c>
      <c r="H40" s="13">
        <v>0.96776576727840902</v>
      </c>
      <c r="I40" s="14">
        <v>3588</v>
      </c>
      <c r="J40" s="14">
        <v>4033</v>
      </c>
      <c r="K40" s="13">
        <v>2.8777757851692898</v>
      </c>
      <c r="L40" s="14">
        <v>1401.42954179551</v>
      </c>
      <c r="M40" s="14">
        <v>2222</v>
      </c>
      <c r="ZA40" s="8"/>
    </row>
    <row r="41" spans="2:677" x14ac:dyDescent="0.3">
      <c r="B41" s="21"/>
      <c r="C41" s="15" t="s">
        <v>278</v>
      </c>
      <c r="D41" s="13">
        <v>88.618573570829994</v>
      </c>
      <c r="E41" s="13">
        <v>0.88680828035001502</v>
      </c>
      <c r="F41" s="13">
        <v>86.760673443269198</v>
      </c>
      <c r="G41" s="13">
        <v>90.245065355635703</v>
      </c>
      <c r="H41" s="13">
        <v>1.0007024990547999</v>
      </c>
      <c r="I41" s="14">
        <v>3516</v>
      </c>
      <c r="J41" s="14">
        <v>3949</v>
      </c>
      <c r="K41" s="13">
        <v>3.0783299839246201</v>
      </c>
      <c r="L41" s="14">
        <v>1282.8384288306099</v>
      </c>
      <c r="M41" s="14">
        <v>2211</v>
      </c>
      <c r="ZA41" s="8"/>
    </row>
    <row r="42" spans="2:677" x14ac:dyDescent="0.3">
      <c r="B42" s="21" t="s">
        <v>285</v>
      </c>
      <c r="C42" s="15" t="s">
        <v>279</v>
      </c>
      <c r="D42" s="13">
        <v>80.903757209760897</v>
      </c>
      <c r="E42" s="13">
        <v>2.02397533759334</v>
      </c>
      <c r="F42" s="13">
        <v>76.613343576697901</v>
      </c>
      <c r="G42" s="13">
        <v>84.565637937734493</v>
      </c>
      <c r="H42" s="13">
        <v>2.5017074699580801</v>
      </c>
      <c r="I42" s="14">
        <v>825</v>
      </c>
      <c r="J42" s="14">
        <v>999</v>
      </c>
      <c r="K42" s="13">
        <v>2.6462102984497999</v>
      </c>
      <c r="L42" s="14">
        <v>377.52101584112</v>
      </c>
      <c r="M42" s="14">
        <v>466</v>
      </c>
      <c r="ZA42" s="8"/>
    </row>
    <row r="43" spans="2:677" x14ac:dyDescent="0.3">
      <c r="B43" s="21"/>
      <c r="C43" s="15" t="s">
        <v>280</v>
      </c>
      <c r="D43" s="13">
        <v>91.991793614375197</v>
      </c>
      <c r="E43" s="13">
        <v>2.4784378644968901</v>
      </c>
      <c r="F43" s="13">
        <v>85.565872095965403</v>
      </c>
      <c r="G43" s="13">
        <v>95.700702496468296</v>
      </c>
      <c r="H43" s="13">
        <v>2.6941945222705099</v>
      </c>
      <c r="I43" s="14">
        <v>319</v>
      </c>
      <c r="J43" s="14">
        <v>343</v>
      </c>
      <c r="K43" s="13">
        <v>2.8516606389466999</v>
      </c>
      <c r="L43" s="14">
        <v>120.28079194118</v>
      </c>
      <c r="M43" s="14">
        <v>185</v>
      </c>
      <c r="ZA43" s="8"/>
    </row>
    <row r="44" spans="2:677" x14ac:dyDescent="0.3">
      <c r="B44" s="21"/>
      <c r="C44" s="15" t="s">
        <v>281</v>
      </c>
      <c r="D44" s="13">
        <v>87.762587504205001</v>
      </c>
      <c r="E44" s="13">
        <v>2.8038322712129999</v>
      </c>
      <c r="F44" s="13">
        <v>81.096989866622593</v>
      </c>
      <c r="G44" s="13">
        <v>92.300898311208599</v>
      </c>
      <c r="H44" s="13">
        <v>3.1947921670822002</v>
      </c>
      <c r="I44" s="14">
        <v>250</v>
      </c>
      <c r="J44" s="14">
        <v>280</v>
      </c>
      <c r="K44" s="13">
        <v>2.0422516130295199</v>
      </c>
      <c r="L44" s="14">
        <v>137.103576373061</v>
      </c>
      <c r="M44" s="14">
        <v>159</v>
      </c>
      <c r="ZA44" s="8"/>
    </row>
    <row r="45" spans="2:677" x14ac:dyDescent="0.3">
      <c r="B45" s="21"/>
      <c r="C45" s="15" t="s">
        <v>282</v>
      </c>
      <c r="D45" s="13">
        <v>89.162146399206094</v>
      </c>
      <c r="E45" s="13">
        <v>0.73174513385746398</v>
      </c>
      <c r="F45" s="13">
        <v>87.641757961564295</v>
      </c>
      <c r="G45" s="13">
        <v>90.515728738264002</v>
      </c>
      <c r="H45" s="13">
        <v>0.82069035281095404</v>
      </c>
      <c r="I45" s="14">
        <v>5642</v>
      </c>
      <c r="J45" s="14">
        <v>6284</v>
      </c>
      <c r="K45" s="13">
        <v>3.48147235872782</v>
      </c>
      <c r="L45" s="14">
        <v>1804.9834531204699</v>
      </c>
      <c r="M45" s="14">
        <v>2608</v>
      </c>
      <c r="ZA45" s="8"/>
    </row>
    <row r="46" spans="2:677" x14ac:dyDescent="0.3">
      <c r="B46" s="21"/>
      <c r="C46" s="15" t="s">
        <v>283</v>
      </c>
      <c r="D46" s="13">
        <v>83.395132250413397</v>
      </c>
      <c r="E46" s="13">
        <v>6.8680304275229904</v>
      </c>
      <c r="F46" s="13">
        <v>65.241149948071694</v>
      </c>
      <c r="G46" s="13">
        <v>93.074125609906005</v>
      </c>
      <c r="H46" s="13">
        <v>8.2355291516297697</v>
      </c>
      <c r="I46" s="14">
        <v>68</v>
      </c>
      <c r="J46" s="14">
        <v>76</v>
      </c>
      <c r="K46" s="13">
        <v>2.5547567883072899</v>
      </c>
      <c r="L46" s="14">
        <v>29.748428636275602</v>
      </c>
      <c r="M46" s="14">
        <v>27</v>
      </c>
      <c r="ZA46" s="8">
        <v>1</v>
      </c>
    </row>
    <row r="47" spans="2:677" x14ac:dyDescent="0.3">
      <c r="B47" s="21" t="s">
        <v>261</v>
      </c>
      <c r="C47" s="15" t="s">
        <v>246</v>
      </c>
      <c r="D47" s="13">
        <v>87.496694267323704</v>
      </c>
      <c r="E47" s="13">
        <v>1.3706733622095599</v>
      </c>
      <c r="F47" s="13">
        <v>84.551918320516506</v>
      </c>
      <c r="G47" s="13">
        <v>89.946868414972201</v>
      </c>
      <c r="H47" s="13">
        <v>1.5665430262105899</v>
      </c>
      <c r="I47" s="14">
        <v>1623</v>
      </c>
      <c r="J47" s="14">
        <v>1852</v>
      </c>
      <c r="K47" s="13">
        <v>3.1787609666790302</v>
      </c>
      <c r="L47" s="14">
        <v>582.61694396444398</v>
      </c>
      <c r="M47" s="14">
        <v>1107</v>
      </c>
      <c r="ZA47" s="8"/>
    </row>
    <row r="48" spans="2:677" x14ac:dyDescent="0.3">
      <c r="B48" s="21"/>
      <c r="C48" s="15" t="s">
        <v>247</v>
      </c>
      <c r="D48" s="13">
        <v>90.360569211319998</v>
      </c>
      <c r="E48" s="13">
        <v>1.4499757787830201</v>
      </c>
      <c r="F48" s="13">
        <v>87.118472554944304</v>
      </c>
      <c r="G48" s="13">
        <v>92.853612569395693</v>
      </c>
      <c r="H48" s="13">
        <v>1.6046554281791501</v>
      </c>
      <c r="I48" s="14">
        <v>1289</v>
      </c>
      <c r="J48" s="14">
        <v>1438</v>
      </c>
      <c r="K48" s="13">
        <v>3.4685496528695601</v>
      </c>
      <c r="L48" s="14">
        <v>414.58250390341999</v>
      </c>
      <c r="M48" s="14">
        <v>996</v>
      </c>
      <c r="ZA48" s="8"/>
    </row>
    <row r="49" spans="2:677" x14ac:dyDescent="0.3">
      <c r="B49" s="21"/>
      <c r="C49" s="15" t="s">
        <v>248</v>
      </c>
      <c r="D49" s="13">
        <v>89.309694487456099</v>
      </c>
      <c r="E49" s="13">
        <v>1.4141648130159501</v>
      </c>
      <c r="F49" s="13">
        <v>86.203415873747105</v>
      </c>
      <c r="G49" s="13">
        <v>91.783262389614606</v>
      </c>
      <c r="H49" s="13">
        <v>1.5834393132030899</v>
      </c>
      <c r="I49" s="14">
        <v>1294</v>
      </c>
      <c r="J49" s="14">
        <v>1426</v>
      </c>
      <c r="K49" s="13">
        <v>2.9848753383632598</v>
      </c>
      <c r="L49" s="14">
        <v>477.74189483636502</v>
      </c>
      <c r="M49" s="14">
        <v>1000</v>
      </c>
      <c r="ZA49" s="8"/>
    </row>
    <row r="50" spans="2:677" x14ac:dyDescent="0.3">
      <c r="B50" s="21"/>
      <c r="C50" s="15" t="s">
        <v>249</v>
      </c>
      <c r="D50" s="13">
        <v>89.958632476982004</v>
      </c>
      <c r="E50" s="13">
        <v>1.3113605247250799</v>
      </c>
      <c r="F50" s="13">
        <v>87.078714649104796</v>
      </c>
      <c r="G50" s="13">
        <v>92.253768951708693</v>
      </c>
      <c r="H50" s="13">
        <v>1.4577372828123301</v>
      </c>
      <c r="I50" s="14">
        <v>1323</v>
      </c>
      <c r="J50" s="14">
        <v>1466</v>
      </c>
      <c r="K50" s="13">
        <v>2.7889846838564698</v>
      </c>
      <c r="L50" s="14">
        <v>525.63931544180798</v>
      </c>
      <c r="M50" s="14">
        <v>1014</v>
      </c>
      <c r="ZA50" s="8"/>
    </row>
    <row r="51" spans="2:677" x14ac:dyDescent="0.3">
      <c r="B51" s="21"/>
      <c r="C51" s="15" t="s">
        <v>250</v>
      </c>
      <c r="D51" s="13">
        <v>85.079165017391503</v>
      </c>
      <c r="E51" s="13">
        <v>1.4762925816755199</v>
      </c>
      <c r="F51" s="13">
        <v>81.946961324066194</v>
      </c>
      <c r="G51" s="13">
        <v>87.749173414548196</v>
      </c>
      <c r="H51" s="13">
        <v>1.73519871918553</v>
      </c>
      <c r="I51" s="14">
        <v>1506</v>
      </c>
      <c r="J51" s="14">
        <v>1727</v>
      </c>
      <c r="K51" s="13">
        <v>2.96325700699499</v>
      </c>
      <c r="L51" s="14">
        <v>582.80466254640999</v>
      </c>
      <c r="M51" s="14">
        <v>1116</v>
      </c>
      <c r="ZA51" s="8"/>
    </row>
    <row r="52" spans="2:677" x14ac:dyDescent="0.3">
      <c r="B52" s="21" t="s">
        <v>260</v>
      </c>
      <c r="C52" s="15" t="s">
        <v>251</v>
      </c>
      <c r="D52" s="13">
        <v>88.632364210510403</v>
      </c>
      <c r="E52" s="13">
        <v>0.75425924437904501</v>
      </c>
      <c r="F52" s="13">
        <v>87.067537739655407</v>
      </c>
      <c r="G52" s="13">
        <v>90.029529414642596</v>
      </c>
      <c r="H52" s="13">
        <v>0.85099754598400101</v>
      </c>
      <c r="I52" s="14">
        <v>5356</v>
      </c>
      <c r="J52" s="14">
        <v>5993</v>
      </c>
      <c r="K52" s="13">
        <v>3.3833786433997699</v>
      </c>
      <c r="L52" s="14">
        <v>1771.3063276825501</v>
      </c>
      <c r="M52" s="14">
        <v>2647</v>
      </c>
      <c r="ZA52" s="8"/>
    </row>
    <row r="53" spans="2:677" x14ac:dyDescent="0.3">
      <c r="B53" s="21"/>
      <c r="C53" s="15" t="s">
        <v>252</v>
      </c>
      <c r="D53" s="13">
        <v>87.542201944100498</v>
      </c>
      <c r="E53" s="13">
        <v>1.3588557241797501</v>
      </c>
      <c r="F53" s="13">
        <v>84.623954332532804</v>
      </c>
      <c r="G53" s="13">
        <v>89.972221350621197</v>
      </c>
      <c r="H53" s="13">
        <v>1.5522293179779001</v>
      </c>
      <c r="I53" s="14">
        <v>1679</v>
      </c>
      <c r="J53" s="14">
        <v>1916</v>
      </c>
      <c r="K53" s="13">
        <v>3.24232635112753</v>
      </c>
      <c r="L53" s="14">
        <v>590.93372859697001</v>
      </c>
      <c r="M53" s="14">
        <v>1145</v>
      </c>
      <c r="ZA53" s="8"/>
    </row>
    <row r="54" spans="2:677" x14ac:dyDescent="0.3">
      <c r="B54" s="21" t="s">
        <v>254</v>
      </c>
      <c r="C54" s="15" t="s">
        <v>253</v>
      </c>
      <c r="D54" s="13">
        <v>88.803355671481498</v>
      </c>
      <c r="E54" s="13">
        <v>0.73994928653070102</v>
      </c>
      <c r="F54" s="13">
        <v>87.268255420878901</v>
      </c>
      <c r="G54" s="13">
        <v>90.174204773587604</v>
      </c>
      <c r="H54" s="13">
        <v>0.83324473600757099</v>
      </c>
      <c r="I54" s="14">
        <v>4487</v>
      </c>
      <c r="J54" s="14">
        <v>5014</v>
      </c>
      <c r="K54" s="13">
        <v>2.7604784223296002</v>
      </c>
      <c r="L54" s="14">
        <v>1816.3518176565301</v>
      </c>
      <c r="M54" s="14">
        <v>2283</v>
      </c>
      <c r="ZA54" s="8"/>
    </row>
    <row r="55" spans="2:677" x14ac:dyDescent="0.3">
      <c r="B55" s="21"/>
      <c r="C55" s="15" t="s">
        <v>254</v>
      </c>
      <c r="D55" s="13">
        <v>88.077223382376403</v>
      </c>
      <c r="E55" s="13">
        <v>1.06828652110353</v>
      </c>
      <c r="F55" s="13">
        <v>85.818150299968295</v>
      </c>
      <c r="G55" s="13">
        <v>90.018296909516494</v>
      </c>
      <c r="H55" s="13">
        <v>1.21289759154384</v>
      </c>
      <c r="I55" s="14">
        <v>2617</v>
      </c>
      <c r="J55" s="14">
        <v>2968</v>
      </c>
      <c r="K55" s="13">
        <v>3.2244230836227401</v>
      </c>
      <c r="L55" s="14">
        <v>920.47474014029103</v>
      </c>
      <c r="M55" s="14">
        <v>1517</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207" priority="1">
      <formula>ZA9 = 3</formula>
    </cfRule>
    <cfRule type="expression" dxfId="206" priority="48">
      <formula>I9 = J9</formula>
    </cfRule>
    <cfRule type="expression" dxfId="205" priority="95">
      <formula>ZA9 = 2</formula>
    </cfRule>
    <cfRule type="expression" dxfId="204" priority="142">
      <formula>ZA9 = 1</formula>
    </cfRule>
  </conditionalFormatting>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95</v>
      </c>
      <c r="M2" s="11" t="str">
        <f>HYPERLINK("#'INDICE'!A1", "Índice")</f>
        <v>Índice</v>
      </c>
    </row>
    <row r="3" spans="2:677" x14ac:dyDescent="0.3">
      <c r="B3" s="9" t="s">
        <v>7</v>
      </c>
      <c r="C3" s="10" t="s">
        <v>94</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97.206485847536499</v>
      </c>
      <c r="E9" s="13">
        <v>0.29740392017304701</v>
      </c>
      <c r="F9" s="13">
        <v>96.560338682839003</v>
      </c>
      <c r="G9" s="13">
        <v>97.734101313394703</v>
      </c>
      <c r="H9" s="13">
        <v>0.30595069617012</v>
      </c>
      <c r="I9" s="14">
        <v>7857</v>
      </c>
      <c r="J9" s="14">
        <v>8081</v>
      </c>
      <c r="K9" s="13">
        <v>2.63183476493555</v>
      </c>
      <c r="L9" s="14">
        <v>3070.4815164176598</v>
      </c>
      <c r="M9" s="14">
        <v>2927</v>
      </c>
      <c r="ZA9" s="8"/>
    </row>
    <row r="10" spans="2:677" x14ac:dyDescent="0.3">
      <c r="B10" s="21" t="s">
        <v>256</v>
      </c>
      <c r="C10" s="15" t="s">
        <v>216</v>
      </c>
      <c r="D10" s="13">
        <v>97.449480801290093</v>
      </c>
      <c r="E10" s="13">
        <v>0.38336161881423703</v>
      </c>
      <c r="F10" s="13">
        <v>96.579382575489902</v>
      </c>
      <c r="G10" s="13">
        <v>98.102601384001105</v>
      </c>
      <c r="H10" s="13">
        <v>0.39339523993560499</v>
      </c>
      <c r="I10" s="14">
        <v>4857</v>
      </c>
      <c r="J10" s="14">
        <v>4962</v>
      </c>
      <c r="K10" s="13">
        <v>2.9334477766440399</v>
      </c>
      <c r="L10" s="14">
        <v>1691.52491464385</v>
      </c>
      <c r="M10" s="14">
        <v>1836</v>
      </c>
      <c r="ZA10" s="8"/>
    </row>
    <row r="11" spans="2:677" x14ac:dyDescent="0.3">
      <c r="B11" s="21"/>
      <c r="C11" s="15" t="s">
        <v>217</v>
      </c>
      <c r="D11" s="13">
        <v>96.660877378227198</v>
      </c>
      <c r="E11" s="13">
        <v>0.435651008253431</v>
      </c>
      <c r="F11" s="13">
        <v>95.692056502787693</v>
      </c>
      <c r="G11" s="13">
        <v>97.417698053250405</v>
      </c>
      <c r="H11" s="13">
        <v>0.45070044889905098</v>
      </c>
      <c r="I11" s="14">
        <v>3000</v>
      </c>
      <c r="J11" s="14">
        <v>3119</v>
      </c>
      <c r="K11" s="13">
        <v>1.8334558525809199</v>
      </c>
      <c r="L11" s="14">
        <v>1701.15904105869</v>
      </c>
      <c r="M11" s="14">
        <v>1091</v>
      </c>
      <c r="ZA11" s="8"/>
    </row>
    <row r="12" spans="2:677" x14ac:dyDescent="0.3">
      <c r="B12" s="21" t="s">
        <v>257</v>
      </c>
      <c r="C12" s="15" t="s">
        <v>218</v>
      </c>
      <c r="D12" s="13">
        <v>96.456221164625006</v>
      </c>
      <c r="E12" s="13">
        <v>0.48928771598320803</v>
      </c>
      <c r="F12" s="13">
        <v>95.360559850022995</v>
      </c>
      <c r="G12" s="13">
        <v>97.300453499778499</v>
      </c>
      <c r="H12" s="13">
        <v>0.50726403136623399</v>
      </c>
      <c r="I12" s="14">
        <v>3103</v>
      </c>
      <c r="J12" s="14">
        <v>3197</v>
      </c>
      <c r="K12" s="13">
        <v>2.23840435421311</v>
      </c>
      <c r="L12" s="14">
        <v>1428.2495448074999</v>
      </c>
      <c r="M12" s="14">
        <v>1152</v>
      </c>
      <c r="ZA12" s="8"/>
    </row>
    <row r="13" spans="2:677" x14ac:dyDescent="0.3">
      <c r="B13" s="21"/>
      <c r="C13" s="15" t="s">
        <v>219</v>
      </c>
      <c r="D13" s="13">
        <v>98.043571944264698</v>
      </c>
      <c r="E13" s="13">
        <v>0.40760128084788499</v>
      </c>
      <c r="F13" s="13">
        <v>97.061113690540296</v>
      </c>
      <c r="G13" s="13">
        <v>98.701990387064299</v>
      </c>
      <c r="H13" s="13">
        <v>0.41573483377329001</v>
      </c>
      <c r="I13" s="14">
        <v>2626</v>
      </c>
      <c r="J13" s="14">
        <v>2672</v>
      </c>
      <c r="K13" s="13">
        <v>2.3134598202979801</v>
      </c>
      <c r="L13" s="14">
        <v>1154.98007640169</v>
      </c>
      <c r="M13" s="14">
        <v>967</v>
      </c>
      <c r="ZA13" s="8"/>
    </row>
    <row r="14" spans="2:677" x14ac:dyDescent="0.3">
      <c r="B14" s="21"/>
      <c r="C14" s="15" t="s">
        <v>220</v>
      </c>
      <c r="D14" s="13">
        <v>94.692547870912193</v>
      </c>
      <c r="E14" s="13">
        <v>0.82421141574767698</v>
      </c>
      <c r="F14" s="13">
        <v>92.821818824232494</v>
      </c>
      <c r="G14" s="13">
        <v>96.096244224433704</v>
      </c>
      <c r="H14" s="13">
        <v>0.870407898276502</v>
      </c>
      <c r="I14" s="14">
        <v>2128</v>
      </c>
      <c r="J14" s="14">
        <v>2212</v>
      </c>
      <c r="K14" s="13">
        <v>2.9885746315209398</v>
      </c>
      <c r="L14" s="14">
        <v>740.15217042589597</v>
      </c>
      <c r="M14" s="14">
        <v>808</v>
      </c>
      <c r="ZA14" s="8"/>
    </row>
    <row r="15" spans="2:677" x14ac:dyDescent="0.3">
      <c r="B15" s="21" t="s">
        <v>258</v>
      </c>
      <c r="C15" s="15" t="s">
        <v>221</v>
      </c>
      <c r="D15" s="13">
        <v>95.298161880856497</v>
      </c>
      <c r="E15" s="13">
        <v>1.52206696115548</v>
      </c>
      <c r="F15" s="13">
        <v>91.171679647849402</v>
      </c>
      <c r="G15" s="13">
        <v>97.547746241130199</v>
      </c>
      <c r="H15" s="13">
        <v>1.5971629789233499</v>
      </c>
      <c r="I15" s="14">
        <v>245</v>
      </c>
      <c r="J15" s="14">
        <v>257</v>
      </c>
      <c r="K15" s="13">
        <v>1.32359552432959</v>
      </c>
      <c r="L15" s="14">
        <v>194.168078749112</v>
      </c>
      <c r="M15" s="14">
        <v>90</v>
      </c>
      <c r="ZA15" s="8"/>
    </row>
    <row r="16" spans="2:677" x14ac:dyDescent="0.3">
      <c r="B16" s="21"/>
      <c r="C16" s="15" t="s">
        <v>222</v>
      </c>
      <c r="D16" s="13">
        <v>98.421683209015896</v>
      </c>
      <c r="E16" s="13">
        <v>0.72272698751658004</v>
      </c>
      <c r="F16" s="13">
        <v>96.125504835857797</v>
      </c>
      <c r="G16" s="13">
        <v>99.366030697072304</v>
      </c>
      <c r="H16" s="13">
        <v>0.73431683339710896</v>
      </c>
      <c r="I16" s="14">
        <v>284</v>
      </c>
      <c r="J16" s="14">
        <v>289</v>
      </c>
      <c r="K16" s="13">
        <v>0.96840286831924405</v>
      </c>
      <c r="L16" s="14">
        <v>289</v>
      </c>
      <c r="M16" s="14">
        <v>106</v>
      </c>
      <c r="ZA16" s="8"/>
    </row>
    <row r="17" spans="2:677" x14ac:dyDescent="0.3">
      <c r="B17" s="21"/>
      <c r="C17" s="15" t="s">
        <v>223</v>
      </c>
      <c r="D17" s="13">
        <v>96.990649574386794</v>
      </c>
      <c r="E17" s="13">
        <v>1.0768419403904399</v>
      </c>
      <c r="F17" s="13">
        <v>93.946187007670304</v>
      </c>
      <c r="G17" s="13">
        <v>98.528040731197294</v>
      </c>
      <c r="H17" s="13">
        <v>1.1102533544376001</v>
      </c>
      <c r="I17" s="14">
        <v>244</v>
      </c>
      <c r="J17" s="14">
        <v>252</v>
      </c>
      <c r="K17" s="13">
        <v>0.99718334213340798</v>
      </c>
      <c r="L17" s="14">
        <v>252</v>
      </c>
      <c r="M17" s="14">
        <v>101</v>
      </c>
      <c r="ZA17" s="8"/>
    </row>
    <row r="18" spans="2:677" x14ac:dyDescent="0.3">
      <c r="B18" s="21"/>
      <c r="C18" s="15" t="s">
        <v>224</v>
      </c>
      <c r="D18" s="13">
        <v>97.957700760300895</v>
      </c>
      <c r="E18" s="13">
        <v>0.88661840687679105</v>
      </c>
      <c r="F18" s="13">
        <v>95.213829721171095</v>
      </c>
      <c r="G18" s="13">
        <v>99.142697275470695</v>
      </c>
      <c r="H18" s="13">
        <v>0.90510332520596304</v>
      </c>
      <c r="I18" s="14">
        <v>244</v>
      </c>
      <c r="J18" s="14">
        <v>249</v>
      </c>
      <c r="K18" s="13">
        <v>0.97446716571708303</v>
      </c>
      <c r="L18" s="14">
        <v>249</v>
      </c>
      <c r="M18" s="14">
        <v>89</v>
      </c>
      <c r="ZA18" s="8"/>
    </row>
    <row r="19" spans="2:677" x14ac:dyDescent="0.3">
      <c r="B19" s="21"/>
      <c r="C19" s="15" t="s">
        <v>225</v>
      </c>
      <c r="D19" s="13">
        <v>96.577016935718305</v>
      </c>
      <c r="E19" s="13">
        <v>1.2441524955630401</v>
      </c>
      <c r="F19" s="13">
        <v>93.034645876203498</v>
      </c>
      <c r="G19" s="13">
        <v>98.349798754785795</v>
      </c>
      <c r="H19" s="13">
        <v>1.28824904209989</v>
      </c>
      <c r="I19" s="14">
        <v>234</v>
      </c>
      <c r="J19" s="14">
        <v>243</v>
      </c>
      <c r="K19" s="13">
        <v>1.13314127411604</v>
      </c>
      <c r="L19" s="14">
        <v>214.44810594297999</v>
      </c>
      <c r="M19" s="14">
        <v>84</v>
      </c>
      <c r="ZA19" s="8"/>
    </row>
    <row r="20" spans="2:677" x14ac:dyDescent="0.3">
      <c r="B20" s="21"/>
      <c r="C20" s="15" t="s">
        <v>226</v>
      </c>
      <c r="D20" s="13">
        <v>96.592643979046201</v>
      </c>
      <c r="E20" s="13">
        <v>1.4548642889693799</v>
      </c>
      <c r="F20" s="13">
        <v>92.174120074494098</v>
      </c>
      <c r="G20" s="13">
        <v>98.555545698359396</v>
      </c>
      <c r="H20" s="13">
        <v>1.50618538745557</v>
      </c>
      <c r="I20" s="14">
        <v>196</v>
      </c>
      <c r="J20" s="14">
        <v>202</v>
      </c>
      <c r="K20" s="13">
        <v>1.2926455562012</v>
      </c>
      <c r="L20" s="14">
        <v>156.26866856962201</v>
      </c>
      <c r="M20" s="14">
        <v>73</v>
      </c>
      <c r="ZA20" s="8"/>
    </row>
    <row r="21" spans="2:677" x14ac:dyDescent="0.3">
      <c r="B21" s="21"/>
      <c r="C21" s="15" t="s">
        <v>227</v>
      </c>
      <c r="D21" s="13">
        <v>98.095222758108093</v>
      </c>
      <c r="E21" s="13">
        <v>0.76227363890344602</v>
      </c>
      <c r="F21" s="13">
        <v>95.839305528791797</v>
      </c>
      <c r="G21" s="13">
        <v>99.138976637625305</v>
      </c>
      <c r="H21" s="13">
        <v>0.77707519028029304</v>
      </c>
      <c r="I21" s="14">
        <v>446</v>
      </c>
      <c r="J21" s="14">
        <v>453</v>
      </c>
      <c r="K21" s="13">
        <v>1.4056208452629999</v>
      </c>
      <c r="L21" s="14">
        <v>322.27751994901598</v>
      </c>
      <c r="M21" s="14">
        <v>182</v>
      </c>
      <c r="ZA21" s="8"/>
    </row>
    <row r="22" spans="2:677" x14ac:dyDescent="0.3">
      <c r="B22" s="21"/>
      <c r="C22" s="15" t="s">
        <v>228</v>
      </c>
      <c r="D22" s="13">
        <v>98.872789728962402</v>
      </c>
      <c r="E22" s="13">
        <v>0.46488781310671101</v>
      </c>
      <c r="F22" s="13">
        <v>97.471650426803194</v>
      </c>
      <c r="G22" s="13">
        <v>99.501429225351799</v>
      </c>
      <c r="H22" s="13">
        <v>0.47018781848989599</v>
      </c>
      <c r="I22" s="14">
        <v>589</v>
      </c>
      <c r="J22" s="14">
        <v>597</v>
      </c>
      <c r="K22" s="13">
        <v>1.1557418967286599</v>
      </c>
      <c r="L22" s="14">
        <v>516.55131798009199</v>
      </c>
      <c r="M22" s="14">
        <v>208</v>
      </c>
      <c r="ZA22" s="8"/>
    </row>
    <row r="23" spans="2:677" x14ac:dyDescent="0.3">
      <c r="B23" s="21"/>
      <c r="C23" s="15" t="s">
        <v>229</v>
      </c>
      <c r="D23" s="13">
        <v>97.801831377513494</v>
      </c>
      <c r="E23" s="13">
        <v>0.71863149691077</v>
      </c>
      <c r="F23" s="13">
        <v>95.834257034088594</v>
      </c>
      <c r="G23" s="13">
        <v>98.851216045259505</v>
      </c>
      <c r="H23" s="13">
        <v>0.734783272244529</v>
      </c>
      <c r="I23" s="14">
        <v>484</v>
      </c>
      <c r="J23" s="14">
        <v>495</v>
      </c>
      <c r="K23" s="13">
        <v>1.18667407263008</v>
      </c>
      <c r="L23" s="14">
        <v>417.13222814661202</v>
      </c>
      <c r="M23" s="14">
        <v>173</v>
      </c>
      <c r="ZA23" s="8"/>
    </row>
    <row r="24" spans="2:677" x14ac:dyDescent="0.3">
      <c r="B24" s="21"/>
      <c r="C24" s="15" t="s">
        <v>230</v>
      </c>
      <c r="D24" s="13">
        <v>99.150229937760599</v>
      </c>
      <c r="E24" s="13">
        <v>0.48886769233746902</v>
      </c>
      <c r="F24" s="13">
        <v>97.361278456074402</v>
      </c>
      <c r="G24" s="13">
        <v>99.729708333531903</v>
      </c>
      <c r="H24" s="13">
        <v>0.49305754776801403</v>
      </c>
      <c r="I24" s="14">
        <v>262</v>
      </c>
      <c r="J24" s="14">
        <v>265</v>
      </c>
      <c r="K24" s="13">
        <v>0.74884416328654801</v>
      </c>
      <c r="L24" s="14">
        <v>265</v>
      </c>
      <c r="M24" s="14">
        <v>90</v>
      </c>
      <c r="ZA24" s="8"/>
    </row>
    <row r="25" spans="2:677" x14ac:dyDescent="0.3">
      <c r="B25" s="21"/>
      <c r="C25" s="15" t="s">
        <v>231</v>
      </c>
      <c r="D25" s="13">
        <v>96.069599107919601</v>
      </c>
      <c r="E25" s="13">
        <v>1.1384244465033899</v>
      </c>
      <c r="F25" s="13">
        <v>93.091808191244496</v>
      </c>
      <c r="G25" s="13">
        <v>97.794220925582195</v>
      </c>
      <c r="H25" s="13">
        <v>1.1849996846812501</v>
      </c>
      <c r="I25" s="14">
        <v>378</v>
      </c>
      <c r="J25" s="14">
        <v>393</v>
      </c>
      <c r="K25" s="13">
        <v>1.3454627090086899</v>
      </c>
      <c r="L25" s="14">
        <v>292.092822319508</v>
      </c>
      <c r="M25" s="14">
        <v>145</v>
      </c>
      <c r="ZA25" s="8"/>
    </row>
    <row r="26" spans="2:677" x14ac:dyDescent="0.3">
      <c r="B26" s="21"/>
      <c r="C26" s="15" t="s">
        <v>232</v>
      </c>
      <c r="D26" s="13">
        <v>97.318503990764</v>
      </c>
      <c r="E26" s="13">
        <v>0.80112192232792001</v>
      </c>
      <c r="F26" s="13">
        <v>95.192428050177696</v>
      </c>
      <c r="G26" s="13">
        <v>98.518983168985997</v>
      </c>
      <c r="H26" s="13">
        <v>0.823195887191145</v>
      </c>
      <c r="I26" s="14">
        <v>465</v>
      </c>
      <c r="J26" s="14">
        <v>477</v>
      </c>
      <c r="K26" s="13">
        <v>1.1706622281211601</v>
      </c>
      <c r="L26" s="14">
        <v>407.46168155229299</v>
      </c>
      <c r="M26" s="14">
        <v>165</v>
      </c>
      <c r="ZA26" s="8"/>
    </row>
    <row r="27" spans="2:677" x14ac:dyDescent="0.3">
      <c r="B27" s="21"/>
      <c r="C27" s="15" t="s">
        <v>233</v>
      </c>
      <c r="D27" s="13">
        <v>98.564558860356797</v>
      </c>
      <c r="E27" s="13">
        <v>0.64687198511746902</v>
      </c>
      <c r="F27" s="13">
        <v>96.532018991264593</v>
      </c>
      <c r="G27" s="13">
        <v>99.413095433482198</v>
      </c>
      <c r="H27" s="13">
        <v>0.65629268024618903</v>
      </c>
      <c r="I27" s="14">
        <v>391</v>
      </c>
      <c r="J27" s="14">
        <v>397</v>
      </c>
      <c r="K27" s="13">
        <v>1.1711855367459401</v>
      </c>
      <c r="L27" s="14">
        <v>338.972765240115</v>
      </c>
      <c r="M27" s="14">
        <v>152</v>
      </c>
      <c r="ZA27" s="8"/>
    </row>
    <row r="28" spans="2:677" x14ac:dyDescent="0.3">
      <c r="B28" s="21"/>
      <c r="C28" s="15" t="s">
        <v>234</v>
      </c>
      <c r="D28" s="13">
        <v>91.348841815613</v>
      </c>
      <c r="E28" s="13">
        <v>2.9105283480397901</v>
      </c>
      <c r="F28" s="13">
        <v>83.551105949503494</v>
      </c>
      <c r="G28" s="13">
        <v>95.642774074068001</v>
      </c>
      <c r="H28" s="13">
        <v>3.1861688557745098</v>
      </c>
      <c r="I28" s="14">
        <v>195</v>
      </c>
      <c r="J28" s="14">
        <v>208</v>
      </c>
      <c r="K28" s="13">
        <v>2.2188948249738099</v>
      </c>
      <c r="L28" s="14">
        <v>93.740360137373699</v>
      </c>
      <c r="M28" s="14">
        <v>83</v>
      </c>
      <c r="ZA28" s="8"/>
    </row>
    <row r="29" spans="2:677" x14ac:dyDescent="0.3">
      <c r="B29" s="21"/>
      <c r="C29" s="15" t="s">
        <v>235</v>
      </c>
      <c r="D29" s="13">
        <v>93.492658202170105</v>
      </c>
      <c r="E29" s="13">
        <v>1.7308960975236301</v>
      </c>
      <c r="F29" s="13">
        <v>89.105418088918398</v>
      </c>
      <c r="G29" s="13">
        <v>96.188727977762895</v>
      </c>
      <c r="H29" s="13">
        <v>1.85137114593609</v>
      </c>
      <c r="I29" s="14">
        <v>292</v>
      </c>
      <c r="J29" s="14">
        <v>310</v>
      </c>
      <c r="K29" s="13">
        <v>1.5216660474646</v>
      </c>
      <c r="L29" s="14">
        <v>203.724069756647</v>
      </c>
      <c r="M29" s="14">
        <v>110</v>
      </c>
      <c r="ZA29" s="8"/>
    </row>
    <row r="30" spans="2:677" x14ac:dyDescent="0.3">
      <c r="B30" s="21"/>
      <c r="C30" s="15" t="s">
        <v>236</v>
      </c>
      <c r="D30" s="13">
        <v>97.567666268595801</v>
      </c>
      <c r="E30" s="13">
        <v>0.93349044777741697</v>
      </c>
      <c r="F30" s="13">
        <v>94.855914886615693</v>
      </c>
      <c r="G30" s="13">
        <v>98.866968510219706</v>
      </c>
      <c r="H30" s="13">
        <v>0.95676209494198095</v>
      </c>
      <c r="I30" s="14">
        <v>377</v>
      </c>
      <c r="J30" s="14">
        <v>385</v>
      </c>
      <c r="K30" s="13">
        <v>1.41000905321059</v>
      </c>
      <c r="L30" s="14">
        <v>273.04789222690101</v>
      </c>
      <c r="M30" s="14">
        <v>143</v>
      </c>
      <c r="ZA30" s="8"/>
    </row>
    <row r="31" spans="2:677" x14ac:dyDescent="0.3">
      <c r="B31" s="21"/>
      <c r="C31" s="15" t="s">
        <v>237</v>
      </c>
      <c r="D31" s="13">
        <v>95.716759731204107</v>
      </c>
      <c r="E31" s="13">
        <v>1.1232688383557501</v>
      </c>
      <c r="F31" s="13">
        <v>92.860539206661699</v>
      </c>
      <c r="G31" s="13">
        <v>97.461553497421903</v>
      </c>
      <c r="H31" s="13">
        <v>1.17353412454638</v>
      </c>
      <c r="I31" s="14">
        <v>372</v>
      </c>
      <c r="J31" s="14">
        <v>388</v>
      </c>
      <c r="K31" s="13">
        <v>1.1910170345667399</v>
      </c>
      <c r="L31" s="14">
        <v>325.77199883723199</v>
      </c>
      <c r="M31" s="14">
        <v>144</v>
      </c>
      <c r="ZA31" s="8"/>
    </row>
    <row r="32" spans="2:677" x14ac:dyDescent="0.3">
      <c r="B32" s="21"/>
      <c r="C32" s="15" t="s">
        <v>238</v>
      </c>
      <c r="D32" s="13">
        <v>96.667224078897107</v>
      </c>
      <c r="E32" s="13">
        <v>1.6994727663931</v>
      </c>
      <c r="F32" s="13">
        <v>91.040924606207994</v>
      </c>
      <c r="G32" s="13">
        <v>98.806526350508506</v>
      </c>
      <c r="H32" s="13">
        <v>1.75806513798932</v>
      </c>
      <c r="I32" s="14">
        <v>225</v>
      </c>
      <c r="J32" s="14">
        <v>232</v>
      </c>
      <c r="K32" s="13">
        <v>2.0708804899600701</v>
      </c>
      <c r="L32" s="14">
        <v>112.02964204104001</v>
      </c>
      <c r="M32" s="14">
        <v>77</v>
      </c>
      <c r="ZA32" s="8"/>
    </row>
    <row r="33" spans="2:677" x14ac:dyDescent="0.3">
      <c r="B33" s="21"/>
      <c r="C33" s="15" t="s">
        <v>239</v>
      </c>
      <c r="D33" s="13">
        <v>94.898750554902605</v>
      </c>
      <c r="E33" s="13">
        <v>1.4921206014719799</v>
      </c>
      <c r="F33" s="13">
        <v>90.9944463602978</v>
      </c>
      <c r="G33" s="13">
        <v>97.163138481340297</v>
      </c>
      <c r="H33" s="13">
        <v>1.57232902724965</v>
      </c>
      <c r="I33" s="14">
        <v>302</v>
      </c>
      <c r="J33" s="14">
        <v>313</v>
      </c>
      <c r="K33" s="13">
        <v>1.4349124129983</v>
      </c>
      <c r="L33" s="14">
        <v>218.13178084227101</v>
      </c>
      <c r="M33" s="14">
        <v>113</v>
      </c>
      <c r="ZA33" s="8"/>
    </row>
    <row r="34" spans="2:677" x14ac:dyDescent="0.3">
      <c r="B34" s="21"/>
      <c r="C34" s="15" t="s">
        <v>240</v>
      </c>
      <c r="D34" s="13">
        <v>95.741662001146693</v>
      </c>
      <c r="E34" s="13">
        <v>0.99776261171479497</v>
      </c>
      <c r="F34" s="13">
        <v>93.279867486544603</v>
      </c>
      <c r="G34" s="13">
        <v>97.327462429312007</v>
      </c>
      <c r="H34" s="13">
        <v>1.0421404755882</v>
      </c>
      <c r="I34" s="14">
        <v>560</v>
      </c>
      <c r="J34" s="14">
        <v>581</v>
      </c>
      <c r="K34" s="13">
        <v>1.41625468552587</v>
      </c>
      <c r="L34" s="14">
        <v>410.23694815475199</v>
      </c>
      <c r="M34" s="14">
        <v>211</v>
      </c>
      <c r="ZA34" s="8"/>
    </row>
    <row r="35" spans="2:677" x14ac:dyDescent="0.3">
      <c r="B35" s="21"/>
      <c r="C35" s="15" t="s">
        <v>241</v>
      </c>
      <c r="D35" s="13">
        <v>96.093088035026199</v>
      </c>
      <c r="E35" s="13">
        <v>1.83049029594668</v>
      </c>
      <c r="F35" s="13">
        <v>90.371204673794693</v>
      </c>
      <c r="G35" s="13">
        <v>98.472240869649497</v>
      </c>
      <c r="H35" s="13">
        <v>1.90491359303539</v>
      </c>
      <c r="I35" s="14">
        <v>402</v>
      </c>
      <c r="J35" s="14">
        <v>415</v>
      </c>
      <c r="K35" s="13">
        <v>3.6949573306557202</v>
      </c>
      <c r="L35" s="14">
        <v>112.31523475437599</v>
      </c>
      <c r="M35" s="14">
        <v>148</v>
      </c>
      <c r="ZA35" s="8"/>
    </row>
    <row r="36" spans="2:677" x14ac:dyDescent="0.3">
      <c r="B36" s="21"/>
      <c r="C36" s="15" t="s">
        <v>242</v>
      </c>
      <c r="D36" s="13">
        <v>97.658015596765495</v>
      </c>
      <c r="E36" s="13">
        <v>0.86380598609619996</v>
      </c>
      <c r="F36" s="13">
        <v>95.187637336482197</v>
      </c>
      <c r="G36" s="13">
        <v>98.875234640943304</v>
      </c>
      <c r="H36" s="13">
        <v>0.88452133787245402</v>
      </c>
      <c r="I36" s="14">
        <v>419</v>
      </c>
      <c r="J36" s="14">
        <v>427</v>
      </c>
      <c r="K36" s="13">
        <v>1.38979301357903</v>
      </c>
      <c r="L36" s="14">
        <v>307.23999604831801</v>
      </c>
      <c r="M36" s="14">
        <v>153</v>
      </c>
      <c r="ZA36" s="8"/>
    </row>
    <row r="37" spans="2:677" x14ac:dyDescent="0.3">
      <c r="B37" s="21"/>
      <c r="C37" s="15" t="s">
        <v>243</v>
      </c>
      <c r="D37" s="13">
        <v>99.140476461432897</v>
      </c>
      <c r="E37" s="13">
        <v>0.627865568657896</v>
      </c>
      <c r="F37" s="13">
        <v>96.388710927649598</v>
      </c>
      <c r="G37" s="13">
        <v>99.799780188166693</v>
      </c>
      <c r="H37" s="13">
        <v>0.63330900865918704</v>
      </c>
      <c r="I37" s="14">
        <v>251</v>
      </c>
      <c r="J37" s="14">
        <v>253</v>
      </c>
      <c r="K37" s="13">
        <v>1.16580281533777</v>
      </c>
      <c r="L37" s="14">
        <v>217.017832408217</v>
      </c>
      <c r="M37" s="14">
        <v>87</v>
      </c>
      <c r="ZA37" s="8"/>
    </row>
    <row r="38" spans="2:677" x14ac:dyDescent="0.3">
      <c r="B38" s="21" t="s">
        <v>259</v>
      </c>
      <c r="C38" s="15" t="s">
        <v>244</v>
      </c>
      <c r="D38" s="13">
        <v>97.305838556730805</v>
      </c>
      <c r="E38" s="13">
        <v>0.38181339620639698</v>
      </c>
      <c r="F38" s="13">
        <v>96.446692778243104</v>
      </c>
      <c r="G38" s="13">
        <v>97.9616437973134</v>
      </c>
      <c r="H38" s="13">
        <v>0.392384878306962</v>
      </c>
      <c r="I38" s="14">
        <v>4471</v>
      </c>
      <c r="J38" s="14">
        <v>4612</v>
      </c>
      <c r="K38" s="13">
        <v>2.5640998292438999</v>
      </c>
      <c r="L38" s="14">
        <v>1798.68191846492</v>
      </c>
      <c r="M38" s="14">
        <v>1591</v>
      </c>
      <c r="ZA38" s="8"/>
    </row>
    <row r="39" spans="2:677" x14ac:dyDescent="0.3">
      <c r="B39" s="21"/>
      <c r="C39" s="15" t="s">
        <v>245</v>
      </c>
      <c r="D39" s="13">
        <v>97.129187290898898</v>
      </c>
      <c r="E39" s="13">
        <v>0.43783836362429002</v>
      </c>
      <c r="F39" s="13">
        <v>96.133594001816903</v>
      </c>
      <c r="G39" s="13">
        <v>97.874086186190993</v>
      </c>
      <c r="H39" s="13">
        <v>0.45077939580919002</v>
      </c>
      <c r="I39" s="14">
        <v>3386</v>
      </c>
      <c r="J39" s="14">
        <v>3469</v>
      </c>
      <c r="K39" s="13">
        <v>2.3842516823610702</v>
      </c>
      <c r="L39" s="14">
        <v>1454.96384700659</v>
      </c>
      <c r="M39" s="14">
        <v>1239</v>
      </c>
      <c r="ZA39" s="8"/>
    </row>
    <row r="40" spans="2:677" x14ac:dyDescent="0.3">
      <c r="B40" s="21" t="s">
        <v>284</v>
      </c>
      <c r="C40" s="15" t="s">
        <v>277</v>
      </c>
      <c r="D40" s="13">
        <v>97.246940863446596</v>
      </c>
      <c r="E40" s="13">
        <v>0.399715140433063</v>
      </c>
      <c r="F40" s="13">
        <v>96.3448705590163</v>
      </c>
      <c r="G40" s="13">
        <v>97.9311645993713</v>
      </c>
      <c r="H40" s="13">
        <v>0.41103106882749102</v>
      </c>
      <c r="I40" s="14">
        <v>3970</v>
      </c>
      <c r="J40" s="14">
        <v>4084</v>
      </c>
      <c r="K40" s="13">
        <v>2.4366272050779898</v>
      </c>
      <c r="L40" s="14">
        <v>1676.08733559604</v>
      </c>
      <c r="M40" s="14">
        <v>2238</v>
      </c>
      <c r="ZA40" s="8"/>
    </row>
    <row r="41" spans="2:677" x14ac:dyDescent="0.3">
      <c r="B41" s="21"/>
      <c r="C41" s="15" t="s">
        <v>278</v>
      </c>
      <c r="D41" s="13">
        <v>97.165219907809401</v>
      </c>
      <c r="E41" s="13">
        <v>0.44017470110257101</v>
      </c>
      <c r="F41" s="13">
        <v>96.162093669341203</v>
      </c>
      <c r="G41" s="13">
        <v>97.911849172333106</v>
      </c>
      <c r="H41" s="13">
        <v>0.453016729154949</v>
      </c>
      <c r="I41" s="14">
        <v>3887</v>
      </c>
      <c r="J41" s="14">
        <v>3997</v>
      </c>
      <c r="K41" s="13">
        <v>2.8109001808745901</v>
      </c>
      <c r="L41" s="14">
        <v>1421.9644038573999</v>
      </c>
      <c r="M41" s="14">
        <v>2228</v>
      </c>
      <c r="ZA41" s="8"/>
    </row>
    <row r="42" spans="2:677" x14ac:dyDescent="0.3">
      <c r="B42" s="21" t="s">
        <v>285</v>
      </c>
      <c r="C42" s="15" t="s">
        <v>279</v>
      </c>
      <c r="D42" s="13">
        <v>92.819530735795794</v>
      </c>
      <c r="E42" s="13">
        <v>1.3508154731639099</v>
      </c>
      <c r="F42" s="13">
        <v>89.673281685634095</v>
      </c>
      <c r="G42" s="13">
        <v>95.060016089615601</v>
      </c>
      <c r="H42" s="13">
        <v>1.45531383584443</v>
      </c>
      <c r="I42" s="14">
        <v>948</v>
      </c>
      <c r="J42" s="14">
        <v>1014</v>
      </c>
      <c r="K42" s="13">
        <v>2.77337951088623</v>
      </c>
      <c r="L42" s="14">
        <v>365.61891224038698</v>
      </c>
      <c r="M42" s="14">
        <v>471</v>
      </c>
      <c r="ZA42" s="8"/>
    </row>
    <row r="43" spans="2:677" x14ac:dyDescent="0.3">
      <c r="B43" s="21"/>
      <c r="C43" s="15" t="s">
        <v>280</v>
      </c>
      <c r="D43" s="13">
        <v>99.612906424061407</v>
      </c>
      <c r="E43" s="13">
        <v>0.25016848768287903</v>
      </c>
      <c r="F43" s="13">
        <v>98.627388734824507</v>
      </c>
      <c r="G43" s="13">
        <v>99.891612374109002</v>
      </c>
      <c r="H43" s="13">
        <v>0.25114063695510302</v>
      </c>
      <c r="I43" s="14">
        <v>344</v>
      </c>
      <c r="J43" s="14">
        <v>347</v>
      </c>
      <c r="K43" s="13">
        <v>0.56157753907518504</v>
      </c>
      <c r="L43" s="14">
        <v>347</v>
      </c>
      <c r="M43" s="14">
        <v>187</v>
      </c>
      <c r="ZA43" s="8"/>
    </row>
    <row r="44" spans="2:677" x14ac:dyDescent="0.3">
      <c r="B44" s="21"/>
      <c r="C44" s="15" t="s">
        <v>281</v>
      </c>
      <c r="D44" s="13">
        <v>96.782294331888295</v>
      </c>
      <c r="E44" s="13">
        <v>1.59780886706709</v>
      </c>
      <c r="F44" s="13">
        <v>91.636843930671105</v>
      </c>
      <c r="G44" s="13">
        <v>98.803335704689502</v>
      </c>
      <c r="H44" s="13">
        <v>1.6509309663478799</v>
      </c>
      <c r="I44" s="14">
        <v>277</v>
      </c>
      <c r="J44" s="14">
        <v>283</v>
      </c>
      <c r="K44" s="13">
        <v>2.3118333972897398</v>
      </c>
      <c r="L44" s="14">
        <v>122.413665418872</v>
      </c>
      <c r="M44" s="14">
        <v>161</v>
      </c>
      <c r="ZA44" s="8"/>
    </row>
    <row r="45" spans="2:677" x14ac:dyDescent="0.3">
      <c r="B45" s="21"/>
      <c r="C45" s="15" t="s">
        <v>282</v>
      </c>
      <c r="D45" s="13">
        <v>97.609902955438301</v>
      </c>
      <c r="E45" s="13">
        <v>0.31366798181730798</v>
      </c>
      <c r="F45" s="13">
        <v>96.911226152173398</v>
      </c>
      <c r="G45" s="13">
        <v>98.153551066353899</v>
      </c>
      <c r="H45" s="13">
        <v>0.32134852337729097</v>
      </c>
      <c r="I45" s="14">
        <v>6214</v>
      </c>
      <c r="J45" s="14">
        <v>6359</v>
      </c>
      <c r="K45" s="13">
        <v>2.6813375302441802</v>
      </c>
      <c r="L45" s="14">
        <v>2371.5775907634102</v>
      </c>
      <c r="M45" s="14">
        <v>2623</v>
      </c>
      <c r="ZA45" s="8"/>
    </row>
    <row r="46" spans="2:677" x14ac:dyDescent="0.3">
      <c r="B46" s="21"/>
      <c r="C46" s="15" t="s">
        <v>283</v>
      </c>
      <c r="D46" s="13">
        <v>90.709921577843801</v>
      </c>
      <c r="E46" s="13">
        <v>5.5625972179891603</v>
      </c>
      <c r="F46" s="13">
        <v>72.487860272555807</v>
      </c>
      <c r="G46" s="13">
        <v>97.310751617886396</v>
      </c>
      <c r="H46" s="13">
        <v>6.1322919491398196</v>
      </c>
      <c r="I46" s="14">
        <v>74</v>
      </c>
      <c r="J46" s="14">
        <v>78</v>
      </c>
      <c r="K46" s="13">
        <v>2.8272992776942498</v>
      </c>
      <c r="L46" s="14">
        <v>27.5881653616844</v>
      </c>
      <c r="M46" s="14">
        <v>27</v>
      </c>
      <c r="ZA46" s="8">
        <v>1</v>
      </c>
    </row>
    <row r="47" spans="2:677" x14ac:dyDescent="0.3">
      <c r="B47" s="21" t="s">
        <v>261</v>
      </c>
      <c r="C47" s="15" t="s">
        <v>246</v>
      </c>
      <c r="D47" s="13">
        <v>96.879150043599296</v>
      </c>
      <c r="E47" s="13">
        <v>0.77411711858449905</v>
      </c>
      <c r="F47" s="13">
        <v>94.946356863754602</v>
      </c>
      <c r="G47" s="13">
        <v>98.087624851077805</v>
      </c>
      <c r="H47" s="13">
        <v>0.79905440771942904</v>
      </c>
      <c r="I47" s="14">
        <v>1813</v>
      </c>
      <c r="J47" s="14">
        <v>1876</v>
      </c>
      <c r="K47" s="13">
        <v>3.71630547970241</v>
      </c>
      <c r="L47" s="14">
        <v>504.80242010412502</v>
      </c>
      <c r="M47" s="14">
        <v>1118</v>
      </c>
      <c r="ZA47" s="8"/>
    </row>
    <row r="48" spans="2:677" x14ac:dyDescent="0.3">
      <c r="B48" s="21"/>
      <c r="C48" s="15" t="s">
        <v>247</v>
      </c>
      <c r="D48" s="13">
        <v>97.827011482264098</v>
      </c>
      <c r="E48" s="13">
        <v>0.46743511982685498</v>
      </c>
      <c r="F48" s="13">
        <v>96.694141566417201</v>
      </c>
      <c r="G48" s="13">
        <v>98.577374957474802</v>
      </c>
      <c r="H48" s="13">
        <v>0.47781805121543502</v>
      </c>
      <c r="I48" s="14">
        <v>1414</v>
      </c>
      <c r="J48" s="14">
        <v>1457</v>
      </c>
      <c r="K48" s="13">
        <v>1.49653829808886</v>
      </c>
      <c r="L48" s="14">
        <v>973.58016287364501</v>
      </c>
      <c r="M48" s="14">
        <v>1006</v>
      </c>
      <c r="ZA48" s="8"/>
    </row>
    <row r="49" spans="2:677" x14ac:dyDescent="0.3">
      <c r="B49" s="21"/>
      <c r="C49" s="15" t="s">
        <v>248</v>
      </c>
      <c r="D49" s="13">
        <v>96.6618319764749</v>
      </c>
      <c r="E49" s="13">
        <v>0.82519623615414395</v>
      </c>
      <c r="F49" s="13">
        <v>94.605099642461397</v>
      </c>
      <c r="G49" s="13">
        <v>97.951441857446298</v>
      </c>
      <c r="H49" s="13">
        <v>0.85369397546176895</v>
      </c>
      <c r="I49" s="14">
        <v>1407</v>
      </c>
      <c r="J49" s="14">
        <v>1440</v>
      </c>
      <c r="K49" s="13">
        <v>3.0367710898482798</v>
      </c>
      <c r="L49" s="14">
        <v>474.187865135381</v>
      </c>
      <c r="M49" s="14">
        <v>1011</v>
      </c>
      <c r="ZA49" s="8"/>
    </row>
    <row r="50" spans="2:677" x14ac:dyDescent="0.3">
      <c r="B50" s="21"/>
      <c r="C50" s="15" t="s">
        <v>249</v>
      </c>
      <c r="D50" s="13">
        <v>98.061257792198404</v>
      </c>
      <c r="E50" s="13">
        <v>0.52353909328777903</v>
      </c>
      <c r="F50" s="13">
        <v>96.718500928766204</v>
      </c>
      <c r="G50" s="13">
        <v>98.861042111839396</v>
      </c>
      <c r="H50" s="13">
        <v>0.53388984097798398</v>
      </c>
      <c r="I50" s="14">
        <v>1460</v>
      </c>
      <c r="J50" s="14">
        <v>1488</v>
      </c>
      <c r="K50" s="13">
        <v>2.1438365800514001</v>
      </c>
      <c r="L50" s="14">
        <v>694.08275511575005</v>
      </c>
      <c r="M50" s="14">
        <v>1029</v>
      </c>
      <c r="ZA50" s="8"/>
    </row>
    <row r="51" spans="2:677" x14ac:dyDescent="0.3">
      <c r="B51" s="21"/>
      <c r="C51" s="15" t="s">
        <v>250</v>
      </c>
      <c r="D51" s="13">
        <v>96.613597521859504</v>
      </c>
      <c r="E51" s="13">
        <v>0.66715473005019799</v>
      </c>
      <c r="F51" s="13">
        <v>95.031308190441393</v>
      </c>
      <c r="G51" s="13">
        <v>97.704176921664498</v>
      </c>
      <c r="H51" s="13">
        <v>0.69053916546193095</v>
      </c>
      <c r="I51" s="14">
        <v>1691</v>
      </c>
      <c r="J51" s="14">
        <v>1746</v>
      </c>
      <c r="K51" s="13">
        <v>2.3739509590242398</v>
      </c>
      <c r="L51" s="14">
        <v>735.48275854765495</v>
      </c>
      <c r="M51" s="14">
        <v>1124</v>
      </c>
      <c r="ZA51" s="8"/>
    </row>
    <row r="52" spans="2:677" x14ac:dyDescent="0.3">
      <c r="B52" s="21" t="s">
        <v>260</v>
      </c>
      <c r="C52" s="15" t="s">
        <v>251</v>
      </c>
      <c r="D52" s="13">
        <v>97.339829727728699</v>
      </c>
      <c r="E52" s="13">
        <v>0.318660525079134</v>
      </c>
      <c r="F52" s="13">
        <v>96.638286347235194</v>
      </c>
      <c r="G52" s="13">
        <v>97.898154854646094</v>
      </c>
      <c r="H52" s="13">
        <v>0.32736910057318402</v>
      </c>
      <c r="I52" s="14">
        <v>5911</v>
      </c>
      <c r="J52" s="14">
        <v>6066</v>
      </c>
      <c r="K52" s="13">
        <v>2.3784132847139099</v>
      </c>
      <c r="L52" s="14">
        <v>2550.4398411269599</v>
      </c>
      <c r="M52" s="14">
        <v>2661</v>
      </c>
      <c r="ZA52" s="8"/>
    </row>
    <row r="53" spans="2:677" x14ac:dyDescent="0.3">
      <c r="B53" s="21"/>
      <c r="C53" s="15" t="s">
        <v>252</v>
      </c>
      <c r="D53" s="13">
        <v>96.630413281877196</v>
      </c>
      <c r="E53" s="13">
        <v>0.80225201204065899</v>
      </c>
      <c r="F53" s="13">
        <v>94.648931593600693</v>
      </c>
      <c r="G53" s="13">
        <v>97.894481674649299</v>
      </c>
      <c r="H53" s="13">
        <v>0.83022723880983296</v>
      </c>
      <c r="I53" s="14">
        <v>1874</v>
      </c>
      <c r="J53" s="14">
        <v>1941</v>
      </c>
      <c r="K53" s="13">
        <v>3.8347131719612699</v>
      </c>
      <c r="L53" s="14">
        <v>506.16562776904499</v>
      </c>
      <c r="M53" s="14">
        <v>1156</v>
      </c>
      <c r="ZA53" s="8"/>
    </row>
    <row r="54" spans="2:677" x14ac:dyDescent="0.3">
      <c r="B54" s="21" t="s">
        <v>254</v>
      </c>
      <c r="C54" s="15" t="s">
        <v>253</v>
      </c>
      <c r="D54" s="13">
        <v>97.702854086572103</v>
      </c>
      <c r="E54" s="13">
        <v>0.30364293968130901</v>
      </c>
      <c r="F54" s="13">
        <v>97.025748529469297</v>
      </c>
      <c r="G54" s="13">
        <v>98.228626866185394</v>
      </c>
      <c r="H54" s="13">
        <v>0.31078205700343098</v>
      </c>
      <c r="I54" s="14">
        <v>4959</v>
      </c>
      <c r="J54" s="14">
        <v>5080</v>
      </c>
      <c r="K54" s="13">
        <v>2.0864537144556299</v>
      </c>
      <c r="L54" s="14">
        <v>2434.7532680950899</v>
      </c>
      <c r="M54" s="14">
        <v>2299</v>
      </c>
      <c r="ZA54" s="8"/>
    </row>
    <row r="55" spans="2:677" x14ac:dyDescent="0.3">
      <c r="B55" s="21"/>
      <c r="C55" s="15" t="s">
        <v>254</v>
      </c>
      <c r="D55" s="13">
        <v>96.482662416368598</v>
      </c>
      <c r="E55" s="13">
        <v>0.58168636584991495</v>
      </c>
      <c r="F55" s="13">
        <v>95.145609239363594</v>
      </c>
      <c r="G55" s="13">
        <v>97.461275031495305</v>
      </c>
      <c r="H55" s="13">
        <v>0.60289211686516497</v>
      </c>
      <c r="I55" s="14">
        <v>2898</v>
      </c>
      <c r="J55" s="14">
        <v>3001</v>
      </c>
      <c r="K55" s="13">
        <v>2.9911327768840001</v>
      </c>
      <c r="L55" s="14">
        <v>1003.29882484397</v>
      </c>
      <c r="M55" s="14">
        <v>1528</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203" priority="1">
      <formula>ZA9 = 3</formula>
    </cfRule>
    <cfRule type="expression" dxfId="202" priority="48">
      <formula>I9 = J9</formula>
    </cfRule>
    <cfRule type="expression" dxfId="201" priority="95">
      <formula>ZA9 = 2</formula>
    </cfRule>
    <cfRule type="expression" dxfId="200" priority="142">
      <formula>ZA9 = 1</formula>
    </cfRule>
  </conditionalFormatting>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97</v>
      </c>
      <c r="M2" s="11" t="str">
        <f>HYPERLINK("#'INDICE'!A1", "Índice")</f>
        <v>Índice</v>
      </c>
    </row>
    <row r="3" spans="2:677" x14ac:dyDescent="0.3">
      <c r="B3" s="9" t="s">
        <v>7</v>
      </c>
      <c r="C3" s="10" t="s">
        <v>96</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89.339303413834898</v>
      </c>
      <c r="E9" s="13">
        <v>0.56218164246692304</v>
      </c>
      <c r="F9" s="13">
        <v>88.185788939012497</v>
      </c>
      <c r="G9" s="13">
        <v>90.392461477491594</v>
      </c>
      <c r="H9" s="13">
        <v>0.62926575536726703</v>
      </c>
      <c r="I9" s="14">
        <v>7216</v>
      </c>
      <c r="J9" s="14">
        <v>8110</v>
      </c>
      <c r="K9" s="13">
        <v>2.6908685042407101</v>
      </c>
      <c r="L9" s="14">
        <v>3013.8968096058802</v>
      </c>
      <c r="M9" s="14">
        <v>2927</v>
      </c>
      <c r="ZA9" s="8"/>
    </row>
    <row r="10" spans="2:677" x14ac:dyDescent="0.3">
      <c r="B10" s="21" t="s">
        <v>256</v>
      </c>
      <c r="C10" s="15" t="s">
        <v>216</v>
      </c>
      <c r="D10" s="13">
        <v>90.296897994182203</v>
      </c>
      <c r="E10" s="13">
        <v>0.70577820818148296</v>
      </c>
      <c r="F10" s="13">
        <v>88.821916650804098</v>
      </c>
      <c r="G10" s="13">
        <v>91.5956668877526</v>
      </c>
      <c r="H10" s="13">
        <v>0.78161955046003395</v>
      </c>
      <c r="I10" s="14">
        <v>4510</v>
      </c>
      <c r="J10" s="14">
        <v>4975</v>
      </c>
      <c r="K10" s="13">
        <v>2.8278661052760699</v>
      </c>
      <c r="L10" s="14">
        <v>1759.2770713995001</v>
      </c>
      <c r="M10" s="14">
        <v>1834</v>
      </c>
      <c r="ZA10" s="8"/>
    </row>
    <row r="11" spans="2:677" x14ac:dyDescent="0.3">
      <c r="B11" s="21"/>
      <c r="C11" s="15" t="s">
        <v>217</v>
      </c>
      <c r="D11" s="13">
        <v>87.186804969566197</v>
      </c>
      <c r="E11" s="13">
        <v>0.90815629395383202</v>
      </c>
      <c r="F11" s="13">
        <v>85.296886768396305</v>
      </c>
      <c r="G11" s="13">
        <v>88.865506947828806</v>
      </c>
      <c r="H11" s="13">
        <v>1.04162125710517</v>
      </c>
      <c r="I11" s="14">
        <v>2706</v>
      </c>
      <c r="J11" s="14">
        <v>3135</v>
      </c>
      <c r="K11" s="13">
        <v>2.3137263216466</v>
      </c>
      <c r="L11" s="14">
        <v>1354.9571402070301</v>
      </c>
      <c r="M11" s="14">
        <v>1093</v>
      </c>
      <c r="ZA11" s="8"/>
    </row>
    <row r="12" spans="2:677" x14ac:dyDescent="0.3">
      <c r="B12" s="21" t="s">
        <v>257</v>
      </c>
      <c r="C12" s="15" t="s">
        <v>218</v>
      </c>
      <c r="D12" s="13">
        <v>89.105610238268895</v>
      </c>
      <c r="E12" s="13">
        <v>0.74062330498242002</v>
      </c>
      <c r="F12" s="13">
        <v>87.565332475535797</v>
      </c>
      <c r="G12" s="13">
        <v>90.475846264010997</v>
      </c>
      <c r="H12" s="13">
        <v>0.83117471840660795</v>
      </c>
      <c r="I12" s="14">
        <v>2859</v>
      </c>
      <c r="J12" s="14">
        <v>3210</v>
      </c>
      <c r="K12" s="13">
        <v>1.8132450773327999</v>
      </c>
      <c r="L12" s="14">
        <v>1770.3067501067001</v>
      </c>
      <c r="M12" s="14">
        <v>1152</v>
      </c>
      <c r="ZA12" s="8"/>
    </row>
    <row r="13" spans="2:677" x14ac:dyDescent="0.3">
      <c r="B13" s="21"/>
      <c r="C13" s="15" t="s">
        <v>219</v>
      </c>
      <c r="D13" s="13">
        <v>90.113780334474697</v>
      </c>
      <c r="E13" s="13">
        <v>0.87425038863443205</v>
      </c>
      <c r="F13" s="13">
        <v>88.260834270750905</v>
      </c>
      <c r="G13" s="13">
        <v>91.701750047051405</v>
      </c>
      <c r="H13" s="13">
        <v>0.97016281570863205</v>
      </c>
      <c r="I13" s="14">
        <v>2407</v>
      </c>
      <c r="J13" s="14">
        <v>2668</v>
      </c>
      <c r="K13" s="13">
        <v>2.2880906097168201</v>
      </c>
      <c r="L13" s="14">
        <v>1166.0377384837</v>
      </c>
      <c r="M13" s="14">
        <v>966</v>
      </c>
      <c r="ZA13" s="8"/>
    </row>
    <row r="14" spans="2:677" x14ac:dyDescent="0.3">
      <c r="B14" s="21"/>
      <c r="C14" s="15" t="s">
        <v>220</v>
      </c>
      <c r="D14" s="13">
        <v>84.383371526732105</v>
      </c>
      <c r="E14" s="13">
        <v>1.1770985996338299</v>
      </c>
      <c r="F14" s="13">
        <v>81.931480331689599</v>
      </c>
      <c r="G14" s="13">
        <v>86.557133009256802</v>
      </c>
      <c r="H14" s="13">
        <v>1.3949414183586299</v>
      </c>
      <c r="I14" s="14">
        <v>1950</v>
      </c>
      <c r="J14" s="14">
        <v>2232</v>
      </c>
      <c r="K14" s="13">
        <v>2.3457466481058802</v>
      </c>
      <c r="L14" s="14">
        <v>951.50940609987504</v>
      </c>
      <c r="M14" s="14">
        <v>809</v>
      </c>
      <c r="ZA14" s="8"/>
    </row>
    <row r="15" spans="2:677" x14ac:dyDescent="0.3">
      <c r="B15" s="21" t="s">
        <v>258</v>
      </c>
      <c r="C15" s="15" t="s">
        <v>221</v>
      </c>
      <c r="D15" s="13">
        <v>90.492693119348701</v>
      </c>
      <c r="E15" s="13">
        <v>2.01185040282191</v>
      </c>
      <c r="F15" s="13">
        <v>85.680873621559996</v>
      </c>
      <c r="G15" s="13">
        <v>93.804464218881705</v>
      </c>
      <c r="H15" s="13">
        <v>2.2232186196166399</v>
      </c>
      <c r="I15" s="14">
        <v>235</v>
      </c>
      <c r="J15" s="14">
        <v>259</v>
      </c>
      <c r="K15" s="13">
        <v>1.21378021463787</v>
      </c>
      <c r="L15" s="14">
        <v>213.38294765108901</v>
      </c>
      <c r="M15" s="14">
        <v>90</v>
      </c>
      <c r="ZA15" s="8"/>
    </row>
    <row r="16" spans="2:677" x14ac:dyDescent="0.3">
      <c r="B16" s="21"/>
      <c r="C16" s="15" t="s">
        <v>222</v>
      </c>
      <c r="D16" s="13">
        <v>84.679032019047597</v>
      </c>
      <c r="E16" s="13">
        <v>2.2659140553912001</v>
      </c>
      <c r="F16" s="13">
        <v>79.635312188597197</v>
      </c>
      <c r="G16" s="13">
        <v>88.651588105945393</v>
      </c>
      <c r="H16" s="13">
        <v>2.6758856370506301</v>
      </c>
      <c r="I16" s="14">
        <v>256</v>
      </c>
      <c r="J16" s="14">
        <v>294</v>
      </c>
      <c r="K16" s="13">
        <v>1.1595577882306101</v>
      </c>
      <c r="L16" s="14">
        <v>253.54493151102099</v>
      </c>
      <c r="M16" s="14">
        <v>106</v>
      </c>
      <c r="ZA16" s="8"/>
    </row>
    <row r="17" spans="2:677" x14ac:dyDescent="0.3">
      <c r="B17" s="21"/>
      <c r="C17" s="15" t="s">
        <v>223</v>
      </c>
      <c r="D17" s="13">
        <v>83.155432193180602</v>
      </c>
      <c r="E17" s="13">
        <v>3.1045769149415601</v>
      </c>
      <c r="F17" s="13">
        <v>76.089859658912403</v>
      </c>
      <c r="G17" s="13">
        <v>88.450023392048493</v>
      </c>
      <c r="H17" s="13">
        <v>3.7334625448512302</v>
      </c>
      <c r="I17" s="14">
        <v>211</v>
      </c>
      <c r="J17" s="14">
        <v>252</v>
      </c>
      <c r="K17" s="13">
        <v>1.7271421044347399</v>
      </c>
      <c r="L17" s="14">
        <v>145.905770783392</v>
      </c>
      <c r="M17" s="14">
        <v>101</v>
      </c>
      <c r="ZA17" s="8"/>
    </row>
    <row r="18" spans="2:677" x14ac:dyDescent="0.3">
      <c r="B18" s="21"/>
      <c r="C18" s="15" t="s">
        <v>224</v>
      </c>
      <c r="D18" s="13">
        <v>90.497212602117301</v>
      </c>
      <c r="E18" s="13">
        <v>2.1484547131961098</v>
      </c>
      <c r="F18" s="13">
        <v>85.291211821506906</v>
      </c>
      <c r="G18" s="13">
        <v>93.990439753111005</v>
      </c>
      <c r="H18" s="13">
        <v>2.3740562293803098</v>
      </c>
      <c r="I18" s="14">
        <v>229</v>
      </c>
      <c r="J18" s="14">
        <v>250</v>
      </c>
      <c r="K18" s="13">
        <v>1.33648947536281</v>
      </c>
      <c r="L18" s="14">
        <v>187.05721564484099</v>
      </c>
      <c r="M18" s="14">
        <v>89</v>
      </c>
      <c r="ZA18" s="8"/>
    </row>
    <row r="19" spans="2:677" x14ac:dyDescent="0.3">
      <c r="B19" s="21"/>
      <c r="C19" s="15" t="s">
        <v>225</v>
      </c>
      <c r="D19" s="13">
        <v>91.327413967863393</v>
      </c>
      <c r="E19" s="13">
        <v>1.91491023497948</v>
      </c>
      <c r="F19" s="13">
        <v>86.690846984570101</v>
      </c>
      <c r="G19" s="13">
        <v>94.452091135948905</v>
      </c>
      <c r="H19" s="13">
        <v>2.09675293735275</v>
      </c>
      <c r="I19" s="14">
        <v>221</v>
      </c>
      <c r="J19" s="14">
        <v>243</v>
      </c>
      <c r="K19" s="13">
        <v>1.120372472651</v>
      </c>
      <c r="L19" s="14">
        <v>216.892155003612</v>
      </c>
      <c r="M19" s="14">
        <v>84</v>
      </c>
      <c r="ZA19" s="8"/>
    </row>
    <row r="20" spans="2:677" x14ac:dyDescent="0.3">
      <c r="B20" s="21"/>
      <c r="C20" s="15" t="s">
        <v>226</v>
      </c>
      <c r="D20" s="13">
        <v>85.720209489533005</v>
      </c>
      <c r="E20" s="13">
        <v>3.0421223254587599</v>
      </c>
      <c r="F20" s="13">
        <v>78.557024959206302</v>
      </c>
      <c r="G20" s="13">
        <v>90.771584705101503</v>
      </c>
      <c r="H20" s="13">
        <v>3.5488974462086702</v>
      </c>
      <c r="I20" s="14">
        <v>177</v>
      </c>
      <c r="J20" s="14">
        <v>202</v>
      </c>
      <c r="K20" s="13">
        <v>1.5196526930393299</v>
      </c>
      <c r="L20" s="14">
        <v>132.92510908923299</v>
      </c>
      <c r="M20" s="14">
        <v>73</v>
      </c>
      <c r="ZA20" s="8"/>
    </row>
    <row r="21" spans="2:677" x14ac:dyDescent="0.3">
      <c r="B21" s="21"/>
      <c r="C21" s="15" t="s">
        <v>227</v>
      </c>
      <c r="D21" s="13">
        <v>91.0854663844691</v>
      </c>
      <c r="E21" s="13">
        <v>1.6220402394715301</v>
      </c>
      <c r="F21" s="13">
        <v>87.326524238194907</v>
      </c>
      <c r="G21" s="13">
        <v>93.8085557448386</v>
      </c>
      <c r="H21" s="13">
        <v>1.78078930026547</v>
      </c>
      <c r="I21" s="14">
        <v>416</v>
      </c>
      <c r="J21" s="14">
        <v>451</v>
      </c>
      <c r="K21" s="13">
        <v>1.4581024789769801</v>
      </c>
      <c r="L21" s="14">
        <v>309.30610605396203</v>
      </c>
      <c r="M21" s="14">
        <v>182</v>
      </c>
      <c r="ZA21" s="8"/>
    </row>
    <row r="22" spans="2:677" x14ac:dyDescent="0.3">
      <c r="B22" s="21"/>
      <c r="C22" s="15" t="s">
        <v>228</v>
      </c>
      <c r="D22" s="13">
        <v>88.693193445398506</v>
      </c>
      <c r="E22" s="13">
        <v>1.52013804614142</v>
      </c>
      <c r="F22" s="13">
        <v>85.333842828352005</v>
      </c>
      <c r="G22" s="13">
        <v>91.360969488262896</v>
      </c>
      <c r="H22" s="13">
        <v>1.7139286421987401</v>
      </c>
      <c r="I22" s="14">
        <v>525</v>
      </c>
      <c r="J22" s="14">
        <v>590</v>
      </c>
      <c r="K22" s="13">
        <v>1.3572226477448901</v>
      </c>
      <c r="L22" s="14">
        <v>434.71128409205602</v>
      </c>
      <c r="M22" s="14">
        <v>207</v>
      </c>
      <c r="ZA22" s="8"/>
    </row>
    <row r="23" spans="2:677" x14ac:dyDescent="0.3">
      <c r="B23" s="21"/>
      <c r="C23" s="15" t="s">
        <v>229</v>
      </c>
      <c r="D23" s="13">
        <v>90.094048905817402</v>
      </c>
      <c r="E23" s="13">
        <v>1.5151368490355299</v>
      </c>
      <c r="F23" s="13">
        <v>86.6773161368221</v>
      </c>
      <c r="G23" s="13">
        <v>92.7082422950769</v>
      </c>
      <c r="H23" s="13">
        <v>1.68172800250039</v>
      </c>
      <c r="I23" s="14">
        <v>448</v>
      </c>
      <c r="J23" s="14">
        <v>495</v>
      </c>
      <c r="K23" s="13">
        <v>1.2706864140823799</v>
      </c>
      <c r="L23" s="14">
        <v>389.55323242159699</v>
      </c>
      <c r="M23" s="14">
        <v>173</v>
      </c>
      <c r="ZA23" s="8"/>
    </row>
    <row r="24" spans="2:677" x14ac:dyDescent="0.3">
      <c r="B24" s="21"/>
      <c r="C24" s="15" t="s">
        <v>230</v>
      </c>
      <c r="D24" s="13">
        <v>87.702480603644403</v>
      </c>
      <c r="E24" s="13">
        <v>2.5648016998926302</v>
      </c>
      <c r="F24" s="13">
        <v>81.648201201039896</v>
      </c>
      <c r="G24" s="13">
        <v>91.956216821827894</v>
      </c>
      <c r="H24" s="13">
        <v>2.9244346137525898</v>
      </c>
      <c r="I24" s="14">
        <v>235</v>
      </c>
      <c r="J24" s="14">
        <v>264</v>
      </c>
      <c r="K24" s="13">
        <v>1.6041092409431099</v>
      </c>
      <c r="L24" s="14">
        <v>164.577320086246</v>
      </c>
      <c r="M24" s="14">
        <v>90</v>
      </c>
      <c r="ZA24" s="8"/>
    </row>
    <row r="25" spans="2:677" x14ac:dyDescent="0.3">
      <c r="B25" s="21"/>
      <c r="C25" s="15" t="s">
        <v>231</v>
      </c>
      <c r="D25" s="13">
        <v>89.044894176281701</v>
      </c>
      <c r="E25" s="13">
        <v>1.79571921521821</v>
      </c>
      <c r="F25" s="13">
        <v>84.9639005195897</v>
      </c>
      <c r="G25" s="13">
        <v>92.120968169515706</v>
      </c>
      <c r="H25" s="13">
        <v>2.0166447855654002</v>
      </c>
      <c r="I25" s="14">
        <v>358</v>
      </c>
      <c r="J25" s="14">
        <v>396</v>
      </c>
      <c r="K25" s="13">
        <v>1.30571488859232</v>
      </c>
      <c r="L25" s="14">
        <v>303.28213567888798</v>
      </c>
      <c r="M25" s="14">
        <v>146</v>
      </c>
      <c r="ZA25" s="8"/>
    </row>
    <row r="26" spans="2:677" x14ac:dyDescent="0.3">
      <c r="B26" s="21"/>
      <c r="C26" s="15" t="s">
        <v>232</v>
      </c>
      <c r="D26" s="13">
        <v>88.830016500782506</v>
      </c>
      <c r="E26" s="13">
        <v>1.5403290343682601</v>
      </c>
      <c r="F26" s="13">
        <v>85.409669673436397</v>
      </c>
      <c r="G26" s="13">
        <v>91.528079975318406</v>
      </c>
      <c r="H26" s="13">
        <v>1.7340186291136099</v>
      </c>
      <c r="I26" s="14">
        <v>431</v>
      </c>
      <c r="J26" s="14">
        <v>478</v>
      </c>
      <c r="K26" s="13">
        <v>1.14059931949348</v>
      </c>
      <c r="L26" s="14">
        <v>419.07792844578597</v>
      </c>
      <c r="M26" s="14">
        <v>165</v>
      </c>
      <c r="ZA26" s="8"/>
    </row>
    <row r="27" spans="2:677" x14ac:dyDescent="0.3">
      <c r="B27" s="21"/>
      <c r="C27" s="15" t="s">
        <v>233</v>
      </c>
      <c r="D27" s="13">
        <v>92.159696460935606</v>
      </c>
      <c r="E27" s="13">
        <v>1.5167918181379001</v>
      </c>
      <c r="F27" s="13">
        <v>88.591484497589605</v>
      </c>
      <c r="G27" s="13">
        <v>94.678919636060996</v>
      </c>
      <c r="H27" s="13">
        <v>1.64582987616592</v>
      </c>
      <c r="I27" s="14">
        <v>371</v>
      </c>
      <c r="J27" s="14">
        <v>400</v>
      </c>
      <c r="K27" s="13">
        <v>1.27043057686877</v>
      </c>
      <c r="L27" s="14">
        <v>314.85388283544103</v>
      </c>
      <c r="M27" s="14">
        <v>152</v>
      </c>
      <c r="ZA27" s="8"/>
    </row>
    <row r="28" spans="2:677" x14ac:dyDescent="0.3">
      <c r="B28" s="21"/>
      <c r="C28" s="15" t="s">
        <v>234</v>
      </c>
      <c r="D28" s="13">
        <v>80.203592074107107</v>
      </c>
      <c r="E28" s="13">
        <v>4.0123566597295302</v>
      </c>
      <c r="F28" s="13">
        <v>71.032067940202396</v>
      </c>
      <c r="G28" s="13">
        <v>87.002655681184905</v>
      </c>
      <c r="H28" s="13">
        <v>5.0027144121202998</v>
      </c>
      <c r="I28" s="14">
        <v>179</v>
      </c>
      <c r="J28" s="14">
        <v>210</v>
      </c>
      <c r="K28" s="13">
        <v>2.11916676257679</v>
      </c>
      <c r="L28" s="14">
        <v>99.095551944506497</v>
      </c>
      <c r="M28" s="14">
        <v>83</v>
      </c>
      <c r="ZA28" s="8"/>
    </row>
    <row r="29" spans="2:677" x14ac:dyDescent="0.3">
      <c r="B29" s="21"/>
      <c r="C29" s="15" t="s">
        <v>235</v>
      </c>
      <c r="D29" s="13">
        <v>89.247428919552704</v>
      </c>
      <c r="E29" s="13">
        <v>2.42282965719538</v>
      </c>
      <c r="F29" s="13">
        <v>83.428457489657902</v>
      </c>
      <c r="G29" s="13">
        <v>93.189902157405996</v>
      </c>
      <c r="H29" s="13">
        <v>2.7147332831058999</v>
      </c>
      <c r="I29" s="14">
        <v>282</v>
      </c>
      <c r="J29" s="14">
        <v>312</v>
      </c>
      <c r="K29" s="13">
        <v>1.90238369698545</v>
      </c>
      <c r="L29" s="14">
        <v>164.004769644736</v>
      </c>
      <c r="M29" s="14">
        <v>110</v>
      </c>
      <c r="ZA29" s="8"/>
    </row>
    <row r="30" spans="2:677" x14ac:dyDescent="0.3">
      <c r="B30" s="21"/>
      <c r="C30" s="15" t="s">
        <v>236</v>
      </c>
      <c r="D30" s="13">
        <v>86.610711760966296</v>
      </c>
      <c r="E30" s="13">
        <v>2.29146154826427</v>
      </c>
      <c r="F30" s="13">
        <v>81.405147993685404</v>
      </c>
      <c r="G30" s="13">
        <v>90.528549920646299</v>
      </c>
      <c r="H30" s="13">
        <v>2.6457022482258199</v>
      </c>
      <c r="I30" s="14">
        <v>342</v>
      </c>
      <c r="J30" s="14">
        <v>387</v>
      </c>
      <c r="K30" s="13">
        <v>1.7477662715521201</v>
      </c>
      <c r="L30" s="14">
        <v>221.425488235518</v>
      </c>
      <c r="M30" s="14">
        <v>143</v>
      </c>
      <c r="ZA30" s="8"/>
    </row>
    <row r="31" spans="2:677" x14ac:dyDescent="0.3">
      <c r="B31" s="21"/>
      <c r="C31" s="15" t="s">
        <v>237</v>
      </c>
      <c r="D31" s="13">
        <v>90.891814353382898</v>
      </c>
      <c r="E31" s="13">
        <v>1.5435947613566201</v>
      </c>
      <c r="F31" s="13">
        <v>87.348978614890797</v>
      </c>
      <c r="G31" s="13">
        <v>93.516148555866593</v>
      </c>
      <c r="H31" s="13">
        <v>1.6982769816379699</v>
      </c>
      <c r="I31" s="14">
        <v>356</v>
      </c>
      <c r="J31" s="14">
        <v>389</v>
      </c>
      <c r="K31" s="13">
        <v>1.11671325433191</v>
      </c>
      <c r="L31" s="14">
        <v>348.34367595352501</v>
      </c>
      <c r="M31" s="14">
        <v>144</v>
      </c>
      <c r="ZA31" s="8"/>
    </row>
    <row r="32" spans="2:677" x14ac:dyDescent="0.3">
      <c r="B32" s="21"/>
      <c r="C32" s="15" t="s">
        <v>238</v>
      </c>
      <c r="D32" s="13">
        <v>87.782526009408997</v>
      </c>
      <c r="E32" s="13">
        <v>2.4472759468501102</v>
      </c>
      <c r="F32" s="13">
        <v>82.028737521131404</v>
      </c>
      <c r="G32" s="13">
        <v>91.876579112469599</v>
      </c>
      <c r="H32" s="13">
        <v>2.7878850815796699</v>
      </c>
      <c r="I32" s="14">
        <v>202</v>
      </c>
      <c r="J32" s="14">
        <v>233</v>
      </c>
      <c r="K32" s="13">
        <v>1.2955804064540599</v>
      </c>
      <c r="L32" s="14">
        <v>179.84217640162501</v>
      </c>
      <c r="M32" s="14">
        <v>77</v>
      </c>
      <c r="ZA32" s="8"/>
    </row>
    <row r="33" spans="2:677" x14ac:dyDescent="0.3">
      <c r="B33" s="21"/>
      <c r="C33" s="15" t="s">
        <v>239</v>
      </c>
      <c r="D33" s="13">
        <v>85.241924631386695</v>
      </c>
      <c r="E33" s="13">
        <v>2.2819841410841799</v>
      </c>
      <c r="F33" s="13">
        <v>80.130774385707397</v>
      </c>
      <c r="G33" s="13">
        <v>89.215241861803307</v>
      </c>
      <c r="H33" s="13">
        <v>2.6770678289494301</v>
      </c>
      <c r="I33" s="14">
        <v>277</v>
      </c>
      <c r="J33" s="14">
        <v>317</v>
      </c>
      <c r="K33" s="13">
        <v>1.30806509124535</v>
      </c>
      <c r="L33" s="14">
        <v>242.34268013237701</v>
      </c>
      <c r="M33" s="14">
        <v>113</v>
      </c>
      <c r="ZA33" s="8"/>
    </row>
    <row r="34" spans="2:677" x14ac:dyDescent="0.3">
      <c r="B34" s="21"/>
      <c r="C34" s="15" t="s">
        <v>240</v>
      </c>
      <c r="D34" s="13">
        <v>84.330115044490796</v>
      </c>
      <c r="E34" s="13">
        <v>1.6680586477093</v>
      </c>
      <c r="F34" s="13">
        <v>80.756139401903994</v>
      </c>
      <c r="G34" s="13">
        <v>87.344351557174704</v>
      </c>
      <c r="H34" s="13">
        <v>1.9780106392944701</v>
      </c>
      <c r="I34" s="14">
        <v>504</v>
      </c>
      <c r="J34" s="14">
        <v>588</v>
      </c>
      <c r="K34" s="13">
        <v>1.23598224620227</v>
      </c>
      <c r="L34" s="14">
        <v>475.73498875628297</v>
      </c>
      <c r="M34" s="14">
        <v>212</v>
      </c>
      <c r="ZA34" s="8"/>
    </row>
    <row r="35" spans="2:677" x14ac:dyDescent="0.3">
      <c r="B35" s="21"/>
      <c r="C35" s="15" t="s">
        <v>241</v>
      </c>
      <c r="D35" s="13">
        <v>83.879536802803003</v>
      </c>
      <c r="E35" s="13">
        <v>2.3438057551666902</v>
      </c>
      <c r="F35" s="13">
        <v>78.697672368380196</v>
      </c>
      <c r="G35" s="13">
        <v>87.993208549617194</v>
      </c>
      <c r="H35" s="13">
        <v>2.79425214361504</v>
      </c>
      <c r="I35" s="14">
        <v>366</v>
      </c>
      <c r="J35" s="14">
        <v>418</v>
      </c>
      <c r="K35" s="13">
        <v>1.69412615580916</v>
      </c>
      <c r="L35" s="14">
        <v>246.73487187874201</v>
      </c>
      <c r="M35" s="14">
        <v>148</v>
      </c>
      <c r="ZA35" s="8"/>
    </row>
    <row r="36" spans="2:677" x14ac:dyDescent="0.3">
      <c r="B36" s="21"/>
      <c r="C36" s="15" t="s">
        <v>242</v>
      </c>
      <c r="D36" s="13">
        <v>86.029756559870506</v>
      </c>
      <c r="E36" s="13">
        <v>1.9982352692171701</v>
      </c>
      <c r="F36" s="13">
        <v>81.599461443645794</v>
      </c>
      <c r="G36" s="13">
        <v>89.530232651024704</v>
      </c>
      <c r="H36" s="13">
        <v>2.3227257045956402</v>
      </c>
      <c r="I36" s="14">
        <v>379</v>
      </c>
      <c r="J36" s="14">
        <v>428</v>
      </c>
      <c r="K36" s="13">
        <v>1.41862773818202</v>
      </c>
      <c r="L36" s="14">
        <v>301.70000802922698</v>
      </c>
      <c r="M36" s="14">
        <v>152</v>
      </c>
      <c r="ZA36" s="8"/>
    </row>
    <row r="37" spans="2:677" x14ac:dyDescent="0.3">
      <c r="B37" s="21"/>
      <c r="C37" s="15" t="s">
        <v>243</v>
      </c>
      <c r="D37" s="13">
        <v>86.499929280572402</v>
      </c>
      <c r="E37" s="13">
        <v>2.25598076793688</v>
      </c>
      <c r="F37" s="13">
        <v>81.361932785398395</v>
      </c>
      <c r="G37" s="13">
        <v>90.388840573607098</v>
      </c>
      <c r="H37" s="13">
        <v>2.60807238422051</v>
      </c>
      <c r="I37" s="14">
        <v>216</v>
      </c>
      <c r="J37" s="14">
        <v>254</v>
      </c>
      <c r="K37" s="13">
        <v>1.1026546448572001</v>
      </c>
      <c r="L37" s="14">
        <v>230.353176477022</v>
      </c>
      <c r="M37" s="14">
        <v>87</v>
      </c>
      <c r="ZA37" s="8"/>
    </row>
    <row r="38" spans="2:677" x14ac:dyDescent="0.3">
      <c r="B38" s="21" t="s">
        <v>259</v>
      </c>
      <c r="C38" s="15" t="s">
        <v>244</v>
      </c>
      <c r="D38" s="13">
        <v>87.560842942941093</v>
      </c>
      <c r="E38" s="13">
        <v>0.75005286000295102</v>
      </c>
      <c r="F38" s="13">
        <v>86.013559641424195</v>
      </c>
      <c r="G38" s="13">
        <v>88.958926708599094</v>
      </c>
      <c r="H38" s="13">
        <v>0.85660762824282299</v>
      </c>
      <c r="I38" s="14">
        <v>4062</v>
      </c>
      <c r="J38" s="14">
        <v>4639</v>
      </c>
      <c r="K38" s="13">
        <v>2.3955961253011702</v>
      </c>
      <c r="L38" s="14">
        <v>1936.46998799382</v>
      </c>
      <c r="M38" s="14">
        <v>1592</v>
      </c>
      <c r="ZA38" s="8"/>
    </row>
    <row r="39" spans="2:677" x14ac:dyDescent="0.3">
      <c r="B39" s="21"/>
      <c r="C39" s="15" t="s">
        <v>245</v>
      </c>
      <c r="D39" s="13">
        <v>90.732163705263503</v>
      </c>
      <c r="E39" s="13">
        <v>0.80910618045605898</v>
      </c>
      <c r="F39" s="13">
        <v>89.018228374871399</v>
      </c>
      <c r="G39" s="13">
        <v>92.202036057242296</v>
      </c>
      <c r="H39" s="13">
        <v>0.89175232620306399</v>
      </c>
      <c r="I39" s="14">
        <v>3154</v>
      </c>
      <c r="J39" s="14">
        <v>3471</v>
      </c>
      <c r="K39" s="13">
        <v>2.70147461159632</v>
      </c>
      <c r="L39" s="14">
        <v>1284.8538294975699</v>
      </c>
      <c r="M39" s="14">
        <v>1238</v>
      </c>
      <c r="ZA39" s="8"/>
    </row>
    <row r="40" spans="2:677" x14ac:dyDescent="0.3">
      <c r="B40" s="21" t="s">
        <v>284</v>
      </c>
      <c r="C40" s="15" t="s">
        <v>277</v>
      </c>
      <c r="D40" s="13">
        <v>90.1100205900036</v>
      </c>
      <c r="E40" s="13">
        <v>0.79618966066130104</v>
      </c>
      <c r="F40" s="13">
        <v>88.435524973966594</v>
      </c>
      <c r="G40" s="13">
        <v>91.565180586285194</v>
      </c>
      <c r="H40" s="13">
        <v>0.88357505130747604</v>
      </c>
      <c r="I40" s="14">
        <v>3665</v>
      </c>
      <c r="J40" s="14">
        <v>4094</v>
      </c>
      <c r="K40" s="13">
        <v>2.9114298832246401</v>
      </c>
      <c r="L40" s="14">
        <v>1406.18189831368</v>
      </c>
      <c r="M40" s="14">
        <v>2238</v>
      </c>
      <c r="ZA40" s="8"/>
    </row>
    <row r="41" spans="2:677" x14ac:dyDescent="0.3">
      <c r="B41" s="21"/>
      <c r="C41" s="15" t="s">
        <v>278</v>
      </c>
      <c r="D41" s="13">
        <v>88.552680378031994</v>
      </c>
      <c r="E41" s="13">
        <v>0.81304220467961896</v>
      </c>
      <c r="F41" s="13">
        <v>86.859333280240193</v>
      </c>
      <c r="G41" s="13">
        <v>90.052807074086502</v>
      </c>
      <c r="H41" s="13">
        <v>0.91814522294383005</v>
      </c>
      <c r="I41" s="14">
        <v>3551</v>
      </c>
      <c r="J41" s="14">
        <v>4016</v>
      </c>
      <c r="K41" s="13">
        <v>2.6182204614897602</v>
      </c>
      <c r="L41" s="14">
        <v>1533.86624964152</v>
      </c>
      <c r="M41" s="14">
        <v>2232</v>
      </c>
      <c r="ZA41" s="8"/>
    </row>
    <row r="42" spans="2:677" x14ac:dyDescent="0.3">
      <c r="B42" s="21" t="s">
        <v>285</v>
      </c>
      <c r="C42" s="15" t="s">
        <v>279</v>
      </c>
      <c r="D42" s="13">
        <v>80.043372474917703</v>
      </c>
      <c r="E42" s="13">
        <v>1.8531138053999801</v>
      </c>
      <c r="F42" s="13">
        <v>76.156576262939296</v>
      </c>
      <c r="G42" s="13">
        <v>83.434389900554393</v>
      </c>
      <c r="H42" s="13">
        <v>2.3151370914321099</v>
      </c>
      <c r="I42" s="14">
        <v>818</v>
      </c>
      <c r="J42" s="14">
        <v>1023</v>
      </c>
      <c r="K42" s="13">
        <v>2.1970631937701999</v>
      </c>
      <c r="L42" s="14">
        <v>465.62156377692298</v>
      </c>
      <c r="M42" s="14">
        <v>471</v>
      </c>
      <c r="ZA42" s="8"/>
    </row>
    <row r="43" spans="2:677" x14ac:dyDescent="0.3">
      <c r="B43" s="21"/>
      <c r="C43" s="15" t="s">
        <v>280</v>
      </c>
      <c r="D43" s="13">
        <v>87.108971983166995</v>
      </c>
      <c r="E43" s="13">
        <v>2.4239114974896401</v>
      </c>
      <c r="F43" s="13">
        <v>81.550350402149505</v>
      </c>
      <c r="G43" s="13">
        <v>91.174108905840399</v>
      </c>
      <c r="H43" s="13">
        <v>2.7826197948450599</v>
      </c>
      <c r="I43" s="14">
        <v>298</v>
      </c>
      <c r="J43" s="14">
        <v>345</v>
      </c>
      <c r="K43" s="13">
        <v>1.7998715790194899</v>
      </c>
      <c r="L43" s="14">
        <v>191.680342098598</v>
      </c>
      <c r="M43" s="14">
        <v>186</v>
      </c>
      <c r="ZA43" s="8"/>
    </row>
    <row r="44" spans="2:677" x14ac:dyDescent="0.3">
      <c r="B44" s="21"/>
      <c r="C44" s="15" t="s">
        <v>281</v>
      </c>
      <c r="D44" s="13">
        <v>91.454088178838703</v>
      </c>
      <c r="E44" s="13">
        <v>2.0558004709765201</v>
      </c>
      <c r="F44" s="13">
        <v>86.444289122714494</v>
      </c>
      <c r="G44" s="13">
        <v>94.725382814744407</v>
      </c>
      <c r="H44" s="13">
        <v>2.2479043987146801</v>
      </c>
      <c r="I44" s="14">
        <v>259</v>
      </c>
      <c r="J44" s="14">
        <v>283</v>
      </c>
      <c r="K44" s="13">
        <v>1.52492859685383</v>
      </c>
      <c r="L44" s="14">
        <v>185.58245978459101</v>
      </c>
      <c r="M44" s="14">
        <v>161</v>
      </c>
      <c r="ZA44" s="8"/>
    </row>
    <row r="45" spans="2:677" x14ac:dyDescent="0.3">
      <c r="B45" s="21"/>
      <c r="C45" s="15" t="s">
        <v>282</v>
      </c>
      <c r="D45" s="13">
        <v>90.064334594104196</v>
      </c>
      <c r="E45" s="13">
        <v>0.62900511363392897</v>
      </c>
      <c r="F45" s="13">
        <v>88.761107988732206</v>
      </c>
      <c r="G45" s="13">
        <v>91.231371951123407</v>
      </c>
      <c r="H45" s="13">
        <v>0.69839533758694405</v>
      </c>
      <c r="I45" s="14">
        <v>5771</v>
      </c>
      <c r="J45" s="14">
        <v>6381</v>
      </c>
      <c r="K45" s="13">
        <v>2.8208450348171401</v>
      </c>
      <c r="L45" s="14">
        <v>2262.0881052452601</v>
      </c>
      <c r="M45" s="14">
        <v>2622</v>
      </c>
      <c r="ZA45" s="8"/>
    </row>
    <row r="46" spans="2:677" x14ac:dyDescent="0.3">
      <c r="B46" s="21"/>
      <c r="C46" s="15" t="s">
        <v>283</v>
      </c>
      <c r="D46" s="13">
        <v>94.2971744845199</v>
      </c>
      <c r="E46" s="13">
        <v>2.5600463758054701</v>
      </c>
      <c r="F46" s="13">
        <v>86.538662595767704</v>
      </c>
      <c r="G46" s="13">
        <v>97.702732916828793</v>
      </c>
      <c r="H46" s="13">
        <v>2.71487071569226</v>
      </c>
      <c r="I46" s="14">
        <v>70</v>
      </c>
      <c r="J46" s="14">
        <v>78</v>
      </c>
      <c r="K46" s="13">
        <v>0.93842080339538503</v>
      </c>
      <c r="L46" s="14">
        <v>78</v>
      </c>
      <c r="M46" s="14">
        <v>27</v>
      </c>
      <c r="ZA46" s="8"/>
    </row>
    <row r="47" spans="2:677" x14ac:dyDescent="0.3">
      <c r="B47" s="21" t="s">
        <v>261</v>
      </c>
      <c r="C47" s="15" t="s">
        <v>246</v>
      </c>
      <c r="D47" s="13">
        <v>85.460323383518599</v>
      </c>
      <c r="E47" s="13">
        <v>1.30281777818481</v>
      </c>
      <c r="F47" s="13">
        <v>82.714610721587505</v>
      </c>
      <c r="G47" s="13">
        <v>87.834040709605901</v>
      </c>
      <c r="H47" s="13">
        <v>1.5244709200761799</v>
      </c>
      <c r="I47" s="14">
        <v>1584</v>
      </c>
      <c r="J47" s="14">
        <v>1888</v>
      </c>
      <c r="K47" s="13">
        <v>2.5776264146292198</v>
      </c>
      <c r="L47" s="14">
        <v>732.45680184092203</v>
      </c>
      <c r="M47" s="14">
        <v>1121</v>
      </c>
      <c r="ZA47" s="8"/>
    </row>
    <row r="48" spans="2:677" x14ac:dyDescent="0.3">
      <c r="B48" s="21"/>
      <c r="C48" s="15" t="s">
        <v>247</v>
      </c>
      <c r="D48" s="13">
        <v>88.788175020837301</v>
      </c>
      <c r="E48" s="13">
        <v>1.3276930909812801</v>
      </c>
      <c r="F48" s="13">
        <v>85.908593477235698</v>
      </c>
      <c r="G48" s="13">
        <v>91.140001350461503</v>
      </c>
      <c r="H48" s="13">
        <v>1.4953490041547699</v>
      </c>
      <c r="I48" s="14">
        <v>1288</v>
      </c>
      <c r="J48" s="14">
        <v>1466</v>
      </c>
      <c r="K48" s="13">
        <v>2.5941887771071999</v>
      </c>
      <c r="L48" s="14">
        <v>565.10922140166997</v>
      </c>
      <c r="M48" s="14">
        <v>1012</v>
      </c>
      <c r="ZA48" s="8"/>
    </row>
    <row r="49" spans="2:677" x14ac:dyDescent="0.3">
      <c r="B49" s="21"/>
      <c r="C49" s="15" t="s">
        <v>248</v>
      </c>
      <c r="D49" s="13">
        <v>88.644253453487295</v>
      </c>
      <c r="E49" s="13">
        <v>1.5150813230752</v>
      </c>
      <c r="F49" s="13">
        <v>85.3176046370439</v>
      </c>
      <c r="G49" s="13">
        <v>91.294081982937101</v>
      </c>
      <c r="H49" s="13">
        <v>1.7091703794089499</v>
      </c>
      <c r="I49" s="14">
        <v>1270</v>
      </c>
      <c r="J49" s="14">
        <v>1436</v>
      </c>
      <c r="K49" s="13">
        <v>3.2723331545721002</v>
      </c>
      <c r="L49" s="14">
        <v>438.83062395209402</v>
      </c>
      <c r="M49" s="14">
        <v>1005</v>
      </c>
      <c r="ZA49" s="8"/>
    </row>
    <row r="50" spans="2:677" x14ac:dyDescent="0.3">
      <c r="B50" s="21"/>
      <c r="C50" s="15" t="s">
        <v>249</v>
      </c>
      <c r="D50" s="13">
        <v>89.0946174041826</v>
      </c>
      <c r="E50" s="13">
        <v>1.2989650169606599</v>
      </c>
      <c r="F50" s="13">
        <v>86.274259562469993</v>
      </c>
      <c r="G50" s="13">
        <v>91.393263205898293</v>
      </c>
      <c r="H50" s="13">
        <v>1.4579612717430901</v>
      </c>
      <c r="I50" s="14">
        <v>1343</v>
      </c>
      <c r="J50" s="14">
        <v>1494</v>
      </c>
      <c r="K50" s="13">
        <v>2.5927601616770501</v>
      </c>
      <c r="L50" s="14">
        <v>576.21989958132099</v>
      </c>
      <c r="M50" s="14">
        <v>1030</v>
      </c>
      <c r="ZA50" s="8"/>
    </row>
    <row r="51" spans="2:677" x14ac:dyDescent="0.3">
      <c r="B51" s="21"/>
      <c r="C51" s="15" t="s">
        <v>250</v>
      </c>
      <c r="D51" s="13">
        <v>94.235834489396495</v>
      </c>
      <c r="E51" s="13">
        <v>0.97658835310113701</v>
      </c>
      <c r="F51" s="13">
        <v>91.994178449990798</v>
      </c>
      <c r="G51" s="13">
        <v>95.877944105745797</v>
      </c>
      <c r="H51" s="13">
        <v>1.03632377045594</v>
      </c>
      <c r="I51" s="14">
        <v>1661</v>
      </c>
      <c r="J51" s="14">
        <v>1751</v>
      </c>
      <c r="K51" s="13">
        <v>3.0726182553477499</v>
      </c>
      <c r="L51" s="14">
        <v>569.87228952131102</v>
      </c>
      <c r="M51" s="14">
        <v>1126</v>
      </c>
      <c r="ZA51" s="8"/>
    </row>
    <row r="52" spans="2:677" x14ac:dyDescent="0.3">
      <c r="B52" s="21" t="s">
        <v>260</v>
      </c>
      <c r="C52" s="15" t="s">
        <v>251</v>
      </c>
      <c r="D52" s="13">
        <v>90.156512549250493</v>
      </c>
      <c r="E52" s="13">
        <v>0.63900595419804496</v>
      </c>
      <c r="F52" s="13">
        <v>88.830625573548602</v>
      </c>
      <c r="G52" s="13">
        <v>91.340350384830003</v>
      </c>
      <c r="H52" s="13">
        <v>0.70877403764810698</v>
      </c>
      <c r="I52" s="14">
        <v>5502</v>
      </c>
      <c r="J52" s="14">
        <v>6082</v>
      </c>
      <c r="K52" s="13">
        <v>2.79794206317978</v>
      </c>
      <c r="L52" s="14">
        <v>2173.7405073670402</v>
      </c>
      <c r="M52" s="14">
        <v>2665</v>
      </c>
      <c r="ZA52" s="8"/>
    </row>
    <row r="53" spans="2:677" x14ac:dyDescent="0.3">
      <c r="B53" s="21"/>
      <c r="C53" s="15" t="s">
        <v>252</v>
      </c>
      <c r="D53" s="13">
        <v>85.922025038380497</v>
      </c>
      <c r="E53" s="13">
        <v>1.25724155661934</v>
      </c>
      <c r="F53" s="13">
        <v>83.271356881727002</v>
      </c>
      <c r="G53" s="13">
        <v>88.212147595299399</v>
      </c>
      <c r="H53" s="13">
        <v>1.4632354813073101</v>
      </c>
      <c r="I53" s="14">
        <v>1644</v>
      </c>
      <c r="J53" s="14">
        <v>1953</v>
      </c>
      <c r="K53" s="13">
        <v>2.55077749209411</v>
      </c>
      <c r="L53" s="14">
        <v>765.64890746179901</v>
      </c>
      <c r="M53" s="14">
        <v>1159</v>
      </c>
      <c r="ZA53" s="8"/>
    </row>
    <row r="54" spans="2:677" x14ac:dyDescent="0.3">
      <c r="B54" s="21" t="s">
        <v>254</v>
      </c>
      <c r="C54" s="15" t="s">
        <v>253</v>
      </c>
      <c r="D54" s="13">
        <v>91.841408574484802</v>
      </c>
      <c r="E54" s="13">
        <v>0.59595673988845199</v>
      </c>
      <c r="F54" s="13">
        <v>90.593977256131296</v>
      </c>
      <c r="G54" s="13">
        <v>92.9363040592483</v>
      </c>
      <c r="H54" s="13">
        <v>0.64889764773710101</v>
      </c>
      <c r="I54" s="14">
        <v>4652</v>
      </c>
      <c r="J54" s="14">
        <v>5094</v>
      </c>
      <c r="K54" s="13">
        <v>2.41406761680607</v>
      </c>
      <c r="L54" s="14">
        <v>2110.13144973115</v>
      </c>
      <c r="M54" s="14">
        <v>2298</v>
      </c>
      <c r="ZA54" s="8"/>
    </row>
    <row r="55" spans="2:677" x14ac:dyDescent="0.3">
      <c r="B55" s="21"/>
      <c r="C55" s="15" t="s">
        <v>254</v>
      </c>
      <c r="D55" s="13">
        <v>85.700471653957905</v>
      </c>
      <c r="E55" s="13">
        <v>1.09667583521122</v>
      </c>
      <c r="F55" s="13">
        <v>83.412358018013194</v>
      </c>
      <c r="G55" s="13">
        <v>87.7194294242355</v>
      </c>
      <c r="H55" s="13">
        <v>1.27966137647338</v>
      </c>
      <c r="I55" s="14">
        <v>2564</v>
      </c>
      <c r="J55" s="14">
        <v>3016</v>
      </c>
      <c r="K55" s="13">
        <v>2.95895894587817</v>
      </c>
      <c r="L55" s="14">
        <v>1019.27740640041</v>
      </c>
      <c r="M55" s="14">
        <v>1528</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199" priority="1">
      <formula>ZA9 = 3</formula>
    </cfRule>
    <cfRule type="expression" dxfId="198" priority="48">
      <formula>I9 = J9</formula>
    </cfRule>
    <cfRule type="expression" dxfId="197" priority="95">
      <formula>ZA9 = 2</formula>
    </cfRule>
    <cfRule type="expression" dxfId="196" priority="142">
      <formula>ZA9 = 1</formula>
    </cfRule>
  </conditionalFormatting>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99</v>
      </c>
      <c r="M2" s="11" t="str">
        <f>HYPERLINK("#'INDICE'!A1", "Índice")</f>
        <v>Índice</v>
      </c>
    </row>
    <row r="3" spans="2:677" x14ac:dyDescent="0.3">
      <c r="B3" s="9" t="s">
        <v>7</v>
      </c>
      <c r="C3" s="10" t="s">
        <v>98</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92.853293129187804</v>
      </c>
      <c r="E9" s="13">
        <v>0.44699368113078602</v>
      </c>
      <c r="F9" s="13">
        <v>91.925710874523503</v>
      </c>
      <c r="G9" s="13">
        <v>93.681638157285093</v>
      </c>
      <c r="H9" s="13">
        <v>0.48139776853027499</v>
      </c>
      <c r="I9" s="14">
        <v>7419</v>
      </c>
      <c r="J9" s="14">
        <v>8078</v>
      </c>
      <c r="K9" s="13">
        <v>2.4319215998850399</v>
      </c>
      <c r="L9" s="14">
        <v>3321.6531323961499</v>
      </c>
      <c r="M9" s="14">
        <v>2922</v>
      </c>
      <c r="ZA9" s="8"/>
    </row>
    <row r="10" spans="2:677" x14ac:dyDescent="0.3">
      <c r="B10" s="21" t="s">
        <v>256</v>
      </c>
      <c r="C10" s="15" t="s">
        <v>216</v>
      </c>
      <c r="D10" s="13">
        <v>93.899051161467597</v>
      </c>
      <c r="E10" s="13">
        <v>0.52621336297244403</v>
      </c>
      <c r="F10" s="13">
        <v>92.781718499256101</v>
      </c>
      <c r="G10" s="13">
        <v>94.853024067347803</v>
      </c>
      <c r="H10" s="13">
        <v>0.56040328039904796</v>
      </c>
      <c r="I10" s="14">
        <v>4641</v>
      </c>
      <c r="J10" s="14">
        <v>4957</v>
      </c>
      <c r="K10" s="13">
        <v>2.39550154919639</v>
      </c>
      <c r="L10" s="14">
        <v>2069.2952595513498</v>
      </c>
      <c r="M10" s="14">
        <v>1831</v>
      </c>
      <c r="ZA10" s="8"/>
    </row>
    <row r="11" spans="2:677" x14ac:dyDescent="0.3">
      <c r="B11" s="21"/>
      <c r="C11" s="15" t="s">
        <v>217</v>
      </c>
      <c r="D11" s="13">
        <v>90.502587820533805</v>
      </c>
      <c r="E11" s="13">
        <v>0.83434575696576696</v>
      </c>
      <c r="F11" s="13">
        <v>88.734536031335196</v>
      </c>
      <c r="G11" s="13">
        <v>92.018114258886698</v>
      </c>
      <c r="H11" s="13">
        <v>0.92190265169021501</v>
      </c>
      <c r="I11" s="14">
        <v>2778</v>
      </c>
      <c r="J11" s="14">
        <v>3121</v>
      </c>
      <c r="K11" s="13">
        <v>2.5268556550293502</v>
      </c>
      <c r="L11" s="14">
        <v>1235.1318896226201</v>
      </c>
      <c r="M11" s="14">
        <v>1091</v>
      </c>
      <c r="ZA11" s="8"/>
    </row>
    <row r="12" spans="2:677" x14ac:dyDescent="0.3">
      <c r="B12" s="21" t="s">
        <v>257</v>
      </c>
      <c r="C12" s="15" t="s">
        <v>218</v>
      </c>
      <c r="D12" s="13">
        <v>91.981880872868103</v>
      </c>
      <c r="E12" s="13">
        <v>0.66724482028680199</v>
      </c>
      <c r="F12" s="13">
        <v>90.571445893169795</v>
      </c>
      <c r="G12" s="13">
        <v>93.197173695787001</v>
      </c>
      <c r="H12" s="13">
        <v>0.72540897615371502</v>
      </c>
      <c r="I12" s="14">
        <v>2942</v>
      </c>
      <c r="J12" s="14">
        <v>3199</v>
      </c>
      <c r="K12" s="13">
        <v>1.93051904924717</v>
      </c>
      <c r="L12" s="14">
        <v>1657.0673059390399</v>
      </c>
      <c r="M12" s="14">
        <v>1150</v>
      </c>
      <c r="ZA12" s="8"/>
    </row>
    <row r="13" spans="2:677" x14ac:dyDescent="0.3">
      <c r="B13" s="21"/>
      <c r="C13" s="15" t="s">
        <v>219</v>
      </c>
      <c r="D13" s="13">
        <v>94.223097243733406</v>
      </c>
      <c r="E13" s="13">
        <v>0.64585557652722203</v>
      </c>
      <c r="F13" s="13">
        <v>92.817336886305498</v>
      </c>
      <c r="G13" s="13">
        <v>95.367459937352393</v>
      </c>
      <c r="H13" s="13">
        <v>0.68545356225824605</v>
      </c>
      <c r="I13" s="14">
        <v>2486</v>
      </c>
      <c r="J13" s="14">
        <v>2658</v>
      </c>
      <c r="K13" s="13">
        <v>2.03615084519592</v>
      </c>
      <c r="L13" s="14">
        <v>1305.40426622677</v>
      </c>
      <c r="M13" s="14">
        <v>965</v>
      </c>
      <c r="ZA13" s="8"/>
    </row>
    <row r="14" spans="2:677" x14ac:dyDescent="0.3">
      <c r="B14" s="21"/>
      <c r="C14" s="15" t="s">
        <v>220</v>
      </c>
      <c r="D14" s="13">
        <v>86.725189399076399</v>
      </c>
      <c r="E14" s="13">
        <v>1.2908574569367599</v>
      </c>
      <c r="F14" s="13">
        <v>83.980800570843599</v>
      </c>
      <c r="G14" s="13">
        <v>89.0606567728817</v>
      </c>
      <c r="H14" s="13">
        <v>1.48844582050634</v>
      </c>
      <c r="I14" s="14">
        <v>1991</v>
      </c>
      <c r="J14" s="14">
        <v>2221</v>
      </c>
      <c r="K14" s="13">
        <v>3.21318669364631</v>
      </c>
      <c r="L14" s="14">
        <v>691.21411600258398</v>
      </c>
      <c r="M14" s="14">
        <v>807</v>
      </c>
      <c r="ZA14" s="8"/>
    </row>
    <row r="15" spans="2:677" x14ac:dyDescent="0.3">
      <c r="B15" s="21" t="s">
        <v>258</v>
      </c>
      <c r="C15" s="15" t="s">
        <v>221</v>
      </c>
      <c r="D15" s="13">
        <v>90.140130541521501</v>
      </c>
      <c r="E15" s="13">
        <v>2.3068558412620699</v>
      </c>
      <c r="F15" s="13">
        <v>84.523121277828693</v>
      </c>
      <c r="G15" s="13">
        <v>93.866495139184195</v>
      </c>
      <c r="H15" s="13">
        <v>2.5591884850881801</v>
      </c>
      <c r="I15" s="14">
        <v>236</v>
      </c>
      <c r="J15" s="14">
        <v>259</v>
      </c>
      <c r="K15" s="13">
        <v>1.54479648198693</v>
      </c>
      <c r="L15" s="14">
        <v>167.65962573068001</v>
      </c>
      <c r="M15" s="14">
        <v>90</v>
      </c>
      <c r="ZA15" s="8"/>
    </row>
    <row r="16" spans="2:677" x14ac:dyDescent="0.3">
      <c r="B16" s="21"/>
      <c r="C16" s="15" t="s">
        <v>222</v>
      </c>
      <c r="D16" s="13">
        <v>92.962334163563995</v>
      </c>
      <c r="E16" s="13">
        <v>1.5050528309486599</v>
      </c>
      <c r="F16" s="13">
        <v>89.332818249645797</v>
      </c>
      <c r="G16" s="13">
        <v>95.420216158559001</v>
      </c>
      <c r="H16" s="13">
        <v>1.61899208371916</v>
      </c>
      <c r="I16" s="14">
        <v>269</v>
      </c>
      <c r="J16" s="14">
        <v>292</v>
      </c>
      <c r="K16" s="13">
        <v>1.0075365676291901</v>
      </c>
      <c r="L16" s="14">
        <v>289.815783745793</v>
      </c>
      <c r="M16" s="14">
        <v>106</v>
      </c>
      <c r="ZA16" s="8"/>
    </row>
    <row r="17" spans="2:677" x14ac:dyDescent="0.3">
      <c r="B17" s="21"/>
      <c r="C17" s="15" t="s">
        <v>223</v>
      </c>
      <c r="D17" s="13">
        <v>92.069196154432206</v>
      </c>
      <c r="E17" s="13">
        <v>1.77131630491197</v>
      </c>
      <c r="F17" s="13">
        <v>87.774277197093795</v>
      </c>
      <c r="G17" s="13">
        <v>94.942243451175798</v>
      </c>
      <c r="H17" s="13">
        <v>1.9238967851319699</v>
      </c>
      <c r="I17" s="14">
        <v>226</v>
      </c>
      <c r="J17" s="14">
        <v>250</v>
      </c>
      <c r="K17" s="13">
        <v>1.0699414875174</v>
      </c>
      <c r="L17" s="14">
        <v>233.65763727891201</v>
      </c>
      <c r="M17" s="14">
        <v>100</v>
      </c>
      <c r="ZA17" s="8"/>
    </row>
    <row r="18" spans="2:677" x14ac:dyDescent="0.3">
      <c r="B18" s="21"/>
      <c r="C18" s="15" t="s">
        <v>224</v>
      </c>
      <c r="D18" s="13">
        <v>91.344679573654005</v>
      </c>
      <c r="E18" s="13">
        <v>1.7289237684829999</v>
      </c>
      <c r="F18" s="13">
        <v>87.238470990214196</v>
      </c>
      <c r="G18" s="13">
        <v>94.217235858024793</v>
      </c>
      <c r="H18" s="13">
        <v>1.89274709436023</v>
      </c>
      <c r="I18" s="14">
        <v>223</v>
      </c>
      <c r="J18" s="14">
        <v>246</v>
      </c>
      <c r="K18" s="13">
        <v>0.92629936628963805</v>
      </c>
      <c r="L18" s="14">
        <v>246</v>
      </c>
      <c r="M18" s="14">
        <v>89</v>
      </c>
      <c r="ZA18" s="8"/>
    </row>
    <row r="19" spans="2:677" x14ac:dyDescent="0.3">
      <c r="B19" s="21"/>
      <c r="C19" s="15" t="s">
        <v>225</v>
      </c>
      <c r="D19" s="13">
        <v>93.234405572040998</v>
      </c>
      <c r="E19" s="13">
        <v>2.1439005411526302</v>
      </c>
      <c r="F19" s="13">
        <v>87.522154583116205</v>
      </c>
      <c r="G19" s="13">
        <v>96.438061800731802</v>
      </c>
      <c r="H19" s="13">
        <v>2.2994735988272699</v>
      </c>
      <c r="I19" s="14">
        <v>226</v>
      </c>
      <c r="J19" s="14">
        <v>241</v>
      </c>
      <c r="K19" s="13">
        <v>1.7487927467361399</v>
      </c>
      <c r="L19" s="14">
        <v>137.80935473902801</v>
      </c>
      <c r="M19" s="14">
        <v>84</v>
      </c>
      <c r="ZA19" s="8"/>
    </row>
    <row r="20" spans="2:677" x14ac:dyDescent="0.3">
      <c r="B20" s="21"/>
      <c r="C20" s="15" t="s">
        <v>226</v>
      </c>
      <c r="D20" s="13">
        <v>89.368071068609197</v>
      </c>
      <c r="E20" s="13">
        <v>2.5565565933625698</v>
      </c>
      <c r="F20" s="13">
        <v>83.121612516550996</v>
      </c>
      <c r="G20" s="13">
        <v>93.484019925206297</v>
      </c>
      <c r="H20" s="13">
        <v>2.8607046821004598</v>
      </c>
      <c r="I20" s="14">
        <v>183</v>
      </c>
      <c r="J20" s="14">
        <v>202</v>
      </c>
      <c r="K20" s="13">
        <v>1.3826505486298299</v>
      </c>
      <c r="L20" s="14">
        <v>146.0962064494</v>
      </c>
      <c r="M20" s="14">
        <v>73</v>
      </c>
      <c r="ZA20" s="8"/>
    </row>
    <row r="21" spans="2:677" x14ac:dyDescent="0.3">
      <c r="B21" s="21"/>
      <c r="C21" s="15" t="s">
        <v>227</v>
      </c>
      <c r="D21" s="13">
        <v>92.887313371833599</v>
      </c>
      <c r="E21" s="13">
        <v>1.49942308285325</v>
      </c>
      <c r="F21" s="13">
        <v>89.301466915455904</v>
      </c>
      <c r="G21" s="13">
        <v>95.334082081346594</v>
      </c>
      <c r="H21" s="13">
        <v>1.6142388324344801</v>
      </c>
      <c r="I21" s="14">
        <v>415</v>
      </c>
      <c r="J21" s="14">
        <v>447</v>
      </c>
      <c r="K21" s="13">
        <v>1.5177252753211701</v>
      </c>
      <c r="L21" s="14">
        <v>294.51970476370201</v>
      </c>
      <c r="M21" s="14">
        <v>181</v>
      </c>
      <c r="ZA21" s="8"/>
    </row>
    <row r="22" spans="2:677" x14ac:dyDescent="0.3">
      <c r="B22" s="21"/>
      <c r="C22" s="15" t="s">
        <v>228</v>
      </c>
      <c r="D22" s="13">
        <v>86.992956434823</v>
      </c>
      <c r="E22" s="13">
        <v>1.55331420889647</v>
      </c>
      <c r="F22" s="13">
        <v>83.614001058120394</v>
      </c>
      <c r="G22" s="13">
        <v>89.760466041555404</v>
      </c>
      <c r="H22" s="13">
        <v>1.78556319103863</v>
      </c>
      <c r="I22" s="14">
        <v>520</v>
      </c>
      <c r="J22" s="14">
        <v>584</v>
      </c>
      <c r="K22" s="13">
        <v>1.2431527661573201</v>
      </c>
      <c r="L22" s="14">
        <v>469.77331821027099</v>
      </c>
      <c r="M22" s="14">
        <v>207</v>
      </c>
      <c r="ZA22" s="8"/>
    </row>
    <row r="23" spans="2:677" x14ac:dyDescent="0.3">
      <c r="B23" s="21"/>
      <c r="C23" s="15" t="s">
        <v>229</v>
      </c>
      <c r="D23" s="13">
        <v>94.662875069732195</v>
      </c>
      <c r="E23" s="13">
        <v>1.09763763844166</v>
      </c>
      <c r="F23" s="13">
        <v>92.033727384867305</v>
      </c>
      <c r="G23" s="13">
        <v>96.457709705277694</v>
      </c>
      <c r="H23" s="13">
        <v>1.1595228199366401</v>
      </c>
      <c r="I23" s="14">
        <v>470</v>
      </c>
      <c r="J23" s="14">
        <v>495</v>
      </c>
      <c r="K23" s="13">
        <v>1.1780341251541699</v>
      </c>
      <c r="L23" s="14">
        <v>420.191562731869</v>
      </c>
      <c r="M23" s="14">
        <v>173</v>
      </c>
      <c r="ZA23" s="8"/>
    </row>
    <row r="24" spans="2:677" x14ac:dyDescent="0.3">
      <c r="B24" s="21"/>
      <c r="C24" s="15" t="s">
        <v>230</v>
      </c>
      <c r="D24" s="13">
        <v>94.337177533372198</v>
      </c>
      <c r="E24" s="13">
        <v>2.3248868481545601</v>
      </c>
      <c r="F24" s="13">
        <v>87.5384197990644</v>
      </c>
      <c r="G24" s="13">
        <v>97.531292140766396</v>
      </c>
      <c r="H24" s="13">
        <v>2.4644439328621202</v>
      </c>
      <c r="I24" s="14">
        <v>250</v>
      </c>
      <c r="J24" s="14">
        <v>263</v>
      </c>
      <c r="K24" s="13">
        <v>2.6508741364131501</v>
      </c>
      <c r="L24" s="14">
        <v>99.212556487446406</v>
      </c>
      <c r="M24" s="14">
        <v>89</v>
      </c>
      <c r="ZA24" s="8"/>
    </row>
    <row r="25" spans="2:677" x14ac:dyDescent="0.3">
      <c r="B25" s="21"/>
      <c r="C25" s="15" t="s">
        <v>231</v>
      </c>
      <c r="D25" s="13">
        <v>88.439413374966307</v>
      </c>
      <c r="E25" s="13">
        <v>1.80979967836792</v>
      </c>
      <c r="F25" s="13">
        <v>84.358084106316099</v>
      </c>
      <c r="G25" s="13">
        <v>91.562346024049504</v>
      </c>
      <c r="H25" s="13">
        <v>2.0463723234964402</v>
      </c>
      <c r="I25" s="14">
        <v>351</v>
      </c>
      <c r="J25" s="14">
        <v>395</v>
      </c>
      <c r="K25" s="13">
        <v>1.2622096894786601</v>
      </c>
      <c r="L25" s="14">
        <v>312.94324809307102</v>
      </c>
      <c r="M25" s="14">
        <v>146</v>
      </c>
      <c r="ZA25" s="8"/>
    </row>
    <row r="26" spans="2:677" x14ac:dyDescent="0.3">
      <c r="B26" s="21"/>
      <c r="C26" s="15" t="s">
        <v>232</v>
      </c>
      <c r="D26" s="13">
        <v>95.709966605637206</v>
      </c>
      <c r="E26" s="13">
        <v>1.0195175281229201</v>
      </c>
      <c r="F26" s="13">
        <v>93.181820723354804</v>
      </c>
      <c r="G26" s="13">
        <v>97.327573988874406</v>
      </c>
      <c r="H26" s="13">
        <v>1.0652156345678501</v>
      </c>
      <c r="I26" s="14">
        <v>461</v>
      </c>
      <c r="J26" s="14">
        <v>478</v>
      </c>
      <c r="K26" s="13">
        <v>1.2075077961065701</v>
      </c>
      <c r="L26" s="14">
        <v>395.85665744042399</v>
      </c>
      <c r="M26" s="14">
        <v>165</v>
      </c>
      <c r="ZA26" s="8"/>
    </row>
    <row r="27" spans="2:677" x14ac:dyDescent="0.3">
      <c r="B27" s="21"/>
      <c r="C27" s="15" t="s">
        <v>233</v>
      </c>
      <c r="D27" s="13">
        <v>95.543298468170093</v>
      </c>
      <c r="E27" s="13">
        <v>1.1590981944405201</v>
      </c>
      <c r="F27" s="13">
        <v>92.605278546776205</v>
      </c>
      <c r="G27" s="13">
        <v>97.347440707884502</v>
      </c>
      <c r="H27" s="13">
        <v>1.21316535332582</v>
      </c>
      <c r="I27" s="14">
        <v>382</v>
      </c>
      <c r="J27" s="14">
        <v>400</v>
      </c>
      <c r="K27" s="13">
        <v>1.2589241906853399</v>
      </c>
      <c r="L27" s="14">
        <v>317.73160207704501</v>
      </c>
      <c r="M27" s="14">
        <v>152</v>
      </c>
      <c r="ZA27" s="8"/>
    </row>
    <row r="28" spans="2:677" x14ac:dyDescent="0.3">
      <c r="B28" s="21"/>
      <c r="C28" s="15" t="s">
        <v>234</v>
      </c>
      <c r="D28" s="13">
        <v>84.267960849913806</v>
      </c>
      <c r="E28" s="13">
        <v>4.4742313753272498</v>
      </c>
      <c r="F28" s="13">
        <v>73.257008140428695</v>
      </c>
      <c r="G28" s="13">
        <v>91.284701747015802</v>
      </c>
      <c r="H28" s="13">
        <v>5.3095284734563801</v>
      </c>
      <c r="I28" s="14">
        <v>183</v>
      </c>
      <c r="J28" s="14">
        <v>208</v>
      </c>
      <c r="K28" s="13">
        <v>3.1257894428865498</v>
      </c>
      <c r="L28" s="14">
        <v>66.543189744706396</v>
      </c>
      <c r="M28" s="14">
        <v>83</v>
      </c>
      <c r="ZA28" s="8"/>
    </row>
    <row r="29" spans="2:677" x14ac:dyDescent="0.3">
      <c r="B29" s="21"/>
      <c r="C29" s="15" t="s">
        <v>235</v>
      </c>
      <c r="D29" s="13">
        <v>87.591793576401002</v>
      </c>
      <c r="E29" s="13">
        <v>3.6545334990350198</v>
      </c>
      <c r="F29" s="13">
        <v>78.388759348986099</v>
      </c>
      <c r="G29" s="13">
        <v>93.214982167383795</v>
      </c>
      <c r="H29" s="13">
        <v>4.1722327512878099</v>
      </c>
      <c r="I29" s="14">
        <v>280</v>
      </c>
      <c r="J29" s="14">
        <v>311</v>
      </c>
      <c r="K29" s="13">
        <v>3.8093700159351802</v>
      </c>
      <c r="L29" s="14">
        <v>81.640795905632501</v>
      </c>
      <c r="M29" s="14">
        <v>110</v>
      </c>
      <c r="ZA29" s="8"/>
    </row>
    <row r="30" spans="2:677" x14ac:dyDescent="0.3">
      <c r="B30" s="21"/>
      <c r="C30" s="15" t="s">
        <v>236</v>
      </c>
      <c r="D30" s="13">
        <v>85.822547443380202</v>
      </c>
      <c r="E30" s="13">
        <v>2.5094334274784398</v>
      </c>
      <c r="F30" s="13">
        <v>80.109260051408199</v>
      </c>
      <c r="G30" s="13">
        <v>90.097638201782999</v>
      </c>
      <c r="H30" s="13">
        <v>2.9239791898906198</v>
      </c>
      <c r="I30" s="14">
        <v>349</v>
      </c>
      <c r="J30" s="14">
        <v>387</v>
      </c>
      <c r="K30" s="13">
        <v>1.99774042702594</v>
      </c>
      <c r="L30" s="14">
        <v>193.71886095138601</v>
      </c>
      <c r="M30" s="14">
        <v>143</v>
      </c>
      <c r="ZA30" s="8"/>
    </row>
    <row r="31" spans="2:677" x14ac:dyDescent="0.3">
      <c r="B31" s="21"/>
      <c r="C31" s="15" t="s">
        <v>237</v>
      </c>
      <c r="D31" s="13">
        <v>92.636832858126695</v>
      </c>
      <c r="E31" s="13">
        <v>1.29674109178047</v>
      </c>
      <c r="F31" s="13">
        <v>89.628910587066201</v>
      </c>
      <c r="G31" s="13">
        <v>94.822760518713395</v>
      </c>
      <c r="H31" s="13">
        <v>1.3998115563454401</v>
      </c>
      <c r="I31" s="14">
        <v>358</v>
      </c>
      <c r="J31" s="14">
        <v>390</v>
      </c>
      <c r="K31" s="13">
        <v>0.95897611437520003</v>
      </c>
      <c r="L31" s="14">
        <v>390</v>
      </c>
      <c r="M31" s="14">
        <v>144</v>
      </c>
      <c r="ZA31" s="8"/>
    </row>
    <row r="32" spans="2:677" x14ac:dyDescent="0.3">
      <c r="B32" s="21"/>
      <c r="C32" s="15" t="s">
        <v>238</v>
      </c>
      <c r="D32" s="13">
        <v>90.969088203978004</v>
      </c>
      <c r="E32" s="13">
        <v>2.61867928045569</v>
      </c>
      <c r="F32" s="13">
        <v>84.238692267023893</v>
      </c>
      <c r="G32" s="13">
        <v>94.996187131449204</v>
      </c>
      <c r="H32" s="13">
        <v>2.8786473868836402</v>
      </c>
      <c r="I32" s="14">
        <v>215</v>
      </c>
      <c r="J32" s="14">
        <v>233</v>
      </c>
      <c r="K32" s="13">
        <v>1.9365431367892101</v>
      </c>
      <c r="L32" s="14">
        <v>120.31748509682799</v>
      </c>
      <c r="M32" s="14">
        <v>77</v>
      </c>
      <c r="ZA32" s="8"/>
    </row>
    <row r="33" spans="2:677" x14ac:dyDescent="0.3">
      <c r="B33" s="21"/>
      <c r="C33" s="15" t="s">
        <v>239</v>
      </c>
      <c r="D33" s="13">
        <v>89.633843031818799</v>
      </c>
      <c r="E33" s="13">
        <v>1.7424832926848299</v>
      </c>
      <c r="F33" s="13">
        <v>85.641393815310906</v>
      </c>
      <c r="G33" s="13">
        <v>92.611947279376693</v>
      </c>
      <c r="H33" s="13">
        <v>1.94400154422284</v>
      </c>
      <c r="I33" s="14">
        <v>284</v>
      </c>
      <c r="J33" s="14">
        <v>315</v>
      </c>
      <c r="K33" s="13">
        <v>1.0260702497644201</v>
      </c>
      <c r="L33" s="14">
        <v>306.99652394397202</v>
      </c>
      <c r="M33" s="14">
        <v>113</v>
      </c>
      <c r="ZA33" s="8"/>
    </row>
    <row r="34" spans="2:677" x14ac:dyDescent="0.3">
      <c r="B34" s="21"/>
      <c r="C34" s="15" t="s">
        <v>240</v>
      </c>
      <c r="D34" s="13">
        <v>89.475872835072494</v>
      </c>
      <c r="E34" s="13">
        <v>1.37276644745847</v>
      </c>
      <c r="F34" s="13">
        <v>86.448029809553006</v>
      </c>
      <c r="G34" s="13">
        <v>91.8906804076003</v>
      </c>
      <c r="H34" s="13">
        <v>1.53423085348253</v>
      </c>
      <c r="I34" s="14">
        <v>525</v>
      </c>
      <c r="J34" s="14">
        <v>582</v>
      </c>
      <c r="K34" s="13">
        <v>1.1627260786745299</v>
      </c>
      <c r="L34" s="14">
        <v>500.547816613404</v>
      </c>
      <c r="M34" s="14">
        <v>211</v>
      </c>
      <c r="ZA34" s="8"/>
    </row>
    <row r="35" spans="2:677" x14ac:dyDescent="0.3">
      <c r="B35" s="21"/>
      <c r="C35" s="15" t="s">
        <v>241</v>
      </c>
      <c r="D35" s="13">
        <v>85.032712448172703</v>
      </c>
      <c r="E35" s="13">
        <v>2.3599245980624302</v>
      </c>
      <c r="F35" s="13">
        <v>79.750714711865101</v>
      </c>
      <c r="G35" s="13">
        <v>89.124792420193401</v>
      </c>
      <c r="H35" s="13">
        <v>2.7753137940892998</v>
      </c>
      <c r="I35" s="14">
        <v>370</v>
      </c>
      <c r="J35" s="14">
        <v>418</v>
      </c>
      <c r="K35" s="13">
        <v>1.8247491661267501</v>
      </c>
      <c r="L35" s="14">
        <v>229.072580363062</v>
      </c>
      <c r="M35" s="14">
        <v>147</v>
      </c>
      <c r="ZA35" s="8"/>
    </row>
    <row r="36" spans="2:677" x14ac:dyDescent="0.3">
      <c r="B36" s="21"/>
      <c r="C36" s="15" t="s">
        <v>242</v>
      </c>
      <c r="D36" s="13">
        <v>94.415559222935599</v>
      </c>
      <c r="E36" s="13">
        <v>1.2202023894527601</v>
      </c>
      <c r="F36" s="13">
        <v>91.456750352183505</v>
      </c>
      <c r="G36" s="13">
        <v>96.390082632989802</v>
      </c>
      <c r="H36" s="13">
        <v>1.2923742648937799</v>
      </c>
      <c r="I36" s="14">
        <v>405</v>
      </c>
      <c r="J36" s="14">
        <v>428</v>
      </c>
      <c r="K36" s="13">
        <v>1.2057807825959299</v>
      </c>
      <c r="L36" s="14">
        <v>354.95672694215301</v>
      </c>
      <c r="M36" s="14">
        <v>152</v>
      </c>
      <c r="ZA36" s="8"/>
    </row>
    <row r="37" spans="2:677" x14ac:dyDescent="0.3">
      <c r="B37" s="21"/>
      <c r="C37" s="15" t="s">
        <v>243</v>
      </c>
      <c r="D37" s="13">
        <v>93.773851435404197</v>
      </c>
      <c r="E37" s="13">
        <v>2.0456510346457701</v>
      </c>
      <c r="F37" s="13">
        <v>88.248291439213801</v>
      </c>
      <c r="G37" s="13">
        <v>96.795674003520404</v>
      </c>
      <c r="H37" s="13">
        <v>2.1814727702155898</v>
      </c>
      <c r="I37" s="14">
        <v>238</v>
      </c>
      <c r="J37" s="14">
        <v>254</v>
      </c>
      <c r="K37" s="13">
        <v>1.8133531375883001</v>
      </c>
      <c r="L37" s="14">
        <v>140.07199962044399</v>
      </c>
      <c r="M37" s="14">
        <v>87</v>
      </c>
      <c r="ZA37" s="8"/>
    </row>
    <row r="38" spans="2:677" x14ac:dyDescent="0.3">
      <c r="B38" s="21" t="s">
        <v>259</v>
      </c>
      <c r="C38" s="15" t="s">
        <v>244</v>
      </c>
      <c r="D38" s="13">
        <v>91.557288188408094</v>
      </c>
      <c r="E38" s="13">
        <v>0.70917900833075698</v>
      </c>
      <c r="F38" s="13">
        <v>90.0582649213179</v>
      </c>
      <c r="G38" s="13">
        <v>92.848236612676402</v>
      </c>
      <c r="H38" s="13">
        <v>0.77457406435126896</v>
      </c>
      <c r="I38" s="14">
        <v>4201</v>
      </c>
      <c r="J38" s="14">
        <v>4621</v>
      </c>
      <c r="K38" s="13">
        <v>3.00592981383293</v>
      </c>
      <c r="L38" s="14">
        <v>1537.29470952206</v>
      </c>
      <c r="M38" s="14">
        <v>1589</v>
      </c>
      <c r="ZA38" s="8"/>
    </row>
    <row r="39" spans="2:677" x14ac:dyDescent="0.3">
      <c r="B39" s="21"/>
      <c r="C39" s="15" t="s">
        <v>245</v>
      </c>
      <c r="D39" s="13">
        <v>93.868533475277104</v>
      </c>
      <c r="E39" s="13">
        <v>0.56071375172070304</v>
      </c>
      <c r="F39" s="13">
        <v>92.671879643197798</v>
      </c>
      <c r="G39" s="13">
        <v>94.880573225723296</v>
      </c>
      <c r="H39" s="13">
        <v>0.59733941818573599</v>
      </c>
      <c r="I39" s="14">
        <v>3218</v>
      </c>
      <c r="J39" s="14">
        <v>3457</v>
      </c>
      <c r="K39" s="13">
        <v>1.8878685618767199</v>
      </c>
      <c r="L39" s="14">
        <v>1831.1656170403201</v>
      </c>
      <c r="M39" s="14">
        <v>1236</v>
      </c>
      <c r="ZA39" s="8"/>
    </row>
    <row r="40" spans="2:677" x14ac:dyDescent="0.3">
      <c r="B40" s="21" t="s">
        <v>284</v>
      </c>
      <c r="C40" s="15" t="s">
        <v>277</v>
      </c>
      <c r="D40" s="13">
        <v>93.049320049499997</v>
      </c>
      <c r="E40" s="13">
        <v>0.63330394413862301</v>
      </c>
      <c r="F40" s="13">
        <v>91.700208752522101</v>
      </c>
      <c r="G40" s="13">
        <v>94.193023509065199</v>
      </c>
      <c r="H40" s="13">
        <v>0.68061103917978205</v>
      </c>
      <c r="I40" s="14">
        <v>3761</v>
      </c>
      <c r="J40" s="14">
        <v>4081</v>
      </c>
      <c r="K40" s="13">
        <v>2.5301370903487199</v>
      </c>
      <c r="L40" s="14">
        <v>1612.9560787702301</v>
      </c>
      <c r="M40" s="14">
        <v>2235</v>
      </c>
      <c r="ZA40" s="8"/>
    </row>
    <row r="41" spans="2:677" x14ac:dyDescent="0.3">
      <c r="B41" s="21"/>
      <c r="C41" s="15" t="s">
        <v>278</v>
      </c>
      <c r="D41" s="13">
        <v>92.653549505498106</v>
      </c>
      <c r="E41" s="13">
        <v>0.63093300993173895</v>
      </c>
      <c r="F41" s="13">
        <v>91.316477451666799</v>
      </c>
      <c r="G41" s="13">
        <v>93.798723022539605</v>
      </c>
      <c r="H41" s="13">
        <v>0.68095935158350196</v>
      </c>
      <c r="I41" s="14">
        <v>3658</v>
      </c>
      <c r="J41" s="14">
        <v>3997</v>
      </c>
      <c r="K41" s="13">
        <v>2.3369658254615699</v>
      </c>
      <c r="L41" s="14">
        <v>1710.3373769749301</v>
      </c>
      <c r="M41" s="14">
        <v>2222</v>
      </c>
      <c r="ZA41" s="8"/>
    </row>
    <row r="42" spans="2:677" x14ac:dyDescent="0.3">
      <c r="B42" s="21" t="s">
        <v>285</v>
      </c>
      <c r="C42" s="15" t="s">
        <v>279</v>
      </c>
      <c r="D42" s="13">
        <v>85.021555856775393</v>
      </c>
      <c r="E42" s="13">
        <v>1.6581161753462901</v>
      </c>
      <c r="F42" s="13">
        <v>81.467911778568705</v>
      </c>
      <c r="G42" s="13">
        <v>87.994188309614003</v>
      </c>
      <c r="H42" s="13">
        <v>1.95023033704476</v>
      </c>
      <c r="I42" s="14">
        <v>857</v>
      </c>
      <c r="J42" s="14">
        <v>1021</v>
      </c>
      <c r="K42" s="13">
        <v>2.2020863070871699</v>
      </c>
      <c r="L42" s="14">
        <v>463.65121871655299</v>
      </c>
      <c r="M42" s="14">
        <v>471</v>
      </c>
      <c r="ZA42" s="8"/>
    </row>
    <row r="43" spans="2:677" x14ac:dyDescent="0.3">
      <c r="B43" s="21"/>
      <c r="C43" s="15" t="s">
        <v>280</v>
      </c>
      <c r="D43" s="13">
        <v>91.095376466103403</v>
      </c>
      <c r="E43" s="13">
        <v>2.1678299036894</v>
      </c>
      <c r="F43" s="13">
        <v>85.812843870897495</v>
      </c>
      <c r="G43" s="13">
        <v>94.536214857050894</v>
      </c>
      <c r="H43" s="13">
        <v>2.3797364781691801</v>
      </c>
      <c r="I43" s="14">
        <v>308</v>
      </c>
      <c r="J43" s="14">
        <v>340</v>
      </c>
      <c r="K43" s="13">
        <v>1.9639851989377799</v>
      </c>
      <c r="L43" s="14">
        <v>173.117394257293</v>
      </c>
      <c r="M43" s="14">
        <v>186</v>
      </c>
      <c r="ZA43" s="8"/>
    </row>
    <row r="44" spans="2:677" x14ac:dyDescent="0.3">
      <c r="B44" s="21"/>
      <c r="C44" s="15" t="s">
        <v>281</v>
      </c>
      <c r="D44" s="13">
        <v>93.400625290324101</v>
      </c>
      <c r="E44" s="13">
        <v>2.511914962074</v>
      </c>
      <c r="F44" s="13">
        <v>86.387658267813194</v>
      </c>
      <c r="G44" s="13">
        <v>96.929008342317303</v>
      </c>
      <c r="H44" s="13">
        <v>2.6893984427470699</v>
      </c>
      <c r="I44" s="14">
        <v>265</v>
      </c>
      <c r="J44" s="14">
        <v>282</v>
      </c>
      <c r="K44" s="13">
        <v>2.87649493497161</v>
      </c>
      <c r="L44" s="14">
        <v>98.035980029557606</v>
      </c>
      <c r="M44" s="14">
        <v>161</v>
      </c>
      <c r="ZA44" s="8"/>
    </row>
    <row r="45" spans="2:677" x14ac:dyDescent="0.3">
      <c r="B45" s="21"/>
      <c r="C45" s="15" t="s">
        <v>282</v>
      </c>
      <c r="D45" s="13">
        <v>93.736021102177006</v>
      </c>
      <c r="E45" s="13">
        <v>0.48619970080907798</v>
      </c>
      <c r="F45" s="13">
        <v>92.712251260423002</v>
      </c>
      <c r="G45" s="13">
        <v>94.624312485389297</v>
      </c>
      <c r="H45" s="13">
        <v>0.518690355204106</v>
      </c>
      <c r="I45" s="14">
        <v>5925</v>
      </c>
      <c r="J45" s="14">
        <v>6360</v>
      </c>
      <c r="K45" s="13">
        <v>2.5601263454505401</v>
      </c>
      <c r="L45" s="14">
        <v>2484.2523929734998</v>
      </c>
      <c r="M45" s="14">
        <v>2616</v>
      </c>
      <c r="ZA45" s="8"/>
    </row>
    <row r="46" spans="2:677" x14ac:dyDescent="0.3">
      <c r="B46" s="21"/>
      <c r="C46" s="15" t="s">
        <v>283</v>
      </c>
      <c r="D46" s="13">
        <v>81.654629002775394</v>
      </c>
      <c r="E46" s="13">
        <v>5.7636507679553901</v>
      </c>
      <c r="F46" s="13">
        <v>67.471239094721298</v>
      </c>
      <c r="G46" s="13">
        <v>90.522395498458906</v>
      </c>
      <c r="H46" s="13">
        <v>7.0585719858692704</v>
      </c>
      <c r="I46" s="14">
        <v>64</v>
      </c>
      <c r="J46" s="14">
        <v>75</v>
      </c>
      <c r="K46" s="13">
        <v>1.6410421163660001</v>
      </c>
      <c r="L46" s="14">
        <v>45.702666160746297</v>
      </c>
      <c r="M46" s="14">
        <v>25</v>
      </c>
      <c r="ZA46" s="8"/>
    </row>
    <row r="47" spans="2:677" x14ac:dyDescent="0.3">
      <c r="B47" s="21" t="s">
        <v>261</v>
      </c>
      <c r="C47" s="15" t="s">
        <v>246</v>
      </c>
      <c r="D47" s="13">
        <v>90.893754891459594</v>
      </c>
      <c r="E47" s="13">
        <v>1.0294008448256</v>
      </c>
      <c r="F47" s="13">
        <v>88.663405723451305</v>
      </c>
      <c r="G47" s="13">
        <v>92.721329844010597</v>
      </c>
      <c r="H47" s="13">
        <v>1.1325319831432299</v>
      </c>
      <c r="I47" s="14">
        <v>1672</v>
      </c>
      <c r="J47" s="14">
        <v>1880</v>
      </c>
      <c r="K47" s="13">
        <v>2.4055946055669399</v>
      </c>
      <c r="L47" s="14">
        <v>781.51156294139298</v>
      </c>
      <c r="M47" s="14">
        <v>1119</v>
      </c>
      <c r="ZA47" s="8"/>
    </row>
    <row r="48" spans="2:677" x14ac:dyDescent="0.3">
      <c r="B48" s="21"/>
      <c r="C48" s="15" t="s">
        <v>247</v>
      </c>
      <c r="D48" s="13">
        <v>91.752190451591403</v>
      </c>
      <c r="E48" s="13">
        <v>1.27889129007203</v>
      </c>
      <c r="F48" s="13">
        <v>88.871802239328304</v>
      </c>
      <c r="G48" s="13">
        <v>93.937883359535306</v>
      </c>
      <c r="H48" s="13">
        <v>1.39385368760953</v>
      </c>
      <c r="I48" s="14">
        <v>1334</v>
      </c>
      <c r="J48" s="14">
        <v>1459</v>
      </c>
      <c r="K48" s="13">
        <v>3.1511546678998599</v>
      </c>
      <c r="L48" s="14">
        <v>463.00488353127201</v>
      </c>
      <c r="M48" s="14">
        <v>1008</v>
      </c>
      <c r="ZA48" s="8"/>
    </row>
    <row r="49" spans="2:677" x14ac:dyDescent="0.3">
      <c r="B49" s="21"/>
      <c r="C49" s="15" t="s">
        <v>248</v>
      </c>
      <c r="D49" s="13">
        <v>94.442158209943699</v>
      </c>
      <c r="E49" s="13">
        <v>0.84077925664909903</v>
      </c>
      <c r="F49" s="13">
        <v>92.543823053195496</v>
      </c>
      <c r="G49" s="13">
        <v>95.878702801247897</v>
      </c>
      <c r="H49" s="13">
        <v>0.890258410634854</v>
      </c>
      <c r="I49" s="14">
        <v>1327</v>
      </c>
      <c r="J49" s="14">
        <v>1434</v>
      </c>
      <c r="K49" s="13">
        <v>1.9299145670089799</v>
      </c>
      <c r="L49" s="14">
        <v>743.03807252071397</v>
      </c>
      <c r="M49" s="14">
        <v>1003</v>
      </c>
      <c r="ZA49" s="8"/>
    </row>
    <row r="50" spans="2:677" x14ac:dyDescent="0.3">
      <c r="B50" s="21"/>
      <c r="C50" s="15" t="s">
        <v>249</v>
      </c>
      <c r="D50" s="13">
        <v>94.280662989997495</v>
      </c>
      <c r="E50" s="13">
        <v>0.858975142904289</v>
      </c>
      <c r="F50" s="13">
        <v>92.343931701177198</v>
      </c>
      <c r="G50" s="13">
        <v>95.750013725738597</v>
      </c>
      <c r="H50" s="13">
        <v>0.91108305315525795</v>
      </c>
      <c r="I50" s="14">
        <v>1393</v>
      </c>
      <c r="J50" s="14">
        <v>1486</v>
      </c>
      <c r="K50" s="13">
        <v>2.03197953925166</v>
      </c>
      <c r="L50" s="14">
        <v>731.30657631880797</v>
      </c>
      <c r="M50" s="14">
        <v>1026</v>
      </c>
      <c r="ZA50" s="8"/>
    </row>
    <row r="51" spans="2:677" x14ac:dyDescent="0.3">
      <c r="B51" s="21"/>
      <c r="C51" s="15" t="s">
        <v>250</v>
      </c>
      <c r="D51" s="13">
        <v>92.522890886389206</v>
      </c>
      <c r="E51" s="13">
        <v>1.14023974943951</v>
      </c>
      <c r="F51" s="13">
        <v>89.956279652483005</v>
      </c>
      <c r="G51" s="13">
        <v>94.473911693568496</v>
      </c>
      <c r="H51" s="13">
        <v>1.2323866434735999</v>
      </c>
      <c r="I51" s="14">
        <v>1618</v>
      </c>
      <c r="J51" s="14">
        <v>1744</v>
      </c>
      <c r="K51" s="13">
        <v>3.27572047355173</v>
      </c>
      <c r="L51" s="14">
        <v>532.40195983787703</v>
      </c>
      <c r="M51" s="14">
        <v>1124</v>
      </c>
      <c r="ZA51" s="8"/>
    </row>
    <row r="52" spans="2:677" x14ac:dyDescent="0.3">
      <c r="B52" s="21" t="s">
        <v>260</v>
      </c>
      <c r="C52" s="15" t="s">
        <v>251</v>
      </c>
      <c r="D52" s="13">
        <v>93.211019544281598</v>
      </c>
      <c r="E52" s="13">
        <v>0.52100232194079599</v>
      </c>
      <c r="F52" s="13">
        <v>92.115427913290105</v>
      </c>
      <c r="G52" s="13">
        <v>94.164019469316003</v>
      </c>
      <c r="H52" s="13">
        <v>0.55894927926765603</v>
      </c>
      <c r="I52" s="14">
        <v>5610</v>
      </c>
      <c r="J52" s="14">
        <v>6059</v>
      </c>
      <c r="K52" s="13">
        <v>2.5985840586470199</v>
      </c>
      <c r="L52" s="14">
        <v>2331.6544176580101</v>
      </c>
      <c r="M52" s="14">
        <v>2659</v>
      </c>
      <c r="ZA52" s="8"/>
    </row>
    <row r="53" spans="2:677" x14ac:dyDescent="0.3">
      <c r="B53" s="21"/>
      <c r="C53" s="15" t="s">
        <v>252</v>
      </c>
      <c r="D53" s="13">
        <v>91.151881915942994</v>
      </c>
      <c r="E53" s="13">
        <v>0.98903244801875101</v>
      </c>
      <c r="F53" s="13">
        <v>89.010537533279205</v>
      </c>
      <c r="G53" s="13">
        <v>92.909215182803706</v>
      </c>
      <c r="H53" s="13">
        <v>1.08503788098506</v>
      </c>
      <c r="I53" s="14">
        <v>1734</v>
      </c>
      <c r="J53" s="14">
        <v>1944</v>
      </c>
      <c r="K53" s="13">
        <v>2.3565536608994999</v>
      </c>
      <c r="L53" s="14">
        <v>824.933474783669</v>
      </c>
      <c r="M53" s="14">
        <v>1156</v>
      </c>
      <c r="ZA53" s="8"/>
    </row>
    <row r="54" spans="2:677" x14ac:dyDescent="0.3">
      <c r="B54" s="21" t="s">
        <v>254</v>
      </c>
      <c r="C54" s="15" t="s">
        <v>253</v>
      </c>
      <c r="D54" s="13">
        <v>93.668677619006701</v>
      </c>
      <c r="E54" s="13">
        <v>0.52740241073014804</v>
      </c>
      <c r="F54" s="13">
        <v>92.552362277196906</v>
      </c>
      <c r="G54" s="13">
        <v>94.627383119372396</v>
      </c>
      <c r="H54" s="13">
        <v>0.56305098367603101</v>
      </c>
      <c r="I54" s="14">
        <v>4729</v>
      </c>
      <c r="J54" s="14">
        <v>5076</v>
      </c>
      <c r="K54" s="13">
        <v>2.3802986541326598</v>
      </c>
      <c r="L54" s="14">
        <v>2132.5055119394701</v>
      </c>
      <c r="M54" s="14">
        <v>2295</v>
      </c>
      <c r="ZA54" s="8"/>
    </row>
    <row r="55" spans="2:677" x14ac:dyDescent="0.3">
      <c r="B55" s="21"/>
      <c r="C55" s="15" t="s">
        <v>254</v>
      </c>
      <c r="D55" s="13">
        <v>91.664896588116306</v>
      </c>
      <c r="E55" s="13">
        <v>0.81024522602668603</v>
      </c>
      <c r="F55" s="13">
        <v>89.932064934520199</v>
      </c>
      <c r="G55" s="13">
        <v>93.122292562529793</v>
      </c>
      <c r="H55" s="13">
        <v>0.88392095140565397</v>
      </c>
      <c r="I55" s="14">
        <v>2690</v>
      </c>
      <c r="J55" s="14">
        <v>3002</v>
      </c>
      <c r="K55" s="13">
        <v>2.57860555360599</v>
      </c>
      <c r="L55" s="14">
        <v>1164.19511925813</v>
      </c>
      <c r="M55" s="14">
        <v>1525</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195" priority="1">
      <formula>ZA9 = 3</formula>
    </cfRule>
    <cfRule type="expression" dxfId="194" priority="48">
      <formula>I9 = J9</formula>
    </cfRule>
    <cfRule type="expression" dxfId="193" priority="95">
      <formula>ZA9 = 2</formula>
    </cfRule>
    <cfRule type="expression" dxfId="192" priority="142">
      <formula>ZA9 = 1</formula>
    </cfRule>
  </conditionalFormatting>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101</v>
      </c>
      <c r="M2" s="11" t="str">
        <f>HYPERLINK("#'INDICE'!A1", "Índice")</f>
        <v>Índice</v>
      </c>
    </row>
    <row r="3" spans="2:677" x14ac:dyDescent="0.3">
      <c r="B3" s="9" t="s">
        <v>7</v>
      </c>
      <c r="C3" s="10" t="s">
        <v>100</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99.047471088865805</v>
      </c>
      <c r="E9" s="13">
        <v>0.12724750358234199</v>
      </c>
      <c r="F9" s="13">
        <v>98.762694244074495</v>
      </c>
      <c r="G9" s="13">
        <v>99.267190357768499</v>
      </c>
      <c r="H9" s="13">
        <v>0.12847122918279699</v>
      </c>
      <c r="I9" s="14">
        <v>7999</v>
      </c>
      <c r="J9" s="14">
        <v>8115</v>
      </c>
      <c r="K9" s="13">
        <v>1.39255381480422</v>
      </c>
      <c r="L9" s="14">
        <v>5827.4229072726203</v>
      </c>
      <c r="M9" s="14">
        <v>2927</v>
      </c>
      <c r="ZA9" s="8"/>
    </row>
    <row r="10" spans="2:677" x14ac:dyDescent="0.3">
      <c r="B10" s="21" t="s">
        <v>256</v>
      </c>
      <c r="C10" s="15" t="s">
        <v>216</v>
      </c>
      <c r="D10" s="13">
        <v>99.5451887436123</v>
      </c>
      <c r="E10" s="13">
        <v>0.11781495913380099</v>
      </c>
      <c r="F10" s="13">
        <v>99.244633207695202</v>
      </c>
      <c r="G10" s="13">
        <v>99.726484769692902</v>
      </c>
      <c r="H10" s="13">
        <v>0.118353243005289</v>
      </c>
      <c r="I10" s="14">
        <v>4947</v>
      </c>
      <c r="J10" s="14">
        <v>4979</v>
      </c>
      <c r="K10" s="13">
        <v>1.52617483077862</v>
      </c>
      <c r="L10" s="14">
        <v>3262.4047386889602</v>
      </c>
      <c r="M10" s="14">
        <v>1834</v>
      </c>
      <c r="ZA10" s="8"/>
    </row>
    <row r="11" spans="2:677" x14ac:dyDescent="0.3">
      <c r="B11" s="21"/>
      <c r="C11" s="15" t="s">
        <v>217</v>
      </c>
      <c r="D11" s="13">
        <v>97.928555284223904</v>
      </c>
      <c r="E11" s="13">
        <v>0.31501908051817801</v>
      </c>
      <c r="F11" s="13">
        <v>97.211272294522402</v>
      </c>
      <c r="G11" s="13">
        <v>98.464261949394597</v>
      </c>
      <c r="H11" s="13">
        <v>0.32168255684348601</v>
      </c>
      <c r="I11" s="14">
        <v>3052</v>
      </c>
      <c r="J11" s="14">
        <v>3136</v>
      </c>
      <c r="K11" s="13">
        <v>1.5336581608937201</v>
      </c>
      <c r="L11" s="14">
        <v>2044.78421591193</v>
      </c>
      <c r="M11" s="14">
        <v>1093</v>
      </c>
      <c r="ZA11" s="8"/>
    </row>
    <row r="12" spans="2:677" x14ac:dyDescent="0.3">
      <c r="B12" s="21" t="s">
        <v>257</v>
      </c>
      <c r="C12" s="15" t="s">
        <v>218</v>
      </c>
      <c r="D12" s="13">
        <v>99.079234849766706</v>
      </c>
      <c r="E12" s="13">
        <v>0.18845821560020701</v>
      </c>
      <c r="F12" s="13">
        <v>98.6254383356723</v>
      </c>
      <c r="G12" s="13">
        <v>99.384150902473806</v>
      </c>
      <c r="H12" s="13">
        <v>0.190209599302987</v>
      </c>
      <c r="I12" s="14">
        <v>3176</v>
      </c>
      <c r="J12" s="14">
        <v>3211</v>
      </c>
      <c r="K12" s="13">
        <v>1.24969394154352</v>
      </c>
      <c r="L12" s="14">
        <v>2569.4291164075298</v>
      </c>
      <c r="M12" s="14">
        <v>1152</v>
      </c>
      <c r="ZA12" s="8"/>
    </row>
    <row r="13" spans="2:677" x14ac:dyDescent="0.3">
      <c r="B13" s="21"/>
      <c r="C13" s="15" t="s">
        <v>219</v>
      </c>
      <c r="D13" s="13">
        <v>99.445313547183403</v>
      </c>
      <c r="E13" s="13">
        <v>0.15269726546619</v>
      </c>
      <c r="F13" s="13">
        <v>99.048905267862906</v>
      </c>
      <c r="G13" s="13">
        <v>99.677040907640603</v>
      </c>
      <c r="H13" s="13">
        <v>0.15354898086146701</v>
      </c>
      <c r="I13" s="14">
        <v>2649</v>
      </c>
      <c r="J13" s="14">
        <v>2671</v>
      </c>
      <c r="K13" s="13">
        <v>1.12860488272104</v>
      </c>
      <c r="L13" s="14">
        <v>2366.6387066838502</v>
      </c>
      <c r="M13" s="14">
        <v>966</v>
      </c>
      <c r="ZA13" s="8"/>
    </row>
    <row r="14" spans="2:677" x14ac:dyDescent="0.3">
      <c r="B14" s="21"/>
      <c r="C14" s="15" t="s">
        <v>220</v>
      </c>
      <c r="D14" s="13">
        <v>95.621600932537206</v>
      </c>
      <c r="E14" s="13">
        <v>0.88606807575024604</v>
      </c>
      <c r="F14" s="13">
        <v>93.5131108049749</v>
      </c>
      <c r="G14" s="13">
        <v>97.066251061745902</v>
      </c>
      <c r="H14" s="13">
        <v>0.92664007620556699</v>
      </c>
      <c r="I14" s="14">
        <v>2174</v>
      </c>
      <c r="J14" s="14">
        <v>2233</v>
      </c>
      <c r="K14" s="13">
        <v>4.1855932159827001</v>
      </c>
      <c r="L14" s="14">
        <v>533.496659798015</v>
      </c>
      <c r="M14" s="14">
        <v>809</v>
      </c>
      <c r="ZA14" s="8"/>
    </row>
    <row r="15" spans="2:677" x14ac:dyDescent="0.3">
      <c r="B15" s="21" t="s">
        <v>258</v>
      </c>
      <c r="C15" s="15" t="s">
        <v>221</v>
      </c>
      <c r="D15" s="13">
        <v>98.279997832036599</v>
      </c>
      <c r="E15" s="13">
        <v>0.89651175845576703</v>
      </c>
      <c r="F15" s="13">
        <v>95.224598672037104</v>
      </c>
      <c r="G15" s="13">
        <v>99.392952633304503</v>
      </c>
      <c r="H15" s="13">
        <v>0.912201646552671</v>
      </c>
      <c r="I15" s="14">
        <v>255</v>
      </c>
      <c r="J15" s="14">
        <v>259</v>
      </c>
      <c r="K15" s="13">
        <v>1.22669774752872</v>
      </c>
      <c r="L15" s="14">
        <v>211.13595465694499</v>
      </c>
      <c r="M15" s="14">
        <v>90</v>
      </c>
      <c r="ZA15" s="8"/>
    </row>
    <row r="16" spans="2:677" x14ac:dyDescent="0.3">
      <c r="B16" s="21"/>
      <c r="C16" s="15" t="s">
        <v>222</v>
      </c>
      <c r="D16" s="13">
        <v>99.129591947176394</v>
      </c>
      <c r="E16" s="13">
        <v>0.49152319116763299</v>
      </c>
      <c r="F16" s="13">
        <v>97.357652744734807</v>
      </c>
      <c r="G16" s="13">
        <v>99.716738577072306</v>
      </c>
      <c r="H16" s="13">
        <v>0.49583901387342899</v>
      </c>
      <c r="I16" s="14">
        <v>291</v>
      </c>
      <c r="J16" s="14">
        <v>294</v>
      </c>
      <c r="K16" s="13">
        <v>0.820407135512074</v>
      </c>
      <c r="L16" s="14">
        <v>294</v>
      </c>
      <c r="M16" s="14">
        <v>106</v>
      </c>
      <c r="ZA16" s="8"/>
    </row>
    <row r="17" spans="2:677" x14ac:dyDescent="0.3">
      <c r="B17" s="21"/>
      <c r="C17" s="15" t="s">
        <v>223</v>
      </c>
      <c r="D17" s="13">
        <v>97.324113456539706</v>
      </c>
      <c r="E17" s="13">
        <v>1.0257730585212701</v>
      </c>
      <c r="F17" s="13">
        <v>94.340068524662101</v>
      </c>
      <c r="G17" s="13">
        <v>98.755653134316404</v>
      </c>
      <c r="H17" s="13">
        <v>1.05397626763827</v>
      </c>
      <c r="I17" s="14">
        <v>245</v>
      </c>
      <c r="J17" s="14">
        <v>252</v>
      </c>
      <c r="K17" s="13">
        <v>1.01411719433055</v>
      </c>
      <c r="L17" s="14">
        <v>248.49199028358299</v>
      </c>
      <c r="M17" s="14">
        <v>101</v>
      </c>
      <c r="ZA17" s="8"/>
    </row>
    <row r="18" spans="2:677" x14ac:dyDescent="0.3">
      <c r="B18" s="21"/>
      <c r="C18" s="15" t="s">
        <v>224</v>
      </c>
      <c r="D18" s="13">
        <v>99.288826480175501</v>
      </c>
      <c r="E18" s="13">
        <v>0.50522393343804295</v>
      </c>
      <c r="F18" s="13">
        <v>97.119661893703494</v>
      </c>
      <c r="G18" s="13">
        <v>99.827311480424299</v>
      </c>
      <c r="H18" s="13">
        <v>0.50884268789189302</v>
      </c>
      <c r="I18" s="14">
        <v>248</v>
      </c>
      <c r="J18" s="14">
        <v>250</v>
      </c>
      <c r="K18" s="13">
        <v>0.90010096818727603</v>
      </c>
      <c r="L18" s="14">
        <v>250</v>
      </c>
      <c r="M18" s="14">
        <v>89</v>
      </c>
      <c r="ZA18" s="8"/>
    </row>
    <row r="19" spans="2:677" x14ac:dyDescent="0.3">
      <c r="B19" s="21"/>
      <c r="C19" s="15" t="s">
        <v>225</v>
      </c>
      <c r="D19" s="13">
        <v>99.999999999725304</v>
      </c>
      <c r="E19" s="13">
        <v>8.2896113505767496E-16</v>
      </c>
      <c r="F19" s="13">
        <v>99.999999999681293</v>
      </c>
      <c r="G19" s="13">
        <v>99.999999999763105</v>
      </c>
      <c r="H19" s="13">
        <v>8.2896113505995299E-16</v>
      </c>
      <c r="I19" s="14">
        <v>243</v>
      </c>
      <c r="J19" s="14">
        <v>243</v>
      </c>
      <c r="K19" s="13"/>
      <c r="L19" s="14"/>
      <c r="M19" s="14">
        <v>84</v>
      </c>
      <c r="ZA19" s="8">
        <v>1</v>
      </c>
    </row>
    <row r="20" spans="2:677" x14ac:dyDescent="0.3">
      <c r="B20" s="21"/>
      <c r="C20" s="15" t="s">
        <v>226</v>
      </c>
      <c r="D20" s="13">
        <v>97.134015432518893</v>
      </c>
      <c r="E20" s="13">
        <v>1.41300170979502</v>
      </c>
      <c r="F20" s="13">
        <v>92.516215367239795</v>
      </c>
      <c r="G20" s="13">
        <v>98.935237885626805</v>
      </c>
      <c r="H20" s="13">
        <v>1.4546929862862099</v>
      </c>
      <c r="I20" s="14">
        <v>198</v>
      </c>
      <c r="J20" s="14">
        <v>202</v>
      </c>
      <c r="K20" s="13">
        <v>1.4415716809361301</v>
      </c>
      <c r="L20" s="14">
        <v>140.12483920939999</v>
      </c>
      <c r="M20" s="14">
        <v>73</v>
      </c>
      <c r="ZA20" s="8"/>
    </row>
    <row r="21" spans="2:677" x14ac:dyDescent="0.3">
      <c r="B21" s="21"/>
      <c r="C21" s="15" t="s">
        <v>227</v>
      </c>
      <c r="D21" s="13">
        <v>99.192212882979007</v>
      </c>
      <c r="E21" s="13">
        <v>0.46067535097635498</v>
      </c>
      <c r="F21" s="13">
        <v>97.531639320963095</v>
      </c>
      <c r="G21" s="13">
        <v>99.7386400528206</v>
      </c>
      <c r="H21" s="13">
        <v>0.464426931900221</v>
      </c>
      <c r="I21" s="14">
        <v>448</v>
      </c>
      <c r="J21" s="14">
        <v>451</v>
      </c>
      <c r="K21" s="13">
        <v>1.1918674621242999</v>
      </c>
      <c r="L21" s="14">
        <v>378.39777855515098</v>
      </c>
      <c r="M21" s="14">
        <v>182</v>
      </c>
      <c r="ZA21" s="8"/>
    </row>
    <row r="22" spans="2:677" x14ac:dyDescent="0.3">
      <c r="B22" s="21"/>
      <c r="C22" s="15" t="s">
        <v>228</v>
      </c>
      <c r="D22" s="13">
        <v>98.048050332978804</v>
      </c>
      <c r="E22" s="13">
        <v>0.745128979187754</v>
      </c>
      <c r="F22" s="13">
        <v>95.888133726411795</v>
      </c>
      <c r="G22" s="13">
        <v>99.084223072712902</v>
      </c>
      <c r="H22" s="13">
        <v>0.75996307591761203</v>
      </c>
      <c r="I22" s="14">
        <v>582</v>
      </c>
      <c r="J22" s="14">
        <v>592</v>
      </c>
      <c r="K22" s="13">
        <v>1.71452101876138</v>
      </c>
      <c r="L22" s="14">
        <v>345.28593905934002</v>
      </c>
      <c r="M22" s="14">
        <v>207</v>
      </c>
      <c r="ZA22" s="8"/>
    </row>
    <row r="23" spans="2:677" x14ac:dyDescent="0.3">
      <c r="B23" s="21"/>
      <c r="C23" s="15" t="s">
        <v>229</v>
      </c>
      <c r="D23" s="13">
        <v>99.587521369587407</v>
      </c>
      <c r="E23" s="13">
        <v>0.23951899923484199</v>
      </c>
      <c r="F23" s="13">
        <v>98.708085825937104</v>
      </c>
      <c r="G23" s="13">
        <v>99.869098911194897</v>
      </c>
      <c r="H23" s="13">
        <v>0.24051105594439201</v>
      </c>
      <c r="I23" s="14">
        <v>493</v>
      </c>
      <c r="J23" s="14">
        <v>496</v>
      </c>
      <c r="K23" s="13">
        <v>0.69131942294661497</v>
      </c>
      <c r="L23" s="14">
        <v>496</v>
      </c>
      <c r="M23" s="14">
        <v>173</v>
      </c>
      <c r="ZA23" s="8"/>
    </row>
    <row r="24" spans="2:677" x14ac:dyDescent="0.3">
      <c r="B24" s="21"/>
      <c r="C24" s="15" t="s">
        <v>230</v>
      </c>
      <c r="D24" s="13">
        <v>98.724360283332004</v>
      </c>
      <c r="E24" s="13">
        <v>0.91055566334762605</v>
      </c>
      <c r="F24" s="13">
        <v>94.854603259796704</v>
      </c>
      <c r="G24" s="13">
        <v>99.693159759646406</v>
      </c>
      <c r="H24" s="13">
        <v>0.92232115835888495</v>
      </c>
      <c r="I24" s="14">
        <v>261</v>
      </c>
      <c r="J24" s="14">
        <v>264</v>
      </c>
      <c r="K24" s="13">
        <v>1.73147564677182</v>
      </c>
      <c r="L24" s="14">
        <v>152.47110202918699</v>
      </c>
      <c r="M24" s="14">
        <v>90</v>
      </c>
      <c r="ZA24" s="8"/>
    </row>
    <row r="25" spans="2:677" x14ac:dyDescent="0.3">
      <c r="B25" s="21"/>
      <c r="C25" s="15" t="s">
        <v>231</v>
      </c>
      <c r="D25" s="13">
        <v>98.682890592262595</v>
      </c>
      <c r="E25" s="13">
        <v>0.64751512090431596</v>
      </c>
      <c r="F25" s="13">
        <v>96.552936377007995</v>
      </c>
      <c r="G25" s="13">
        <v>99.503505380314394</v>
      </c>
      <c r="H25" s="13">
        <v>0.65615743217303502</v>
      </c>
      <c r="I25" s="14">
        <v>392</v>
      </c>
      <c r="J25" s="14">
        <v>396</v>
      </c>
      <c r="K25" s="13">
        <v>1.2741871201386199</v>
      </c>
      <c r="L25" s="14">
        <v>310.78637802972003</v>
      </c>
      <c r="M25" s="14">
        <v>146</v>
      </c>
      <c r="ZA25" s="8"/>
    </row>
    <row r="26" spans="2:677" x14ac:dyDescent="0.3">
      <c r="B26" s="21"/>
      <c r="C26" s="15" t="s">
        <v>232</v>
      </c>
      <c r="D26" s="13">
        <v>99.259787838535402</v>
      </c>
      <c r="E26" s="13">
        <v>0.44134018704594602</v>
      </c>
      <c r="F26" s="13">
        <v>97.617717523713907</v>
      </c>
      <c r="G26" s="13">
        <v>99.772640760962901</v>
      </c>
      <c r="H26" s="13">
        <v>0.44463140276288698</v>
      </c>
      <c r="I26" s="14">
        <v>475</v>
      </c>
      <c r="J26" s="14">
        <v>478</v>
      </c>
      <c r="K26" s="13">
        <v>1.2645493190124899</v>
      </c>
      <c r="L26" s="14">
        <v>378.00028264083801</v>
      </c>
      <c r="M26" s="14">
        <v>165</v>
      </c>
      <c r="ZA26" s="8"/>
    </row>
    <row r="27" spans="2:677" x14ac:dyDescent="0.3">
      <c r="B27" s="21"/>
      <c r="C27" s="15" t="s">
        <v>233</v>
      </c>
      <c r="D27" s="13">
        <v>99.887051709292805</v>
      </c>
      <c r="E27" s="13">
        <v>0.113668310641325</v>
      </c>
      <c r="F27" s="13">
        <v>99.179788054004007</v>
      </c>
      <c r="G27" s="13">
        <v>99.984541374319306</v>
      </c>
      <c r="H27" s="13">
        <v>0.113796842229502</v>
      </c>
      <c r="I27" s="14">
        <v>399</v>
      </c>
      <c r="J27" s="14">
        <v>400</v>
      </c>
      <c r="K27" s="13">
        <v>0.45694386389243202</v>
      </c>
      <c r="L27" s="14">
        <v>400</v>
      </c>
      <c r="M27" s="14">
        <v>152</v>
      </c>
      <c r="ZA27" s="8"/>
    </row>
    <row r="28" spans="2:677" x14ac:dyDescent="0.3">
      <c r="B28" s="21"/>
      <c r="C28" s="15" t="s">
        <v>234</v>
      </c>
      <c r="D28" s="13">
        <v>91.899332268791198</v>
      </c>
      <c r="E28" s="13">
        <v>3.3966554568073399</v>
      </c>
      <c r="F28" s="13">
        <v>82.085574325305004</v>
      </c>
      <c r="G28" s="13">
        <v>96.562143265974399</v>
      </c>
      <c r="H28" s="13">
        <v>3.6960610843968502</v>
      </c>
      <c r="I28" s="14">
        <v>200</v>
      </c>
      <c r="J28" s="14">
        <v>210</v>
      </c>
      <c r="K28" s="13">
        <v>3.2390385238308999</v>
      </c>
      <c r="L28" s="14">
        <v>64.834054443917907</v>
      </c>
      <c r="M28" s="14">
        <v>83</v>
      </c>
      <c r="ZA28" s="8"/>
    </row>
    <row r="29" spans="2:677" x14ac:dyDescent="0.3">
      <c r="B29" s="21"/>
      <c r="C29" s="15" t="s">
        <v>235</v>
      </c>
      <c r="D29" s="13">
        <v>96.619682496985007</v>
      </c>
      <c r="E29" s="13">
        <v>2.1646050804754999</v>
      </c>
      <c r="F29" s="13">
        <v>88.497091391947194</v>
      </c>
      <c r="G29" s="13">
        <v>99.067101146845602</v>
      </c>
      <c r="H29" s="13">
        <v>2.24033553468057</v>
      </c>
      <c r="I29" s="14">
        <v>305</v>
      </c>
      <c r="J29" s="14">
        <v>312</v>
      </c>
      <c r="K29" s="13">
        <v>4.4616411364920996</v>
      </c>
      <c r="L29" s="14">
        <v>69.929425172304605</v>
      </c>
      <c r="M29" s="14">
        <v>110</v>
      </c>
      <c r="ZA29" s="8"/>
    </row>
    <row r="30" spans="2:677" x14ac:dyDescent="0.3">
      <c r="B30" s="21"/>
      <c r="C30" s="15" t="s">
        <v>236</v>
      </c>
      <c r="D30" s="13">
        <v>96.7971605933229</v>
      </c>
      <c r="E30" s="13">
        <v>1.36884721971734</v>
      </c>
      <c r="F30" s="13">
        <v>92.664171207646902</v>
      </c>
      <c r="G30" s="13">
        <v>98.635910682619098</v>
      </c>
      <c r="H30" s="13">
        <v>1.4141398480357601</v>
      </c>
      <c r="I30" s="14">
        <v>379</v>
      </c>
      <c r="J30" s="14">
        <v>387</v>
      </c>
      <c r="K30" s="13">
        <v>2.33291803067825</v>
      </c>
      <c r="L30" s="14">
        <v>165.886668503088</v>
      </c>
      <c r="M30" s="14">
        <v>143</v>
      </c>
      <c r="ZA30" s="8"/>
    </row>
    <row r="31" spans="2:677" x14ac:dyDescent="0.3">
      <c r="B31" s="21"/>
      <c r="C31" s="15" t="s">
        <v>237</v>
      </c>
      <c r="D31" s="13">
        <v>99.881032122735505</v>
      </c>
      <c r="E31" s="13">
        <v>0.119422584471609</v>
      </c>
      <c r="F31" s="13">
        <v>99.1401931360124</v>
      </c>
      <c r="G31" s="13">
        <v>99.983644222387198</v>
      </c>
      <c r="H31" s="13">
        <v>0.119564828209685</v>
      </c>
      <c r="I31" s="14">
        <v>389</v>
      </c>
      <c r="J31" s="14">
        <v>390</v>
      </c>
      <c r="K31" s="13">
        <v>0.46688486857744999</v>
      </c>
      <c r="L31" s="14">
        <v>390</v>
      </c>
      <c r="M31" s="14">
        <v>144</v>
      </c>
      <c r="ZA31" s="8"/>
    </row>
    <row r="32" spans="2:677" x14ac:dyDescent="0.3">
      <c r="B32" s="21"/>
      <c r="C32" s="15" t="s">
        <v>238</v>
      </c>
      <c r="D32" s="13">
        <v>98.659039205642998</v>
      </c>
      <c r="E32" s="13">
        <v>0.66340269497502902</v>
      </c>
      <c r="F32" s="13">
        <v>96.447250002333803</v>
      </c>
      <c r="G32" s="13">
        <v>99.500987997022193</v>
      </c>
      <c r="H32" s="13">
        <v>0.67241957788808904</v>
      </c>
      <c r="I32" s="14">
        <v>229</v>
      </c>
      <c r="J32" s="14">
        <v>233</v>
      </c>
      <c r="K32" s="13">
        <v>0.77177283023123899</v>
      </c>
      <c r="L32" s="14">
        <v>233</v>
      </c>
      <c r="M32" s="14">
        <v>77</v>
      </c>
      <c r="ZA32" s="8"/>
    </row>
    <row r="33" spans="2:677" x14ac:dyDescent="0.3">
      <c r="B33" s="21"/>
      <c r="C33" s="15" t="s">
        <v>239</v>
      </c>
      <c r="D33" s="13">
        <v>95.802016883199897</v>
      </c>
      <c r="E33" s="13">
        <v>1.4548040214101901</v>
      </c>
      <c r="F33" s="13">
        <v>91.768856437906294</v>
      </c>
      <c r="G33" s="13">
        <v>97.904111641757694</v>
      </c>
      <c r="H33" s="13">
        <v>1.5185526033171699</v>
      </c>
      <c r="I33" s="14">
        <v>306</v>
      </c>
      <c r="J33" s="14">
        <v>317</v>
      </c>
      <c r="K33" s="13">
        <v>1.66295592261712</v>
      </c>
      <c r="L33" s="14">
        <v>190.62441504830301</v>
      </c>
      <c r="M33" s="14">
        <v>113</v>
      </c>
      <c r="ZA33" s="8"/>
    </row>
    <row r="34" spans="2:677" x14ac:dyDescent="0.3">
      <c r="B34" s="21"/>
      <c r="C34" s="15" t="s">
        <v>240</v>
      </c>
      <c r="D34" s="13">
        <v>97.002561766567297</v>
      </c>
      <c r="E34" s="13">
        <v>0.96584288114124905</v>
      </c>
      <c r="F34" s="13">
        <v>94.387257189821696</v>
      </c>
      <c r="G34" s="13">
        <v>98.419647002806798</v>
      </c>
      <c r="H34" s="13">
        <v>0.99568801436967302</v>
      </c>
      <c r="I34" s="14">
        <v>575</v>
      </c>
      <c r="J34" s="14">
        <v>588</v>
      </c>
      <c r="K34" s="13">
        <v>1.88329182455685</v>
      </c>
      <c r="L34" s="14">
        <v>312.21927071146303</v>
      </c>
      <c r="M34" s="14">
        <v>212</v>
      </c>
      <c r="ZA34" s="8"/>
    </row>
    <row r="35" spans="2:677" x14ac:dyDescent="0.3">
      <c r="B35" s="21"/>
      <c r="C35" s="15" t="s">
        <v>241</v>
      </c>
      <c r="D35" s="13">
        <v>96.6561966374787</v>
      </c>
      <c r="E35" s="13">
        <v>0.97597715828709997</v>
      </c>
      <c r="F35" s="13">
        <v>94.088742624568994</v>
      </c>
      <c r="G35" s="13">
        <v>98.130675741733597</v>
      </c>
      <c r="H35" s="13">
        <v>1.0097409087465199</v>
      </c>
      <c r="I35" s="14">
        <v>409</v>
      </c>
      <c r="J35" s="14">
        <v>419</v>
      </c>
      <c r="K35" s="13">
        <v>1.23192751953072</v>
      </c>
      <c r="L35" s="14">
        <v>340.11741223185697</v>
      </c>
      <c r="M35" s="14">
        <v>148</v>
      </c>
      <c r="ZA35" s="8"/>
    </row>
    <row r="36" spans="2:677" x14ac:dyDescent="0.3">
      <c r="B36" s="21"/>
      <c r="C36" s="15" t="s">
        <v>242</v>
      </c>
      <c r="D36" s="13">
        <v>99.098771939459795</v>
      </c>
      <c r="E36" s="13">
        <v>0.59752037370251398</v>
      </c>
      <c r="F36" s="13">
        <v>96.704038595730594</v>
      </c>
      <c r="G36" s="13">
        <v>99.757928988874994</v>
      </c>
      <c r="H36" s="13">
        <v>0.60295436765608301</v>
      </c>
      <c r="I36" s="14">
        <v>425</v>
      </c>
      <c r="J36" s="14">
        <v>428</v>
      </c>
      <c r="K36" s="13">
        <v>1.70698746994701</v>
      </c>
      <c r="L36" s="14">
        <v>250.73411933907499</v>
      </c>
      <c r="M36" s="14">
        <v>152</v>
      </c>
      <c r="ZA36" s="8"/>
    </row>
    <row r="37" spans="2:677" x14ac:dyDescent="0.3">
      <c r="B37" s="21"/>
      <c r="C37" s="15" t="s">
        <v>243</v>
      </c>
      <c r="D37" s="13">
        <v>99.184266660692998</v>
      </c>
      <c r="E37" s="13">
        <v>0.56502662674697302</v>
      </c>
      <c r="F37" s="13">
        <v>96.812210569095996</v>
      </c>
      <c r="G37" s="13">
        <v>99.794997040103098</v>
      </c>
      <c r="H37" s="13">
        <v>0.569673644591148</v>
      </c>
      <c r="I37" s="14">
        <v>252</v>
      </c>
      <c r="J37" s="14">
        <v>254</v>
      </c>
      <c r="K37" s="13">
        <v>0.99831443618678295</v>
      </c>
      <c r="L37" s="14">
        <v>254</v>
      </c>
      <c r="M37" s="14">
        <v>87</v>
      </c>
      <c r="ZA37" s="8"/>
    </row>
    <row r="38" spans="2:677" x14ac:dyDescent="0.3">
      <c r="B38" s="21" t="s">
        <v>259</v>
      </c>
      <c r="C38" s="15" t="s">
        <v>244</v>
      </c>
      <c r="D38" s="13">
        <v>98.543347422499195</v>
      </c>
      <c r="E38" s="13">
        <v>0.21929199014581099</v>
      </c>
      <c r="F38" s="13">
        <v>98.044383563748994</v>
      </c>
      <c r="G38" s="13">
        <v>98.916410639309902</v>
      </c>
      <c r="H38" s="13">
        <v>0.22253353055443501</v>
      </c>
      <c r="I38" s="14">
        <v>4551</v>
      </c>
      <c r="J38" s="14">
        <v>4641</v>
      </c>
      <c r="K38" s="13">
        <v>1.55446241581889</v>
      </c>
      <c r="L38" s="14">
        <v>2985.5980773617698</v>
      </c>
      <c r="M38" s="14">
        <v>1592</v>
      </c>
      <c r="ZA38" s="8"/>
    </row>
    <row r="39" spans="2:677" x14ac:dyDescent="0.3">
      <c r="B39" s="21"/>
      <c r="C39" s="15" t="s">
        <v>245</v>
      </c>
      <c r="D39" s="13">
        <v>99.442142094112796</v>
      </c>
      <c r="E39" s="13">
        <v>0.14862582985271899</v>
      </c>
      <c r="F39" s="13">
        <v>99.060042810335901</v>
      </c>
      <c r="G39" s="13">
        <v>99.669433628890602</v>
      </c>
      <c r="H39" s="13">
        <v>0.14945960205891201</v>
      </c>
      <c r="I39" s="14">
        <v>3448</v>
      </c>
      <c r="J39" s="14">
        <v>3474</v>
      </c>
      <c r="K39" s="13">
        <v>1.38292719876779</v>
      </c>
      <c r="L39" s="14">
        <v>2512.06282087401</v>
      </c>
      <c r="M39" s="14">
        <v>1238</v>
      </c>
      <c r="ZA39" s="8"/>
    </row>
    <row r="40" spans="2:677" x14ac:dyDescent="0.3">
      <c r="B40" s="21" t="s">
        <v>284</v>
      </c>
      <c r="C40" s="15" t="s">
        <v>277</v>
      </c>
      <c r="D40" s="13">
        <v>99.1694919037527</v>
      </c>
      <c r="E40" s="13">
        <v>0.15168191271683501</v>
      </c>
      <c r="F40" s="13">
        <v>98.812582545371598</v>
      </c>
      <c r="G40" s="13">
        <v>99.419752784280703</v>
      </c>
      <c r="H40" s="13">
        <v>0.15295219306361699</v>
      </c>
      <c r="I40" s="14">
        <v>4045</v>
      </c>
      <c r="J40" s="14">
        <v>4097</v>
      </c>
      <c r="K40" s="13">
        <v>1.1442095872250599</v>
      </c>
      <c r="L40" s="14">
        <v>3580.6377133546398</v>
      </c>
      <c r="M40" s="14">
        <v>2239</v>
      </c>
      <c r="ZA40" s="8"/>
    </row>
    <row r="41" spans="2:677" x14ac:dyDescent="0.3">
      <c r="B41" s="21"/>
      <c r="C41" s="15" t="s">
        <v>278</v>
      </c>
      <c r="D41" s="13">
        <v>98.922986714926694</v>
      </c>
      <c r="E41" s="13">
        <v>0.19477938921687299</v>
      </c>
      <c r="F41" s="13">
        <v>98.465777844374799</v>
      </c>
      <c r="G41" s="13">
        <v>99.244988904885204</v>
      </c>
      <c r="H41" s="13">
        <v>0.19690002868411399</v>
      </c>
      <c r="I41" s="14">
        <v>3954</v>
      </c>
      <c r="J41" s="14">
        <v>4018</v>
      </c>
      <c r="K41" s="13">
        <v>1.4304396851491801</v>
      </c>
      <c r="L41" s="14">
        <v>2808.92654315654</v>
      </c>
      <c r="M41" s="14">
        <v>2232</v>
      </c>
      <c r="ZA41" s="8"/>
    </row>
    <row r="42" spans="2:677" x14ac:dyDescent="0.3">
      <c r="B42" s="21" t="s">
        <v>285</v>
      </c>
      <c r="C42" s="15" t="s">
        <v>279</v>
      </c>
      <c r="D42" s="13">
        <v>95.226026994808393</v>
      </c>
      <c r="E42" s="13">
        <v>0.945006131969504</v>
      </c>
      <c r="F42" s="13">
        <v>92.989119629291807</v>
      </c>
      <c r="G42" s="13">
        <v>96.773982055792899</v>
      </c>
      <c r="H42" s="13">
        <v>0.99238218981983195</v>
      </c>
      <c r="I42" s="14">
        <v>972</v>
      </c>
      <c r="J42" s="14">
        <v>1024</v>
      </c>
      <c r="K42" s="13">
        <v>2.0095983404165798</v>
      </c>
      <c r="L42" s="14">
        <v>509.554560931678</v>
      </c>
      <c r="M42" s="14">
        <v>472</v>
      </c>
      <c r="ZA42" s="8"/>
    </row>
    <row r="43" spans="2:677" x14ac:dyDescent="0.3">
      <c r="B43" s="21"/>
      <c r="C43" s="15" t="s">
        <v>280</v>
      </c>
      <c r="D43" s="13">
        <v>98.444688046313701</v>
      </c>
      <c r="E43" s="13">
        <v>0.746294167770439</v>
      </c>
      <c r="F43" s="13">
        <v>96.043272737161004</v>
      </c>
      <c r="G43" s="13">
        <v>99.397776153303596</v>
      </c>
      <c r="H43" s="13">
        <v>0.75808475051426005</v>
      </c>
      <c r="I43" s="14">
        <v>338</v>
      </c>
      <c r="J43" s="14">
        <v>345</v>
      </c>
      <c r="K43" s="13">
        <v>1.2513210692113199</v>
      </c>
      <c r="L43" s="14">
        <v>275.70861586902498</v>
      </c>
      <c r="M43" s="14">
        <v>186</v>
      </c>
      <c r="ZA43" s="8"/>
    </row>
    <row r="44" spans="2:677" x14ac:dyDescent="0.3">
      <c r="B44" s="21"/>
      <c r="C44" s="15" t="s">
        <v>281</v>
      </c>
      <c r="D44" s="13">
        <v>99.829881395905801</v>
      </c>
      <c r="E44" s="13">
        <v>0.17066838673104601</v>
      </c>
      <c r="F44" s="13">
        <v>98.783413080496999</v>
      </c>
      <c r="G44" s="13">
        <v>99.976426666213897</v>
      </c>
      <c r="H44" s="13">
        <v>0.17095922016997001</v>
      </c>
      <c r="I44" s="14">
        <v>282</v>
      </c>
      <c r="J44" s="14">
        <v>283</v>
      </c>
      <c r="K44" s="13">
        <v>0.48366304892504502</v>
      </c>
      <c r="L44" s="14">
        <v>283</v>
      </c>
      <c r="M44" s="14">
        <v>161</v>
      </c>
      <c r="ZA44" s="8"/>
    </row>
    <row r="45" spans="2:677" x14ac:dyDescent="0.3">
      <c r="B45" s="21"/>
      <c r="C45" s="15" t="s">
        <v>282</v>
      </c>
      <c r="D45" s="13">
        <v>99.383869970989593</v>
      </c>
      <c r="E45" s="13">
        <v>0.12091001605330599</v>
      </c>
      <c r="F45" s="13">
        <v>99.095198326120297</v>
      </c>
      <c r="G45" s="13">
        <v>99.580832201981295</v>
      </c>
      <c r="H45" s="13">
        <v>0.12165959736585</v>
      </c>
      <c r="I45" s="14">
        <v>6331</v>
      </c>
      <c r="J45" s="14">
        <v>6385</v>
      </c>
      <c r="K45" s="13">
        <v>1.5241550883063</v>
      </c>
      <c r="L45" s="14">
        <v>4189.2062356300403</v>
      </c>
      <c r="M45" s="14">
        <v>2623</v>
      </c>
      <c r="ZA45" s="8"/>
    </row>
    <row r="46" spans="2:677" x14ac:dyDescent="0.3">
      <c r="B46" s="21"/>
      <c r="C46" s="15" t="s">
        <v>283</v>
      </c>
      <c r="D46" s="13">
        <v>97.478009182201603</v>
      </c>
      <c r="E46" s="13">
        <v>1.9482684132219501</v>
      </c>
      <c r="F46" s="13">
        <v>88.913048619172997</v>
      </c>
      <c r="G46" s="13">
        <v>99.466048362054906</v>
      </c>
      <c r="H46" s="13">
        <v>1.9986748083666099</v>
      </c>
      <c r="I46" s="14">
        <v>76</v>
      </c>
      <c r="J46" s="14">
        <v>78</v>
      </c>
      <c r="K46" s="13">
        <v>1.1888803587125101</v>
      </c>
      <c r="L46" s="14">
        <v>65.607947366940607</v>
      </c>
      <c r="M46" s="14">
        <v>27</v>
      </c>
      <c r="ZA46" s="8"/>
    </row>
    <row r="47" spans="2:677" x14ac:dyDescent="0.3">
      <c r="B47" s="21" t="s">
        <v>261</v>
      </c>
      <c r="C47" s="15" t="s">
        <v>246</v>
      </c>
      <c r="D47" s="13">
        <v>98.056440718528606</v>
      </c>
      <c r="E47" s="13">
        <v>0.37121751890993698</v>
      </c>
      <c r="F47" s="13">
        <v>97.177726749015093</v>
      </c>
      <c r="G47" s="13">
        <v>98.6653248954497</v>
      </c>
      <c r="H47" s="13">
        <v>0.37857535536652598</v>
      </c>
      <c r="I47" s="14">
        <v>1838</v>
      </c>
      <c r="J47" s="14">
        <v>1889</v>
      </c>
      <c r="K47" s="13">
        <v>1.3651645466595901</v>
      </c>
      <c r="L47" s="14">
        <v>1383.7159810677599</v>
      </c>
      <c r="M47" s="14">
        <v>1122</v>
      </c>
      <c r="ZA47" s="8"/>
    </row>
    <row r="48" spans="2:677" x14ac:dyDescent="0.3">
      <c r="B48" s="21"/>
      <c r="C48" s="15" t="s">
        <v>247</v>
      </c>
      <c r="D48" s="13">
        <v>98.754780518677507</v>
      </c>
      <c r="E48" s="13">
        <v>0.33461650508829199</v>
      </c>
      <c r="F48" s="13">
        <v>97.895198381534499</v>
      </c>
      <c r="G48" s="13">
        <v>99.265949263625899</v>
      </c>
      <c r="H48" s="13">
        <v>0.33883575390561099</v>
      </c>
      <c r="I48" s="14">
        <v>1441</v>
      </c>
      <c r="J48" s="14">
        <v>1466</v>
      </c>
      <c r="K48" s="13">
        <v>1.33391546547197</v>
      </c>
      <c r="L48" s="14">
        <v>1099.02016877906</v>
      </c>
      <c r="M48" s="14">
        <v>1012</v>
      </c>
      <c r="ZA48" s="8"/>
    </row>
    <row r="49" spans="2:677" x14ac:dyDescent="0.3">
      <c r="B49" s="21"/>
      <c r="C49" s="15" t="s">
        <v>248</v>
      </c>
      <c r="D49" s="13">
        <v>99.4247213995137</v>
      </c>
      <c r="E49" s="13">
        <v>0.21122618666043799</v>
      </c>
      <c r="F49" s="13">
        <v>98.820315018421098</v>
      </c>
      <c r="G49" s="13">
        <v>99.720339194913393</v>
      </c>
      <c r="H49" s="13">
        <v>0.21244835659300201</v>
      </c>
      <c r="I49" s="14">
        <v>1424</v>
      </c>
      <c r="J49" s="14">
        <v>1438</v>
      </c>
      <c r="K49" s="13">
        <v>1.12093309853399</v>
      </c>
      <c r="L49" s="14">
        <v>1282.85979054476</v>
      </c>
      <c r="M49" s="14">
        <v>1006</v>
      </c>
      <c r="ZA49" s="8"/>
    </row>
    <row r="50" spans="2:677" x14ac:dyDescent="0.3">
      <c r="B50" s="21"/>
      <c r="C50" s="15" t="s">
        <v>249</v>
      </c>
      <c r="D50" s="13">
        <v>99.641176557067695</v>
      </c>
      <c r="E50" s="13">
        <v>0.14985078588578599</v>
      </c>
      <c r="F50" s="13">
        <v>99.187425858202005</v>
      </c>
      <c r="G50" s="13">
        <v>99.841951417084502</v>
      </c>
      <c r="H50" s="13">
        <v>0.15039042197576</v>
      </c>
      <c r="I50" s="14">
        <v>1483</v>
      </c>
      <c r="J50" s="14">
        <v>1496</v>
      </c>
      <c r="K50" s="13">
        <v>0.93894377397730699</v>
      </c>
      <c r="L50" s="14">
        <v>1496</v>
      </c>
      <c r="M50" s="14">
        <v>1032</v>
      </c>
      <c r="ZA50" s="8"/>
    </row>
    <row r="51" spans="2:677" x14ac:dyDescent="0.3">
      <c r="B51" s="21"/>
      <c r="C51" s="15" t="s">
        <v>250</v>
      </c>
      <c r="D51" s="13">
        <v>99.331734914925505</v>
      </c>
      <c r="E51" s="13">
        <v>0.25508177240115298</v>
      </c>
      <c r="F51" s="13">
        <v>98.590759511514406</v>
      </c>
      <c r="G51" s="13">
        <v>99.684354500568602</v>
      </c>
      <c r="H51" s="13">
        <v>0.256797862857849</v>
      </c>
      <c r="I51" s="14">
        <v>1738</v>
      </c>
      <c r="J51" s="14">
        <v>1751</v>
      </c>
      <c r="K51" s="13">
        <v>1.71537908195096</v>
      </c>
      <c r="L51" s="14">
        <v>1020.76562459216</v>
      </c>
      <c r="M51" s="14">
        <v>1126</v>
      </c>
      <c r="ZA51" s="8"/>
    </row>
    <row r="52" spans="2:677" x14ac:dyDescent="0.3">
      <c r="B52" s="21" t="s">
        <v>260</v>
      </c>
      <c r="C52" s="15" t="s">
        <v>251</v>
      </c>
      <c r="D52" s="13">
        <v>99.280803868991299</v>
      </c>
      <c r="E52" s="13">
        <v>0.125208150984778</v>
      </c>
      <c r="F52" s="13">
        <v>98.988678717384502</v>
      </c>
      <c r="G52" s="13">
        <v>99.488982837410205</v>
      </c>
      <c r="H52" s="13">
        <v>0.12611516638201301</v>
      </c>
      <c r="I52" s="14">
        <v>6021</v>
      </c>
      <c r="J52" s="14">
        <v>6086</v>
      </c>
      <c r="K52" s="13">
        <v>1.3360206166720101</v>
      </c>
      <c r="L52" s="14">
        <v>4555.3189255118496</v>
      </c>
      <c r="M52" s="14">
        <v>2665</v>
      </c>
      <c r="ZA52" s="8"/>
    </row>
    <row r="53" spans="2:677" x14ac:dyDescent="0.3">
      <c r="B53" s="21"/>
      <c r="C53" s="15" t="s">
        <v>252</v>
      </c>
      <c r="D53" s="13">
        <v>98.141234212812904</v>
      </c>
      <c r="E53" s="13">
        <v>0.35422454006381598</v>
      </c>
      <c r="F53" s="13">
        <v>97.302933701510199</v>
      </c>
      <c r="G53" s="13">
        <v>98.722395865601001</v>
      </c>
      <c r="H53" s="13">
        <v>0.36093344750047002</v>
      </c>
      <c r="I53" s="14">
        <v>1903</v>
      </c>
      <c r="J53" s="14">
        <v>1954</v>
      </c>
      <c r="K53" s="13">
        <v>1.3433319647491899</v>
      </c>
      <c r="L53" s="14">
        <v>1454.59205265381</v>
      </c>
      <c r="M53" s="14">
        <v>1160</v>
      </c>
      <c r="ZA53" s="8"/>
    </row>
    <row r="54" spans="2:677" x14ac:dyDescent="0.3">
      <c r="B54" s="21" t="s">
        <v>254</v>
      </c>
      <c r="C54" s="15" t="s">
        <v>253</v>
      </c>
      <c r="D54" s="13">
        <v>99.4055721955596</v>
      </c>
      <c r="E54" s="13">
        <v>0.13358990852105501</v>
      </c>
      <c r="F54" s="13">
        <v>99.077035319791705</v>
      </c>
      <c r="G54" s="13">
        <v>99.617615013331999</v>
      </c>
      <c r="H54" s="13">
        <v>0.134388752632745</v>
      </c>
      <c r="I54" s="14">
        <v>5056</v>
      </c>
      <c r="J54" s="14">
        <v>5098</v>
      </c>
      <c r="K54" s="13">
        <v>1.5394021955837001</v>
      </c>
      <c r="L54" s="14">
        <v>3311.6751519683098</v>
      </c>
      <c r="M54" s="14">
        <v>2299</v>
      </c>
      <c r="ZA54" s="8"/>
    </row>
    <row r="55" spans="2:677" x14ac:dyDescent="0.3">
      <c r="B55" s="21"/>
      <c r="C55" s="15" t="s">
        <v>254</v>
      </c>
      <c r="D55" s="13">
        <v>98.526450773725799</v>
      </c>
      <c r="E55" s="13">
        <v>0.245403495401465</v>
      </c>
      <c r="F55" s="13">
        <v>97.959134567867693</v>
      </c>
      <c r="G55" s="13">
        <v>98.937775456678594</v>
      </c>
      <c r="H55" s="13">
        <v>0.24907371926454</v>
      </c>
      <c r="I55" s="14">
        <v>2943</v>
      </c>
      <c r="J55" s="14">
        <v>3017</v>
      </c>
      <c r="K55" s="13">
        <v>1.2510519818588299</v>
      </c>
      <c r="L55" s="14">
        <v>2411.5704573021098</v>
      </c>
      <c r="M55" s="14">
        <v>1529</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318</v>
      </c>
      <c r="C63" s="16"/>
      <c r="D63" s="16"/>
    </row>
    <row r="64" spans="2:677" x14ac:dyDescent="0.3">
      <c r="B64" s="16" t="s">
        <v>319</v>
      </c>
      <c r="C64" s="16"/>
      <c r="D64" s="16"/>
    </row>
    <row r="65" spans="2:9" x14ac:dyDescent="0.3">
      <c r="B65" s="16" t="s">
        <v>270</v>
      </c>
      <c r="C65" s="16"/>
      <c r="D65" s="16"/>
    </row>
    <row r="66" spans="2:9" x14ac:dyDescent="0.3">
      <c r="B66" s="16" t="s">
        <v>9</v>
      </c>
      <c r="C66" s="7" t="str">
        <f>HYPERLINK("https://www.cdc.gov/nchs/data/series/sr_02/sr02_175.pdf", "Link to Vital and Health Statistics")</f>
        <v>Link to Vital and Health Statistics</v>
      </c>
      <c r="D66" s="16"/>
    </row>
    <row r="67" spans="2:9" x14ac:dyDescent="0.3">
      <c r="B67" s="16" t="s">
        <v>271</v>
      </c>
      <c r="C67" s="16"/>
      <c r="D67" s="16"/>
    </row>
    <row r="68" spans="2:9" x14ac:dyDescent="0.3">
      <c r="B68" s="16" t="s">
        <v>272</v>
      </c>
      <c r="C68" s="16"/>
      <c r="D68" s="16"/>
    </row>
    <row r="69" spans="2:9" x14ac:dyDescent="0.3">
      <c r="B69" s="16"/>
      <c r="C69" s="16"/>
      <c r="D69" s="16"/>
    </row>
    <row r="70" spans="2:9" ht="90" customHeight="1" x14ac:dyDescent="0.3">
      <c r="B70" s="18" t="s">
        <v>317</v>
      </c>
      <c r="C70" s="19"/>
      <c r="D70" s="19"/>
      <c r="E70" s="20"/>
      <c r="F70" s="20"/>
      <c r="G70" s="20"/>
      <c r="H70" s="20"/>
      <c r="I70" s="20"/>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70:I70"/>
    <mergeCell ref="B38:B39"/>
    <mergeCell ref="B40:B41"/>
    <mergeCell ref="B42:B46"/>
    <mergeCell ref="B52:B53"/>
    <mergeCell ref="B54:B55"/>
    <mergeCell ref="B47:B51"/>
  </mergeCells>
  <conditionalFormatting sqref="D9:D55">
    <cfRule type="expression" dxfId="191" priority="1">
      <formula>ZA9 = 3</formula>
    </cfRule>
    <cfRule type="expression" dxfId="190" priority="48">
      <formula>I9 = J9</formula>
    </cfRule>
    <cfRule type="expression" dxfId="189" priority="95">
      <formula>ZA9 = 2</formula>
    </cfRule>
    <cfRule type="expression" dxfId="188" priority="142">
      <formula>ZA9 = 1</formula>
    </cfRule>
  </conditionalFormatting>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103</v>
      </c>
      <c r="M2" s="11" t="str">
        <f>HYPERLINK("#'INDICE'!A1", "Índice")</f>
        <v>Índice</v>
      </c>
    </row>
    <row r="3" spans="2:677" x14ac:dyDescent="0.3">
      <c r="B3" s="9" t="s">
        <v>7</v>
      </c>
      <c r="C3" s="10" t="s">
        <v>102</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71.974784724629401</v>
      </c>
      <c r="E9" s="13">
        <v>0.97219412933842098</v>
      </c>
      <c r="F9" s="13">
        <v>70.029633759355605</v>
      </c>
      <c r="G9" s="13">
        <v>73.8408486845385</v>
      </c>
      <c r="H9" s="13">
        <v>1.3507426705866099</v>
      </c>
      <c r="I9" s="14">
        <v>5535</v>
      </c>
      <c r="J9" s="14">
        <v>7451</v>
      </c>
      <c r="K9" s="13">
        <v>3.4908639993186799</v>
      </c>
      <c r="L9" s="14">
        <v>2134.4286117861402</v>
      </c>
      <c r="M9" s="14">
        <v>2871</v>
      </c>
      <c r="ZA9" s="8"/>
    </row>
    <row r="10" spans="2:677" x14ac:dyDescent="0.3">
      <c r="B10" s="21" t="s">
        <v>256</v>
      </c>
      <c r="C10" s="15" t="s">
        <v>216</v>
      </c>
      <c r="D10" s="13">
        <v>72.921787142643197</v>
      </c>
      <c r="E10" s="13">
        <v>1.2073321579004701</v>
      </c>
      <c r="F10" s="13">
        <v>70.490081379567002</v>
      </c>
      <c r="G10" s="13">
        <v>75.223544279710495</v>
      </c>
      <c r="H10" s="13">
        <v>1.65565355047977</v>
      </c>
      <c r="I10" s="14">
        <v>3522</v>
      </c>
      <c r="J10" s="14">
        <v>4595</v>
      </c>
      <c r="K10" s="13">
        <v>3.3913079421177801</v>
      </c>
      <c r="L10" s="14">
        <v>1354.9344614015099</v>
      </c>
      <c r="M10" s="14">
        <v>1803</v>
      </c>
      <c r="ZA10" s="8"/>
    </row>
    <row r="11" spans="2:677" x14ac:dyDescent="0.3">
      <c r="B11" s="21"/>
      <c r="C11" s="15" t="s">
        <v>217</v>
      </c>
      <c r="D11" s="13">
        <v>69.832541432261195</v>
      </c>
      <c r="E11" s="13">
        <v>1.6422572420013899</v>
      </c>
      <c r="F11" s="13">
        <v>66.516254758360205</v>
      </c>
      <c r="G11" s="13">
        <v>72.953928278579497</v>
      </c>
      <c r="H11" s="13">
        <v>2.3517076828635899</v>
      </c>
      <c r="I11" s="14">
        <v>2013</v>
      </c>
      <c r="J11" s="14">
        <v>2856</v>
      </c>
      <c r="K11" s="13">
        <v>3.6550381245826098</v>
      </c>
      <c r="L11" s="14">
        <v>781.38719834178096</v>
      </c>
      <c r="M11" s="14">
        <v>1068</v>
      </c>
      <c r="ZA11" s="8"/>
    </row>
    <row r="12" spans="2:677" x14ac:dyDescent="0.3">
      <c r="B12" s="21" t="s">
        <v>257</v>
      </c>
      <c r="C12" s="15" t="s">
        <v>218</v>
      </c>
      <c r="D12" s="13">
        <v>76.213238200423405</v>
      </c>
      <c r="E12" s="13">
        <v>1.05394652914594</v>
      </c>
      <c r="F12" s="13">
        <v>74.084200628659801</v>
      </c>
      <c r="G12" s="13">
        <v>78.218793959034898</v>
      </c>
      <c r="H12" s="13">
        <v>1.38289167870588</v>
      </c>
      <c r="I12" s="14">
        <v>2252</v>
      </c>
      <c r="J12" s="14">
        <v>2976</v>
      </c>
      <c r="K12" s="13">
        <v>1.8228812918898001</v>
      </c>
      <c r="L12" s="14">
        <v>1632.5802526146599</v>
      </c>
      <c r="M12" s="14">
        <v>1129</v>
      </c>
      <c r="ZA12" s="8"/>
    </row>
    <row r="13" spans="2:677" x14ac:dyDescent="0.3">
      <c r="B13" s="21"/>
      <c r="C13" s="15" t="s">
        <v>219</v>
      </c>
      <c r="D13" s="13">
        <v>69.166872615642404</v>
      </c>
      <c r="E13" s="13">
        <v>1.6003628340532301</v>
      </c>
      <c r="F13" s="13">
        <v>65.941276351954599</v>
      </c>
      <c r="G13" s="13">
        <v>72.215699010931402</v>
      </c>
      <c r="H13" s="13">
        <v>2.3137707019751801</v>
      </c>
      <c r="I13" s="14">
        <v>1765</v>
      </c>
      <c r="J13" s="14">
        <v>2422</v>
      </c>
      <c r="K13" s="13">
        <v>2.9074749846855199</v>
      </c>
      <c r="L13" s="14">
        <v>833.02522386515602</v>
      </c>
      <c r="M13" s="14">
        <v>948</v>
      </c>
      <c r="ZA13" s="8"/>
    </row>
    <row r="14" spans="2:677" x14ac:dyDescent="0.3">
      <c r="B14" s="21"/>
      <c r="C14" s="15" t="s">
        <v>220</v>
      </c>
      <c r="D14" s="13">
        <v>70.171213207366094</v>
      </c>
      <c r="E14" s="13">
        <v>1.4459920831619</v>
      </c>
      <c r="F14" s="13">
        <v>67.257854158102504</v>
      </c>
      <c r="G14" s="13">
        <v>72.929680167209796</v>
      </c>
      <c r="H14" s="13">
        <v>2.0606627947115301</v>
      </c>
      <c r="I14" s="14">
        <v>1518</v>
      </c>
      <c r="J14" s="14">
        <v>2053</v>
      </c>
      <c r="K14" s="13">
        <v>2.04981473960106</v>
      </c>
      <c r="L14" s="14">
        <v>1001.55392599019</v>
      </c>
      <c r="M14" s="14">
        <v>794</v>
      </c>
      <c r="ZA14" s="8"/>
    </row>
    <row r="15" spans="2:677" x14ac:dyDescent="0.3">
      <c r="B15" s="21" t="s">
        <v>258</v>
      </c>
      <c r="C15" s="15" t="s">
        <v>221</v>
      </c>
      <c r="D15" s="13">
        <v>80.169183055525195</v>
      </c>
      <c r="E15" s="13">
        <v>2.66803234809879</v>
      </c>
      <c r="F15" s="13">
        <v>74.341272456483395</v>
      </c>
      <c r="G15" s="13">
        <v>84.941518169633397</v>
      </c>
      <c r="H15" s="13">
        <v>3.3280024149066301</v>
      </c>
      <c r="I15" s="14">
        <v>183</v>
      </c>
      <c r="J15" s="14">
        <v>229</v>
      </c>
      <c r="K15" s="13">
        <v>1.0208665290522301</v>
      </c>
      <c r="L15" s="14">
        <v>224.31923614206801</v>
      </c>
      <c r="M15" s="14">
        <v>85</v>
      </c>
      <c r="ZA15" s="8"/>
    </row>
    <row r="16" spans="2:677" x14ac:dyDescent="0.3">
      <c r="B16" s="21"/>
      <c r="C16" s="15" t="s">
        <v>222</v>
      </c>
      <c r="D16" s="13">
        <v>68.365669404759103</v>
      </c>
      <c r="E16" s="13">
        <v>2.79973655042587</v>
      </c>
      <c r="F16" s="13">
        <v>62.578527410469597</v>
      </c>
      <c r="G16" s="13">
        <v>73.634904438678603</v>
      </c>
      <c r="H16" s="13">
        <v>4.0952375290147804</v>
      </c>
      <c r="I16" s="14">
        <v>201</v>
      </c>
      <c r="J16" s="14">
        <v>284</v>
      </c>
      <c r="K16" s="13">
        <v>1.0257087257667099</v>
      </c>
      <c r="L16" s="14">
        <v>276.88172369569298</v>
      </c>
      <c r="M16" s="14">
        <v>105</v>
      </c>
      <c r="ZA16" s="8"/>
    </row>
    <row r="17" spans="2:677" x14ac:dyDescent="0.3">
      <c r="B17" s="21"/>
      <c r="C17" s="15" t="s">
        <v>223</v>
      </c>
      <c r="D17" s="13">
        <v>71.348423055048002</v>
      </c>
      <c r="E17" s="13">
        <v>3.9344454311527102</v>
      </c>
      <c r="F17" s="13">
        <v>62.973871955162302</v>
      </c>
      <c r="G17" s="13">
        <v>78.476222640722099</v>
      </c>
      <c r="H17" s="13">
        <v>5.5144111988531703</v>
      </c>
      <c r="I17" s="14">
        <v>157</v>
      </c>
      <c r="J17" s="14">
        <v>215</v>
      </c>
      <c r="K17" s="13">
        <v>1.6204958273640799</v>
      </c>
      <c r="L17" s="14">
        <v>132.67544190454501</v>
      </c>
      <c r="M17" s="14">
        <v>95</v>
      </c>
      <c r="ZA17" s="8"/>
    </row>
    <row r="18" spans="2:677" x14ac:dyDescent="0.3">
      <c r="B18" s="21"/>
      <c r="C18" s="15" t="s">
        <v>224</v>
      </c>
      <c r="D18" s="13">
        <v>77.682146816863593</v>
      </c>
      <c r="E18" s="13">
        <v>3.37745776394368</v>
      </c>
      <c r="F18" s="13">
        <v>70.274003393531302</v>
      </c>
      <c r="G18" s="13">
        <v>83.6730121668744</v>
      </c>
      <c r="H18" s="13">
        <v>4.3477914840665699</v>
      </c>
      <c r="I18" s="14">
        <v>187</v>
      </c>
      <c r="J18" s="14">
        <v>235</v>
      </c>
      <c r="K18" s="13">
        <v>1.53965024509807</v>
      </c>
      <c r="L18" s="14">
        <v>152.632067411538</v>
      </c>
      <c r="M18" s="14">
        <v>89</v>
      </c>
      <c r="ZA18" s="8"/>
    </row>
    <row r="19" spans="2:677" x14ac:dyDescent="0.3">
      <c r="B19" s="21"/>
      <c r="C19" s="15" t="s">
        <v>225</v>
      </c>
      <c r="D19" s="13">
        <v>76.112018982351103</v>
      </c>
      <c r="E19" s="13">
        <v>3.2945208384621201</v>
      </c>
      <c r="F19" s="13">
        <v>68.971538980839796</v>
      </c>
      <c r="G19" s="13">
        <v>82.037237951261702</v>
      </c>
      <c r="H19" s="13">
        <v>4.3285158934307804</v>
      </c>
      <c r="I19" s="14">
        <v>172</v>
      </c>
      <c r="J19" s="14">
        <v>227</v>
      </c>
      <c r="K19" s="13">
        <v>1.3491500980440601</v>
      </c>
      <c r="L19" s="14">
        <v>168.25407367875101</v>
      </c>
      <c r="M19" s="14">
        <v>84</v>
      </c>
      <c r="ZA19" s="8"/>
    </row>
    <row r="20" spans="2:677" x14ac:dyDescent="0.3">
      <c r="B20" s="21"/>
      <c r="C20" s="15" t="s">
        <v>226</v>
      </c>
      <c r="D20" s="13">
        <v>67.473296744548094</v>
      </c>
      <c r="E20" s="13">
        <v>4.9460889236107697</v>
      </c>
      <c r="F20" s="13">
        <v>57.000498477045198</v>
      </c>
      <c r="G20" s="13">
        <v>76.449251902339995</v>
      </c>
      <c r="H20" s="13">
        <v>7.33043909553807</v>
      </c>
      <c r="I20" s="14">
        <v>140</v>
      </c>
      <c r="J20" s="14">
        <v>196</v>
      </c>
      <c r="K20" s="13">
        <v>2.1736342750720299</v>
      </c>
      <c r="L20" s="14">
        <v>90.171563012137597</v>
      </c>
      <c r="M20" s="14">
        <v>72</v>
      </c>
      <c r="ZA20" s="8"/>
    </row>
    <row r="21" spans="2:677" x14ac:dyDescent="0.3">
      <c r="B21" s="21"/>
      <c r="C21" s="15" t="s">
        <v>227</v>
      </c>
      <c r="D21" s="13">
        <v>82.816622938681903</v>
      </c>
      <c r="E21" s="13">
        <v>2.0684425170090499</v>
      </c>
      <c r="F21" s="13">
        <v>78.3473602844184</v>
      </c>
      <c r="G21" s="13">
        <v>86.522090681013196</v>
      </c>
      <c r="H21" s="13">
        <v>2.4976175598714501</v>
      </c>
      <c r="I21" s="14">
        <v>340</v>
      </c>
      <c r="J21" s="14">
        <v>410</v>
      </c>
      <c r="K21" s="13">
        <v>1.22965755710022</v>
      </c>
      <c r="L21" s="14">
        <v>333.42616213156498</v>
      </c>
      <c r="M21" s="14">
        <v>177</v>
      </c>
      <c r="ZA21" s="8"/>
    </row>
    <row r="22" spans="2:677" x14ac:dyDescent="0.3">
      <c r="B22" s="21"/>
      <c r="C22" s="15" t="s">
        <v>228</v>
      </c>
      <c r="D22" s="13">
        <v>77.380191481936706</v>
      </c>
      <c r="E22" s="13">
        <v>1.92861301649294</v>
      </c>
      <c r="F22" s="13">
        <v>73.355684478048005</v>
      </c>
      <c r="G22" s="13">
        <v>80.954639510669693</v>
      </c>
      <c r="H22" s="13">
        <v>2.4923859447196501</v>
      </c>
      <c r="I22" s="14">
        <v>416</v>
      </c>
      <c r="J22" s="14">
        <v>535</v>
      </c>
      <c r="K22" s="13">
        <v>1.1347827355398401</v>
      </c>
      <c r="L22" s="14">
        <v>471.455885998734</v>
      </c>
      <c r="M22" s="14">
        <v>206</v>
      </c>
      <c r="ZA22" s="8"/>
    </row>
    <row r="23" spans="2:677" x14ac:dyDescent="0.3">
      <c r="B23" s="21"/>
      <c r="C23" s="15" t="s">
        <v>229</v>
      </c>
      <c r="D23" s="13">
        <v>67.895364288071605</v>
      </c>
      <c r="E23" s="13">
        <v>2.77273682699761</v>
      </c>
      <c r="F23" s="13">
        <v>62.198085355323101</v>
      </c>
      <c r="G23" s="13">
        <v>73.105271689805605</v>
      </c>
      <c r="H23" s="13">
        <v>4.0838382061450202</v>
      </c>
      <c r="I23" s="14">
        <v>312</v>
      </c>
      <c r="J23" s="14">
        <v>456</v>
      </c>
      <c r="K23" s="13">
        <v>1.6047996789424299</v>
      </c>
      <c r="L23" s="14">
        <v>284.14761417481498</v>
      </c>
      <c r="M23" s="14">
        <v>167</v>
      </c>
      <c r="ZA23" s="8"/>
    </row>
    <row r="24" spans="2:677" x14ac:dyDescent="0.3">
      <c r="B24" s="21"/>
      <c r="C24" s="15" t="s">
        <v>230</v>
      </c>
      <c r="D24" s="13">
        <v>77.469008418694798</v>
      </c>
      <c r="E24" s="13">
        <v>2.9405658374951602</v>
      </c>
      <c r="F24" s="13">
        <v>71.109438913370994</v>
      </c>
      <c r="G24" s="13">
        <v>82.767912418109503</v>
      </c>
      <c r="H24" s="13">
        <v>3.7957964062252598</v>
      </c>
      <c r="I24" s="14">
        <v>197</v>
      </c>
      <c r="J24" s="14">
        <v>249</v>
      </c>
      <c r="K24" s="13">
        <v>1.22858495648635</v>
      </c>
      <c r="L24" s="14">
        <v>202.67218696224199</v>
      </c>
      <c r="M24" s="14">
        <v>88</v>
      </c>
      <c r="ZA24" s="8"/>
    </row>
    <row r="25" spans="2:677" x14ac:dyDescent="0.3">
      <c r="B25" s="21"/>
      <c r="C25" s="15" t="s">
        <v>231</v>
      </c>
      <c r="D25" s="13">
        <v>76.442914526863305</v>
      </c>
      <c r="E25" s="13">
        <v>2.7622017119337099</v>
      </c>
      <c r="F25" s="13">
        <v>70.561332162602795</v>
      </c>
      <c r="G25" s="13">
        <v>81.458193863305496</v>
      </c>
      <c r="H25" s="13">
        <v>3.61341757968035</v>
      </c>
      <c r="I25" s="14">
        <v>285</v>
      </c>
      <c r="J25" s="14">
        <v>360</v>
      </c>
      <c r="K25" s="13">
        <v>1.52106030977111</v>
      </c>
      <c r="L25" s="14">
        <v>236.67700595919999</v>
      </c>
      <c r="M25" s="14">
        <v>143</v>
      </c>
      <c r="ZA25" s="8"/>
    </row>
    <row r="26" spans="2:677" x14ac:dyDescent="0.3">
      <c r="B26" s="21"/>
      <c r="C26" s="15" t="s">
        <v>232</v>
      </c>
      <c r="D26" s="13">
        <v>60.465342295868098</v>
      </c>
      <c r="E26" s="13">
        <v>2.7195408791092799</v>
      </c>
      <c r="F26" s="13">
        <v>54.992171322615903</v>
      </c>
      <c r="G26" s="13">
        <v>65.688220750365403</v>
      </c>
      <c r="H26" s="13">
        <v>4.4976854109285602</v>
      </c>
      <c r="I26" s="14">
        <v>268</v>
      </c>
      <c r="J26" s="14">
        <v>424</v>
      </c>
      <c r="K26" s="13">
        <v>1.3087209399953299</v>
      </c>
      <c r="L26" s="14">
        <v>323.980450715117</v>
      </c>
      <c r="M26" s="14">
        <v>164</v>
      </c>
      <c r="ZA26" s="8"/>
    </row>
    <row r="27" spans="2:677" x14ac:dyDescent="0.3">
      <c r="B27" s="21"/>
      <c r="C27" s="15" t="s">
        <v>233</v>
      </c>
      <c r="D27" s="13">
        <v>68.869722694895202</v>
      </c>
      <c r="E27" s="13">
        <v>2.8587800293128902</v>
      </c>
      <c r="F27" s="13">
        <v>62.964564762501404</v>
      </c>
      <c r="G27" s="13">
        <v>74.218850084651194</v>
      </c>
      <c r="H27" s="13">
        <v>4.1509968640033401</v>
      </c>
      <c r="I27" s="14">
        <v>265</v>
      </c>
      <c r="J27" s="14">
        <v>373</v>
      </c>
      <c r="K27" s="13">
        <v>1.4180550648986601</v>
      </c>
      <c r="L27" s="14">
        <v>263.03632999375498</v>
      </c>
      <c r="M27" s="14">
        <v>150</v>
      </c>
      <c r="ZA27" s="8"/>
    </row>
    <row r="28" spans="2:677" x14ac:dyDescent="0.3">
      <c r="B28" s="21"/>
      <c r="C28" s="15" t="s">
        <v>234</v>
      </c>
      <c r="D28" s="13">
        <v>68.007895751525894</v>
      </c>
      <c r="E28" s="13">
        <v>3.92541864328894</v>
      </c>
      <c r="F28" s="13">
        <v>59.7640799363257</v>
      </c>
      <c r="G28" s="13">
        <v>75.2618109916272</v>
      </c>
      <c r="H28" s="13">
        <v>5.7720042649619403</v>
      </c>
      <c r="I28" s="14">
        <v>139</v>
      </c>
      <c r="J28" s="14">
        <v>193</v>
      </c>
      <c r="K28" s="13">
        <v>1.35978750607418</v>
      </c>
      <c r="L28" s="14">
        <v>141.93394125028101</v>
      </c>
      <c r="M28" s="14">
        <v>81</v>
      </c>
      <c r="ZA28" s="8"/>
    </row>
    <row r="29" spans="2:677" x14ac:dyDescent="0.3">
      <c r="B29" s="21"/>
      <c r="C29" s="15" t="s">
        <v>235</v>
      </c>
      <c r="D29" s="13">
        <v>69.679206638046296</v>
      </c>
      <c r="E29" s="13">
        <v>3.9210599072007901</v>
      </c>
      <c r="F29" s="13">
        <v>61.409185348926499</v>
      </c>
      <c r="G29" s="13">
        <v>76.845207063047098</v>
      </c>
      <c r="H29" s="13">
        <v>5.6273027440869399</v>
      </c>
      <c r="I29" s="14">
        <v>219</v>
      </c>
      <c r="J29" s="14">
        <v>302</v>
      </c>
      <c r="K29" s="13">
        <v>2.1904315842317001</v>
      </c>
      <c r="L29" s="14">
        <v>137.87237281182999</v>
      </c>
      <c r="M29" s="14">
        <v>108</v>
      </c>
      <c r="ZA29" s="8"/>
    </row>
    <row r="30" spans="2:677" x14ac:dyDescent="0.3">
      <c r="B30" s="21"/>
      <c r="C30" s="15" t="s">
        <v>236</v>
      </c>
      <c r="D30" s="13">
        <v>68.587831496323105</v>
      </c>
      <c r="E30" s="13">
        <v>3.5400474024981801</v>
      </c>
      <c r="F30" s="13">
        <v>61.213041553894499</v>
      </c>
      <c r="G30" s="13">
        <v>75.130106250127497</v>
      </c>
      <c r="H30" s="13">
        <v>5.1613344893225799</v>
      </c>
      <c r="I30" s="14">
        <v>280</v>
      </c>
      <c r="J30" s="14">
        <v>378</v>
      </c>
      <c r="K30" s="13">
        <v>2.1928782214056501</v>
      </c>
      <c r="L30" s="14">
        <v>172.376193219567</v>
      </c>
      <c r="M30" s="14">
        <v>141</v>
      </c>
      <c r="ZA30" s="8"/>
    </row>
    <row r="31" spans="2:677" x14ac:dyDescent="0.3">
      <c r="B31" s="21"/>
      <c r="C31" s="15" t="s">
        <v>237</v>
      </c>
      <c r="D31" s="13">
        <v>80.080912724310394</v>
      </c>
      <c r="E31" s="13">
        <v>2.18645113508863</v>
      </c>
      <c r="F31" s="13">
        <v>75.409878132135901</v>
      </c>
      <c r="G31" s="13">
        <v>84.052301770691201</v>
      </c>
      <c r="H31" s="13">
        <v>2.7303024662266102</v>
      </c>
      <c r="I31" s="14">
        <v>291</v>
      </c>
      <c r="J31" s="14">
        <v>358</v>
      </c>
      <c r="K31" s="13">
        <v>1.06991510466321</v>
      </c>
      <c r="L31" s="14">
        <v>334.60598737195301</v>
      </c>
      <c r="M31" s="14">
        <v>140</v>
      </c>
      <c r="ZA31" s="8"/>
    </row>
    <row r="32" spans="2:677" x14ac:dyDescent="0.3">
      <c r="B32" s="21"/>
      <c r="C32" s="15" t="s">
        <v>238</v>
      </c>
      <c r="D32" s="13">
        <v>75.759255860361407</v>
      </c>
      <c r="E32" s="13">
        <v>3.3420585517505499</v>
      </c>
      <c r="F32" s="13">
        <v>68.518279473316198</v>
      </c>
      <c r="G32" s="13">
        <v>81.777693677256494</v>
      </c>
      <c r="H32" s="13">
        <v>4.4114194546876204</v>
      </c>
      <c r="I32" s="14">
        <v>166</v>
      </c>
      <c r="J32" s="14">
        <v>222</v>
      </c>
      <c r="K32" s="13">
        <v>1.34412213932559</v>
      </c>
      <c r="L32" s="14">
        <v>165.16356178121401</v>
      </c>
      <c r="M32" s="14">
        <v>77</v>
      </c>
      <c r="ZA32" s="8"/>
    </row>
    <row r="33" spans="2:677" x14ac:dyDescent="0.3">
      <c r="B33" s="21"/>
      <c r="C33" s="15" t="s">
        <v>239</v>
      </c>
      <c r="D33" s="13">
        <v>74.658348819616194</v>
      </c>
      <c r="E33" s="13">
        <v>3.2017777526140798</v>
      </c>
      <c r="F33" s="13">
        <v>67.816489209149495</v>
      </c>
      <c r="G33" s="13">
        <v>80.464690859386806</v>
      </c>
      <c r="H33" s="13">
        <v>4.2885729502938403</v>
      </c>
      <c r="I33" s="14">
        <v>213</v>
      </c>
      <c r="J33" s="14">
        <v>275</v>
      </c>
      <c r="K33" s="13">
        <v>1.4846348085835099</v>
      </c>
      <c r="L33" s="14">
        <v>185.23073715507101</v>
      </c>
      <c r="M33" s="14">
        <v>113</v>
      </c>
      <c r="ZA33" s="8"/>
    </row>
    <row r="34" spans="2:677" x14ac:dyDescent="0.3">
      <c r="B34" s="21"/>
      <c r="C34" s="15" t="s">
        <v>240</v>
      </c>
      <c r="D34" s="13">
        <v>70.938838859427705</v>
      </c>
      <c r="E34" s="13">
        <v>2.52611220728522</v>
      </c>
      <c r="F34" s="13">
        <v>65.722300270316694</v>
      </c>
      <c r="G34" s="13">
        <v>75.655563367086401</v>
      </c>
      <c r="H34" s="13">
        <v>3.5609720259038302</v>
      </c>
      <c r="I34" s="14">
        <v>373</v>
      </c>
      <c r="J34" s="14">
        <v>508</v>
      </c>
      <c r="K34" s="13">
        <v>1.56933693548742</v>
      </c>
      <c r="L34" s="14">
        <v>323.70359004022401</v>
      </c>
      <c r="M34" s="14">
        <v>204</v>
      </c>
      <c r="ZA34" s="8"/>
    </row>
    <row r="35" spans="2:677" x14ac:dyDescent="0.3">
      <c r="B35" s="21"/>
      <c r="C35" s="15" t="s">
        <v>241</v>
      </c>
      <c r="D35" s="13">
        <v>70.656987176479404</v>
      </c>
      <c r="E35" s="13">
        <v>3.2515059778589199</v>
      </c>
      <c r="F35" s="13">
        <v>63.8510346178996</v>
      </c>
      <c r="G35" s="13">
        <v>76.650143504770298</v>
      </c>
      <c r="H35" s="13">
        <v>4.6018180335621404</v>
      </c>
      <c r="I35" s="14">
        <v>294</v>
      </c>
      <c r="J35" s="14">
        <v>397</v>
      </c>
      <c r="K35" s="13">
        <v>2.0193169046720798</v>
      </c>
      <c r="L35" s="14">
        <v>196.60113728630901</v>
      </c>
      <c r="M35" s="14">
        <v>147</v>
      </c>
      <c r="ZA35" s="8"/>
    </row>
    <row r="36" spans="2:677" x14ac:dyDescent="0.3">
      <c r="B36" s="21"/>
      <c r="C36" s="15" t="s">
        <v>242</v>
      </c>
      <c r="D36" s="13">
        <v>65.098885530392295</v>
      </c>
      <c r="E36" s="13">
        <v>2.66868528314289</v>
      </c>
      <c r="F36" s="13">
        <v>59.662965825012797</v>
      </c>
      <c r="G36" s="13">
        <v>70.168526051801095</v>
      </c>
      <c r="H36" s="13">
        <v>4.0994331337623002</v>
      </c>
      <c r="I36" s="14">
        <v>273</v>
      </c>
      <c r="J36" s="14">
        <v>401</v>
      </c>
      <c r="K36" s="13">
        <v>1.2538392586666101</v>
      </c>
      <c r="L36" s="14">
        <v>319.81770966913501</v>
      </c>
      <c r="M36" s="14">
        <v>151</v>
      </c>
      <c r="ZA36" s="8"/>
    </row>
    <row r="37" spans="2:677" x14ac:dyDescent="0.3">
      <c r="B37" s="21"/>
      <c r="C37" s="15" t="s">
        <v>243</v>
      </c>
      <c r="D37" s="13">
        <v>72.814935262531307</v>
      </c>
      <c r="E37" s="13">
        <v>3.62131153702861</v>
      </c>
      <c r="F37" s="13">
        <v>65.064150069341594</v>
      </c>
      <c r="G37" s="13">
        <v>79.390826385045401</v>
      </c>
      <c r="H37" s="13">
        <v>4.9733087366927</v>
      </c>
      <c r="I37" s="14">
        <v>164</v>
      </c>
      <c r="J37" s="14">
        <v>224</v>
      </c>
      <c r="K37" s="13">
        <v>1.47735817696553</v>
      </c>
      <c r="L37" s="14">
        <v>151.621998979349</v>
      </c>
      <c r="M37" s="14">
        <v>84</v>
      </c>
      <c r="ZA37" s="8"/>
    </row>
    <row r="38" spans="2:677" x14ac:dyDescent="0.3">
      <c r="B38" s="21" t="s">
        <v>259</v>
      </c>
      <c r="C38" s="15" t="s">
        <v>244</v>
      </c>
      <c r="D38" s="13">
        <v>69.901478524749706</v>
      </c>
      <c r="E38" s="13">
        <v>1.2741987368818199</v>
      </c>
      <c r="F38" s="13">
        <v>67.344859651411795</v>
      </c>
      <c r="G38" s="13">
        <v>72.340146181990093</v>
      </c>
      <c r="H38" s="13">
        <v>1.8228494786854501</v>
      </c>
      <c r="I38" s="14">
        <v>3048</v>
      </c>
      <c r="J38" s="14">
        <v>4231</v>
      </c>
      <c r="K38" s="13">
        <v>3.2642482778444002</v>
      </c>
      <c r="L38" s="14">
        <v>1296.16366154415</v>
      </c>
      <c r="M38" s="14">
        <v>1559</v>
      </c>
      <c r="ZA38" s="8"/>
    </row>
    <row r="39" spans="2:677" x14ac:dyDescent="0.3">
      <c r="B39" s="21"/>
      <c r="C39" s="15" t="s">
        <v>245</v>
      </c>
      <c r="D39" s="13">
        <v>73.577373075041805</v>
      </c>
      <c r="E39" s="13">
        <v>1.44325401404647</v>
      </c>
      <c r="F39" s="13">
        <v>70.650784962173901</v>
      </c>
      <c r="G39" s="13">
        <v>76.309986549893296</v>
      </c>
      <c r="H39" s="13">
        <v>1.9615459940034701</v>
      </c>
      <c r="I39" s="14">
        <v>2487</v>
      </c>
      <c r="J39" s="14">
        <v>3220</v>
      </c>
      <c r="K39" s="13">
        <v>3.4489448877005602</v>
      </c>
      <c r="L39" s="14">
        <v>933.61886166490899</v>
      </c>
      <c r="M39" s="14">
        <v>1216</v>
      </c>
      <c r="ZA39" s="8"/>
    </row>
    <row r="40" spans="2:677" x14ac:dyDescent="0.3">
      <c r="B40" s="21" t="s">
        <v>284</v>
      </c>
      <c r="C40" s="15" t="s">
        <v>277</v>
      </c>
      <c r="D40" s="13">
        <v>72.786951124905698</v>
      </c>
      <c r="E40" s="13">
        <v>1.3073974985721599</v>
      </c>
      <c r="F40" s="13">
        <v>70.149380060195199</v>
      </c>
      <c r="G40" s="13">
        <v>75.273616044891895</v>
      </c>
      <c r="H40" s="13">
        <v>1.7961976403278701</v>
      </c>
      <c r="I40" s="14">
        <v>2836</v>
      </c>
      <c r="J40" s="14">
        <v>3771</v>
      </c>
      <c r="K40" s="13">
        <v>3.25331353521385</v>
      </c>
      <c r="L40" s="14">
        <v>1159.1259063052901</v>
      </c>
      <c r="M40" s="14">
        <v>2157</v>
      </c>
      <c r="ZA40" s="8"/>
    </row>
    <row r="41" spans="2:677" x14ac:dyDescent="0.3">
      <c r="B41" s="21"/>
      <c r="C41" s="15" t="s">
        <v>278</v>
      </c>
      <c r="D41" s="13">
        <v>71.148288274004599</v>
      </c>
      <c r="E41" s="13">
        <v>1.4355739152556799</v>
      </c>
      <c r="F41" s="13">
        <v>68.254097187464694</v>
      </c>
      <c r="G41" s="13">
        <v>73.879599436433494</v>
      </c>
      <c r="H41" s="13">
        <v>2.0177209460430499</v>
      </c>
      <c r="I41" s="14">
        <v>2699</v>
      </c>
      <c r="J41" s="14">
        <v>3680</v>
      </c>
      <c r="K41" s="13">
        <v>3.6935575019156701</v>
      </c>
      <c r="L41" s="14">
        <v>996.329419019836</v>
      </c>
      <c r="M41" s="14">
        <v>2118</v>
      </c>
      <c r="ZA41" s="8"/>
    </row>
    <row r="42" spans="2:677" x14ac:dyDescent="0.3">
      <c r="B42" s="21" t="s">
        <v>285</v>
      </c>
      <c r="C42" s="15" t="s">
        <v>279</v>
      </c>
      <c r="D42" s="13">
        <v>63.796144003100899</v>
      </c>
      <c r="E42" s="13">
        <v>2.1495294246530801</v>
      </c>
      <c r="F42" s="13">
        <v>59.479830689873197</v>
      </c>
      <c r="G42" s="13">
        <v>67.900802364476604</v>
      </c>
      <c r="H42" s="13">
        <v>3.3693720180777702</v>
      </c>
      <c r="I42" s="14">
        <v>595</v>
      </c>
      <c r="J42" s="14">
        <v>945</v>
      </c>
      <c r="K42" s="13">
        <v>1.888467542104</v>
      </c>
      <c r="L42" s="14">
        <v>500.40574112655702</v>
      </c>
      <c r="M42" s="14">
        <v>451</v>
      </c>
      <c r="ZA42" s="8"/>
    </row>
    <row r="43" spans="2:677" x14ac:dyDescent="0.3">
      <c r="B43" s="21"/>
      <c r="C43" s="15" t="s">
        <v>280</v>
      </c>
      <c r="D43" s="13">
        <v>73.375291270872296</v>
      </c>
      <c r="E43" s="13">
        <v>4.0114546524427501</v>
      </c>
      <c r="F43" s="13">
        <v>64.793642652532597</v>
      </c>
      <c r="G43" s="13">
        <v>80.494844262248293</v>
      </c>
      <c r="H43" s="13">
        <v>5.4670374494788199</v>
      </c>
      <c r="I43" s="14">
        <v>228</v>
      </c>
      <c r="J43" s="14">
        <v>306</v>
      </c>
      <c r="K43" s="13">
        <v>2.5122850268241401</v>
      </c>
      <c r="L43" s="14">
        <v>121.80146628777401</v>
      </c>
      <c r="M43" s="14">
        <v>173</v>
      </c>
      <c r="ZA43" s="8"/>
    </row>
    <row r="44" spans="2:677" x14ac:dyDescent="0.3">
      <c r="B44" s="21"/>
      <c r="C44" s="15" t="s">
        <v>281</v>
      </c>
      <c r="D44" s="13">
        <v>62.386015271928798</v>
      </c>
      <c r="E44" s="13">
        <v>4.6236408417395696</v>
      </c>
      <c r="F44" s="13">
        <v>52.950885218550503</v>
      </c>
      <c r="G44" s="13">
        <v>70.966502133696594</v>
      </c>
      <c r="H44" s="13">
        <v>7.41134182330127</v>
      </c>
      <c r="I44" s="14">
        <v>164</v>
      </c>
      <c r="J44" s="14">
        <v>253</v>
      </c>
      <c r="K44" s="13">
        <v>2.2957898543584401</v>
      </c>
      <c r="L44" s="14">
        <v>110.20172404703899</v>
      </c>
      <c r="M44" s="14">
        <v>152</v>
      </c>
      <c r="ZA44" s="8"/>
    </row>
    <row r="45" spans="2:677" x14ac:dyDescent="0.3">
      <c r="B45" s="21"/>
      <c r="C45" s="15" t="s">
        <v>282</v>
      </c>
      <c r="D45" s="13">
        <v>73.607786131669698</v>
      </c>
      <c r="E45" s="13">
        <v>1.07892414097519</v>
      </c>
      <c r="F45" s="13">
        <v>71.4386564658803</v>
      </c>
      <c r="G45" s="13">
        <v>75.668287231872995</v>
      </c>
      <c r="H45" s="13">
        <v>1.4657744753322799</v>
      </c>
      <c r="I45" s="14">
        <v>4502</v>
      </c>
      <c r="J45" s="14">
        <v>5876</v>
      </c>
      <c r="K45" s="13">
        <v>3.5203846189713199</v>
      </c>
      <c r="L45" s="14">
        <v>1669.1358007685501</v>
      </c>
      <c r="M45" s="14">
        <v>2556</v>
      </c>
      <c r="ZA45" s="8"/>
    </row>
    <row r="46" spans="2:677" x14ac:dyDescent="0.3">
      <c r="B46" s="21"/>
      <c r="C46" s="15" t="s">
        <v>283</v>
      </c>
      <c r="D46" s="13">
        <v>55.935170877706803</v>
      </c>
      <c r="E46" s="13">
        <v>9.2452739785243896</v>
      </c>
      <c r="F46" s="13">
        <v>37.617043127878397</v>
      </c>
      <c r="G46" s="13">
        <v>72.768280992270903</v>
      </c>
      <c r="H46" s="13">
        <v>16.528552310562699</v>
      </c>
      <c r="I46" s="14">
        <v>46</v>
      </c>
      <c r="J46" s="14">
        <v>71</v>
      </c>
      <c r="K46" s="13">
        <v>2.42750734171271</v>
      </c>
      <c r="L46" s="14">
        <v>29.248109276533299</v>
      </c>
      <c r="M46" s="14">
        <v>22</v>
      </c>
      <c r="ZA46" s="8">
        <v>1</v>
      </c>
    </row>
    <row r="47" spans="2:677" x14ac:dyDescent="0.3">
      <c r="B47" s="21" t="s">
        <v>261</v>
      </c>
      <c r="C47" s="15" t="s">
        <v>246</v>
      </c>
      <c r="D47" s="13">
        <v>65.2158632023324</v>
      </c>
      <c r="E47" s="13">
        <v>1.9468049574558299</v>
      </c>
      <c r="F47" s="13">
        <v>61.306780608809902</v>
      </c>
      <c r="G47" s="13">
        <v>68.930165846988601</v>
      </c>
      <c r="H47" s="13">
        <v>2.9851708799987202</v>
      </c>
      <c r="I47" s="14">
        <v>1138</v>
      </c>
      <c r="J47" s="14">
        <v>1708</v>
      </c>
      <c r="K47" s="13">
        <v>2.8519632876488399</v>
      </c>
      <c r="L47" s="14">
        <v>598.88568951673801</v>
      </c>
      <c r="M47" s="14">
        <v>1047</v>
      </c>
      <c r="ZA47" s="8"/>
    </row>
    <row r="48" spans="2:677" x14ac:dyDescent="0.3">
      <c r="B48" s="21"/>
      <c r="C48" s="15" t="s">
        <v>247</v>
      </c>
      <c r="D48" s="13">
        <v>70.660295704291798</v>
      </c>
      <c r="E48" s="13">
        <v>2.0942932017681501</v>
      </c>
      <c r="F48" s="13">
        <v>66.392291999950999</v>
      </c>
      <c r="G48" s="13">
        <v>74.593697477785895</v>
      </c>
      <c r="H48" s="13">
        <v>2.9638896651842601</v>
      </c>
      <c r="I48" s="14">
        <v>952</v>
      </c>
      <c r="J48" s="14">
        <v>1335</v>
      </c>
      <c r="K48" s="13">
        <v>2.8222768441689698</v>
      </c>
      <c r="L48" s="14">
        <v>473.02234107834101</v>
      </c>
      <c r="M48" s="14">
        <v>931</v>
      </c>
      <c r="ZA48" s="8"/>
    </row>
    <row r="49" spans="2:677" x14ac:dyDescent="0.3">
      <c r="B49" s="21"/>
      <c r="C49" s="15" t="s">
        <v>248</v>
      </c>
      <c r="D49" s="13">
        <v>70.1222327825528</v>
      </c>
      <c r="E49" s="13">
        <v>2.4612491743275799</v>
      </c>
      <c r="F49" s="13">
        <v>65.0840513931537</v>
      </c>
      <c r="G49" s="13">
        <v>74.715853330138202</v>
      </c>
      <c r="H49" s="13">
        <v>3.5099412506727301</v>
      </c>
      <c r="I49" s="14">
        <v>963</v>
      </c>
      <c r="J49" s="14">
        <v>1317</v>
      </c>
      <c r="K49" s="13">
        <v>3.8050746459670601</v>
      </c>
      <c r="L49" s="14">
        <v>346.11673161152498</v>
      </c>
      <c r="M49" s="14">
        <v>932</v>
      </c>
      <c r="ZA49" s="8"/>
    </row>
    <row r="50" spans="2:677" x14ac:dyDescent="0.3">
      <c r="B50" s="21"/>
      <c r="C50" s="15" t="s">
        <v>249</v>
      </c>
      <c r="D50" s="13">
        <v>71.885172763936396</v>
      </c>
      <c r="E50" s="13">
        <v>1.9596001715551099</v>
      </c>
      <c r="F50" s="13">
        <v>67.887879250642499</v>
      </c>
      <c r="G50" s="13">
        <v>75.563988381322304</v>
      </c>
      <c r="H50" s="13">
        <v>2.7260144146696801</v>
      </c>
      <c r="I50" s="14">
        <v>1049</v>
      </c>
      <c r="J50" s="14">
        <v>1382</v>
      </c>
      <c r="K50" s="13">
        <v>2.6239398577758801</v>
      </c>
      <c r="L50" s="14">
        <v>526.68890100683097</v>
      </c>
      <c r="M50" s="14">
        <v>960</v>
      </c>
      <c r="ZA50" s="8"/>
    </row>
    <row r="51" spans="2:677" x14ac:dyDescent="0.3">
      <c r="B51" s="21"/>
      <c r="C51" s="15" t="s">
        <v>250</v>
      </c>
      <c r="D51" s="13">
        <v>81.923205062180301</v>
      </c>
      <c r="E51" s="13">
        <v>1.6559649434483901</v>
      </c>
      <c r="F51" s="13">
        <v>78.446176938622003</v>
      </c>
      <c r="G51" s="13">
        <v>84.946957383392999</v>
      </c>
      <c r="H51" s="13">
        <v>2.0213624969768902</v>
      </c>
      <c r="I51" s="14">
        <v>1381</v>
      </c>
      <c r="J51" s="14">
        <v>1642</v>
      </c>
      <c r="K51" s="13">
        <v>3.0386626865576898</v>
      </c>
      <c r="L51" s="14">
        <v>540.36929049868297</v>
      </c>
      <c r="M51" s="14">
        <v>1080</v>
      </c>
      <c r="ZA51" s="8"/>
    </row>
    <row r="52" spans="2:677" x14ac:dyDescent="0.3">
      <c r="B52" s="21" t="s">
        <v>260</v>
      </c>
      <c r="C52" s="15" t="s">
        <v>251</v>
      </c>
      <c r="D52" s="13">
        <v>73.722963912092098</v>
      </c>
      <c r="E52" s="13">
        <v>1.0785954421530499</v>
      </c>
      <c r="F52" s="13">
        <v>71.554111893316104</v>
      </c>
      <c r="G52" s="13">
        <v>75.782419744418107</v>
      </c>
      <c r="H52" s="13">
        <v>1.46303863127258</v>
      </c>
      <c r="I52" s="14">
        <v>4300</v>
      </c>
      <c r="J52" s="14">
        <v>5617</v>
      </c>
      <c r="K52" s="13">
        <v>3.3726020252989501</v>
      </c>
      <c r="L52" s="14">
        <v>1665.4796379368599</v>
      </c>
      <c r="M52" s="14">
        <v>2587</v>
      </c>
      <c r="ZA52" s="8"/>
    </row>
    <row r="53" spans="2:677" x14ac:dyDescent="0.3">
      <c r="B53" s="21"/>
      <c r="C53" s="15" t="s">
        <v>252</v>
      </c>
      <c r="D53" s="13">
        <v>65.695663633021397</v>
      </c>
      <c r="E53" s="13">
        <v>1.9081616458852799</v>
      </c>
      <c r="F53" s="13">
        <v>61.862204938937097</v>
      </c>
      <c r="G53" s="13">
        <v>69.334804091403697</v>
      </c>
      <c r="H53" s="13">
        <v>2.9045473329021299</v>
      </c>
      <c r="I53" s="14">
        <v>1183</v>
      </c>
      <c r="J53" s="14">
        <v>1767</v>
      </c>
      <c r="K53" s="13">
        <v>2.8532202495339098</v>
      </c>
      <c r="L53" s="14">
        <v>619.30024514884497</v>
      </c>
      <c r="M53" s="14">
        <v>1082</v>
      </c>
      <c r="ZA53" s="8"/>
    </row>
    <row r="54" spans="2:677" x14ac:dyDescent="0.3">
      <c r="B54" s="21" t="s">
        <v>254</v>
      </c>
      <c r="C54" s="15" t="s">
        <v>253</v>
      </c>
      <c r="D54" s="13">
        <v>76.977136233806704</v>
      </c>
      <c r="E54" s="13">
        <v>1.0055240588921099</v>
      </c>
      <c r="F54" s="13">
        <v>74.946645690410406</v>
      </c>
      <c r="G54" s="13">
        <v>78.8894159806879</v>
      </c>
      <c r="H54" s="13">
        <v>1.3062632725618399</v>
      </c>
      <c r="I54" s="14">
        <v>3712</v>
      </c>
      <c r="J54" s="14">
        <v>4732</v>
      </c>
      <c r="K54" s="13">
        <v>2.6990864021527199</v>
      </c>
      <c r="L54" s="14">
        <v>1753.18581732911</v>
      </c>
      <c r="M54" s="14">
        <v>2225</v>
      </c>
      <c r="ZA54" s="8"/>
    </row>
    <row r="55" spans="2:677" x14ac:dyDescent="0.3">
      <c r="B55" s="21"/>
      <c r="C55" s="15" t="s">
        <v>254</v>
      </c>
      <c r="D55" s="13">
        <v>64.578632939023606</v>
      </c>
      <c r="E55" s="13">
        <v>1.9041278760110401</v>
      </c>
      <c r="F55" s="13">
        <v>60.762203147153201</v>
      </c>
      <c r="G55" s="13">
        <v>68.218019978413807</v>
      </c>
      <c r="H55" s="13">
        <v>2.9485416295649198</v>
      </c>
      <c r="I55" s="14">
        <v>1823</v>
      </c>
      <c r="J55" s="14">
        <v>2719</v>
      </c>
      <c r="K55" s="13">
        <v>4.3081171930832003</v>
      </c>
      <c r="L55" s="14">
        <v>631.13417721445205</v>
      </c>
      <c r="M55" s="14">
        <v>1443</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187" priority="1">
      <formula>ZA9 = 3</formula>
    </cfRule>
    <cfRule type="expression" dxfId="186" priority="48">
      <formula>I9 = J9</formula>
    </cfRule>
    <cfRule type="expression" dxfId="185" priority="95">
      <formula>ZA9 = 2</formula>
    </cfRule>
    <cfRule type="expression" dxfId="184" priority="142">
      <formula>ZA9 = 1</formula>
    </cfRule>
  </conditionalFormatting>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105</v>
      </c>
      <c r="M2" s="11" t="str">
        <f>HYPERLINK("#'INDICE'!A1", "Índice")</f>
        <v>Índice</v>
      </c>
    </row>
    <row r="3" spans="2:677" x14ac:dyDescent="0.3">
      <c r="B3" s="9" t="s">
        <v>7</v>
      </c>
      <c r="C3" s="10" t="s">
        <v>104</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64.125237643861098</v>
      </c>
      <c r="E9" s="13">
        <v>1.08659036238491</v>
      </c>
      <c r="F9" s="13">
        <v>61.968056235540203</v>
      </c>
      <c r="G9" s="13">
        <v>66.226748435576695</v>
      </c>
      <c r="H9" s="13">
        <v>1.6944816148980499</v>
      </c>
      <c r="I9" s="14">
        <v>4858</v>
      </c>
      <c r="J9" s="14">
        <v>7312</v>
      </c>
      <c r="K9" s="13">
        <v>3.7522387212544199</v>
      </c>
      <c r="L9" s="14">
        <v>1948.70330573091</v>
      </c>
      <c r="M9" s="14">
        <v>2858</v>
      </c>
      <c r="ZA9" s="8"/>
    </row>
    <row r="10" spans="2:677" x14ac:dyDescent="0.3">
      <c r="B10" s="21" t="s">
        <v>256</v>
      </c>
      <c r="C10" s="15" t="s">
        <v>216</v>
      </c>
      <c r="D10" s="13">
        <v>64.956195177997799</v>
      </c>
      <c r="E10" s="13">
        <v>1.1949446879987999</v>
      </c>
      <c r="F10" s="13">
        <v>62.578192822523597</v>
      </c>
      <c r="G10" s="13">
        <v>67.262139824930898</v>
      </c>
      <c r="H10" s="13">
        <v>1.8396161978458301</v>
      </c>
      <c r="I10" s="14">
        <v>3056</v>
      </c>
      <c r="J10" s="14">
        <v>4519</v>
      </c>
      <c r="K10" s="13">
        <v>2.8340662720407401</v>
      </c>
      <c r="L10" s="14">
        <v>1594.5286970110201</v>
      </c>
      <c r="M10" s="14">
        <v>1793</v>
      </c>
      <c r="ZA10" s="8"/>
    </row>
    <row r="11" spans="2:677" x14ac:dyDescent="0.3">
      <c r="B11" s="21"/>
      <c r="C11" s="15" t="s">
        <v>217</v>
      </c>
      <c r="D11" s="13">
        <v>62.225328730660699</v>
      </c>
      <c r="E11" s="13">
        <v>2.2730794131749601</v>
      </c>
      <c r="F11" s="13">
        <v>57.673549474636701</v>
      </c>
      <c r="G11" s="13">
        <v>66.571332363534395</v>
      </c>
      <c r="H11" s="13">
        <v>3.6529809637709998</v>
      </c>
      <c r="I11" s="14">
        <v>1802</v>
      </c>
      <c r="J11" s="14">
        <v>2793</v>
      </c>
      <c r="K11" s="13">
        <v>6.1372913133820601</v>
      </c>
      <c r="L11" s="14">
        <v>455.086756906912</v>
      </c>
      <c r="M11" s="14">
        <v>1065</v>
      </c>
      <c r="ZA11" s="8"/>
    </row>
    <row r="12" spans="2:677" x14ac:dyDescent="0.3">
      <c r="B12" s="21" t="s">
        <v>257</v>
      </c>
      <c r="C12" s="15" t="s">
        <v>218</v>
      </c>
      <c r="D12" s="13">
        <v>65.950099586350106</v>
      </c>
      <c r="E12" s="13">
        <v>1.26957409776987</v>
      </c>
      <c r="F12" s="13">
        <v>63.417163525947501</v>
      </c>
      <c r="G12" s="13">
        <v>68.395060844038895</v>
      </c>
      <c r="H12" s="13">
        <v>1.9250525863233701</v>
      </c>
      <c r="I12" s="14">
        <v>1972</v>
      </c>
      <c r="J12" s="14">
        <v>2920</v>
      </c>
      <c r="K12" s="13">
        <v>2.09516822831486</v>
      </c>
      <c r="L12" s="14">
        <v>1393.6828367947101</v>
      </c>
      <c r="M12" s="14">
        <v>1125</v>
      </c>
      <c r="ZA12" s="8"/>
    </row>
    <row r="13" spans="2:677" x14ac:dyDescent="0.3">
      <c r="B13" s="21"/>
      <c r="C13" s="15" t="s">
        <v>219</v>
      </c>
      <c r="D13" s="13">
        <v>63.011568237677103</v>
      </c>
      <c r="E13" s="13">
        <v>1.7684540882544699</v>
      </c>
      <c r="F13" s="13">
        <v>59.479434196840202</v>
      </c>
      <c r="G13" s="13">
        <v>66.4096885293376</v>
      </c>
      <c r="H13" s="13">
        <v>2.80655463387918</v>
      </c>
      <c r="I13" s="14">
        <v>1551</v>
      </c>
      <c r="J13" s="14">
        <v>2368</v>
      </c>
      <c r="K13" s="13">
        <v>3.1761399441940998</v>
      </c>
      <c r="L13" s="14">
        <v>745.55908795160099</v>
      </c>
      <c r="M13" s="14">
        <v>941</v>
      </c>
      <c r="ZA13" s="8"/>
    </row>
    <row r="14" spans="2:677" x14ac:dyDescent="0.3">
      <c r="B14" s="21"/>
      <c r="C14" s="15" t="s">
        <v>220</v>
      </c>
      <c r="D14" s="13">
        <v>62.5068596433861</v>
      </c>
      <c r="E14" s="13">
        <v>1.6378032344123299</v>
      </c>
      <c r="F14" s="13">
        <v>59.241338968871801</v>
      </c>
      <c r="G14" s="13">
        <v>65.662397557899396</v>
      </c>
      <c r="H14" s="13">
        <v>2.6201975971218401</v>
      </c>
      <c r="I14" s="14">
        <v>1335</v>
      </c>
      <c r="J14" s="14">
        <v>2024</v>
      </c>
      <c r="K14" s="13">
        <v>2.3154735992890001</v>
      </c>
      <c r="L14" s="14">
        <v>874.11923013136595</v>
      </c>
      <c r="M14" s="14">
        <v>792</v>
      </c>
      <c r="ZA14" s="8"/>
    </row>
    <row r="15" spans="2:677" x14ac:dyDescent="0.3">
      <c r="B15" s="21" t="s">
        <v>258</v>
      </c>
      <c r="C15" s="15" t="s">
        <v>221</v>
      </c>
      <c r="D15" s="13">
        <v>60.153413278802702</v>
      </c>
      <c r="E15" s="13">
        <v>3.6082535959856901</v>
      </c>
      <c r="F15" s="13">
        <v>52.823149295587598</v>
      </c>
      <c r="G15" s="13">
        <v>67.055066187698401</v>
      </c>
      <c r="H15" s="13">
        <v>5.9984187086141496</v>
      </c>
      <c r="I15" s="14">
        <v>142</v>
      </c>
      <c r="J15" s="14">
        <v>226</v>
      </c>
      <c r="K15" s="13">
        <v>1.22215200164584</v>
      </c>
      <c r="L15" s="14">
        <v>184.919715138257</v>
      </c>
      <c r="M15" s="14">
        <v>85</v>
      </c>
      <c r="ZA15" s="8"/>
    </row>
    <row r="16" spans="2:677" x14ac:dyDescent="0.3">
      <c r="B16" s="21"/>
      <c r="C16" s="15" t="s">
        <v>222</v>
      </c>
      <c r="D16" s="13">
        <v>65.777069600228899</v>
      </c>
      <c r="E16" s="13">
        <v>3.1751624208951199</v>
      </c>
      <c r="F16" s="13">
        <v>59.241446696839503</v>
      </c>
      <c r="G16" s="13">
        <v>71.764200429951103</v>
      </c>
      <c r="H16" s="13">
        <v>4.8271570019654204</v>
      </c>
      <c r="I16" s="14">
        <v>180</v>
      </c>
      <c r="J16" s="14">
        <v>282</v>
      </c>
      <c r="K16" s="13">
        <v>1.2584805160383501</v>
      </c>
      <c r="L16" s="14">
        <v>224.07975046584301</v>
      </c>
      <c r="M16" s="14">
        <v>105</v>
      </c>
      <c r="ZA16" s="8"/>
    </row>
    <row r="17" spans="2:677" x14ac:dyDescent="0.3">
      <c r="B17" s="21"/>
      <c r="C17" s="15" t="s">
        <v>223</v>
      </c>
      <c r="D17" s="13">
        <v>65.194523265680104</v>
      </c>
      <c r="E17" s="13">
        <v>4.2427949376088598</v>
      </c>
      <c r="F17" s="13">
        <v>56.394696116065198</v>
      </c>
      <c r="G17" s="13">
        <v>73.066617817113396</v>
      </c>
      <c r="H17" s="13">
        <v>6.5079008559026796</v>
      </c>
      <c r="I17" s="14">
        <v>138</v>
      </c>
      <c r="J17" s="14">
        <v>207</v>
      </c>
      <c r="K17" s="13">
        <v>1.63422783645001</v>
      </c>
      <c r="L17" s="14">
        <v>126.665324982874</v>
      </c>
      <c r="M17" s="14">
        <v>94</v>
      </c>
      <c r="ZA17" s="8"/>
    </row>
    <row r="18" spans="2:677" x14ac:dyDescent="0.3">
      <c r="B18" s="21"/>
      <c r="C18" s="15" t="s">
        <v>224</v>
      </c>
      <c r="D18" s="13">
        <v>66.823836276757305</v>
      </c>
      <c r="E18" s="13">
        <v>3.50531313672907</v>
      </c>
      <c r="F18" s="13">
        <v>59.537865012604399</v>
      </c>
      <c r="G18" s="13">
        <v>73.3843338127393</v>
      </c>
      <c r="H18" s="13">
        <v>5.2456029645042799</v>
      </c>
      <c r="I18" s="14">
        <v>153</v>
      </c>
      <c r="J18" s="14">
        <v>229</v>
      </c>
      <c r="K18" s="13">
        <v>1.26366197694381</v>
      </c>
      <c r="L18" s="14">
        <v>181.21934835282499</v>
      </c>
      <c r="M18" s="14">
        <v>88</v>
      </c>
      <c r="ZA18" s="8"/>
    </row>
    <row r="19" spans="2:677" x14ac:dyDescent="0.3">
      <c r="B19" s="21"/>
      <c r="C19" s="15" t="s">
        <v>225</v>
      </c>
      <c r="D19" s="13">
        <v>69.424115420465597</v>
      </c>
      <c r="E19" s="13">
        <v>4.1610916903052102</v>
      </c>
      <c r="F19" s="13">
        <v>60.599769083216003</v>
      </c>
      <c r="G19" s="13">
        <v>77.021506105908102</v>
      </c>
      <c r="H19" s="13">
        <v>5.9937266252564401</v>
      </c>
      <c r="I19" s="14">
        <v>158</v>
      </c>
      <c r="J19" s="14">
        <v>223</v>
      </c>
      <c r="K19" s="13">
        <v>1.8108320005154801</v>
      </c>
      <c r="L19" s="14">
        <v>123.147812683076</v>
      </c>
      <c r="M19" s="14">
        <v>84</v>
      </c>
      <c r="ZA19" s="8"/>
    </row>
    <row r="20" spans="2:677" x14ac:dyDescent="0.3">
      <c r="B20" s="21"/>
      <c r="C20" s="15" t="s">
        <v>226</v>
      </c>
      <c r="D20" s="13">
        <v>62.0021464598927</v>
      </c>
      <c r="E20" s="13">
        <v>4.5998654121797999</v>
      </c>
      <c r="F20" s="13">
        <v>52.540116342565497</v>
      </c>
      <c r="G20" s="13">
        <v>70.632182798055297</v>
      </c>
      <c r="H20" s="13">
        <v>7.4188809175425998</v>
      </c>
      <c r="I20" s="14">
        <v>121</v>
      </c>
      <c r="J20" s="14">
        <v>192</v>
      </c>
      <c r="K20" s="13">
        <v>1.7153700683355699</v>
      </c>
      <c r="L20" s="14">
        <v>111.92920031903</v>
      </c>
      <c r="M20" s="14">
        <v>73</v>
      </c>
      <c r="ZA20" s="8"/>
    </row>
    <row r="21" spans="2:677" x14ac:dyDescent="0.3">
      <c r="B21" s="21"/>
      <c r="C21" s="15" t="s">
        <v>227</v>
      </c>
      <c r="D21" s="13">
        <v>67.313897839457198</v>
      </c>
      <c r="E21" s="13">
        <v>2.6222122256380702</v>
      </c>
      <c r="F21" s="13">
        <v>61.948698588944502</v>
      </c>
      <c r="G21" s="13">
        <v>72.261340244017802</v>
      </c>
      <c r="H21" s="13">
        <v>3.8954990125397502</v>
      </c>
      <c r="I21" s="14">
        <v>272</v>
      </c>
      <c r="J21" s="14">
        <v>405</v>
      </c>
      <c r="K21" s="13">
        <v>1.2625516907862799</v>
      </c>
      <c r="L21" s="14">
        <v>320.77894549234497</v>
      </c>
      <c r="M21" s="14">
        <v>177</v>
      </c>
      <c r="ZA21" s="8"/>
    </row>
    <row r="22" spans="2:677" x14ac:dyDescent="0.3">
      <c r="B22" s="21"/>
      <c r="C22" s="15" t="s">
        <v>228</v>
      </c>
      <c r="D22" s="13">
        <v>68.413483974619297</v>
      </c>
      <c r="E22" s="13">
        <v>2.48057862658534</v>
      </c>
      <c r="F22" s="13">
        <v>63.334693093510303</v>
      </c>
      <c r="G22" s="13">
        <v>73.087706212864404</v>
      </c>
      <c r="H22" s="13">
        <v>3.6258621582634301</v>
      </c>
      <c r="I22" s="14">
        <v>361</v>
      </c>
      <c r="J22" s="14">
        <v>525</v>
      </c>
      <c r="K22" s="13">
        <v>1.49208597451237</v>
      </c>
      <c r="L22" s="14">
        <v>351.85640034688799</v>
      </c>
      <c r="M22" s="14">
        <v>204</v>
      </c>
      <c r="ZA22" s="8"/>
    </row>
    <row r="23" spans="2:677" x14ac:dyDescent="0.3">
      <c r="B23" s="21"/>
      <c r="C23" s="15" t="s">
        <v>229</v>
      </c>
      <c r="D23" s="13">
        <v>61.417449980357503</v>
      </c>
      <c r="E23" s="13">
        <v>3.08040577198194</v>
      </c>
      <c r="F23" s="13">
        <v>55.190844511371502</v>
      </c>
      <c r="G23" s="13">
        <v>67.291593448133199</v>
      </c>
      <c r="H23" s="13">
        <v>5.0155220917949501</v>
      </c>
      <c r="I23" s="14">
        <v>286</v>
      </c>
      <c r="J23" s="14">
        <v>446</v>
      </c>
      <c r="K23" s="13">
        <v>1.7819403385663299</v>
      </c>
      <c r="L23" s="14">
        <v>250.28896329875599</v>
      </c>
      <c r="M23" s="14">
        <v>165</v>
      </c>
      <c r="ZA23" s="8"/>
    </row>
    <row r="24" spans="2:677" x14ac:dyDescent="0.3">
      <c r="B24" s="21"/>
      <c r="C24" s="15" t="s">
        <v>230</v>
      </c>
      <c r="D24" s="13">
        <v>72.4111363384458</v>
      </c>
      <c r="E24" s="13">
        <v>3.5379320210730199</v>
      </c>
      <c r="F24" s="13">
        <v>64.875012429906306</v>
      </c>
      <c r="G24" s="13">
        <v>78.857314175057297</v>
      </c>
      <c r="H24" s="13">
        <v>4.8858949050832603</v>
      </c>
      <c r="I24" s="14">
        <v>184</v>
      </c>
      <c r="J24" s="14">
        <v>246</v>
      </c>
      <c r="K24" s="13">
        <v>1.5350618426724101</v>
      </c>
      <c r="L24" s="14">
        <v>160.254129938983</v>
      </c>
      <c r="M24" s="14">
        <v>89</v>
      </c>
      <c r="ZA24" s="8"/>
    </row>
    <row r="25" spans="2:677" x14ac:dyDescent="0.3">
      <c r="B25" s="21"/>
      <c r="C25" s="15" t="s">
        <v>231</v>
      </c>
      <c r="D25" s="13">
        <v>65.772627584140395</v>
      </c>
      <c r="E25" s="13">
        <v>2.9518388475679398</v>
      </c>
      <c r="F25" s="13">
        <v>59.7296628470936</v>
      </c>
      <c r="G25" s="13">
        <v>71.343838974547097</v>
      </c>
      <c r="H25" s="13">
        <v>4.4879442345400697</v>
      </c>
      <c r="I25" s="14">
        <v>236</v>
      </c>
      <c r="J25" s="14">
        <v>345</v>
      </c>
      <c r="K25" s="13">
        <v>1.3314503561186299</v>
      </c>
      <c r="L25" s="14">
        <v>259.11593204700699</v>
      </c>
      <c r="M25" s="14">
        <v>141</v>
      </c>
      <c r="ZA25" s="8"/>
    </row>
    <row r="26" spans="2:677" x14ac:dyDescent="0.3">
      <c r="B26" s="21"/>
      <c r="C26" s="15" t="s">
        <v>232</v>
      </c>
      <c r="D26" s="13">
        <v>60.0307721079459</v>
      </c>
      <c r="E26" s="13">
        <v>2.8383006017560999</v>
      </c>
      <c r="F26" s="13">
        <v>54.321037937092903</v>
      </c>
      <c r="G26" s="13">
        <v>65.480344789732499</v>
      </c>
      <c r="H26" s="13">
        <v>4.7280761217802301</v>
      </c>
      <c r="I26" s="14">
        <v>242</v>
      </c>
      <c r="J26" s="14">
        <v>413</v>
      </c>
      <c r="K26" s="13">
        <v>1.38329340541435</v>
      </c>
      <c r="L26" s="14">
        <v>298.56283445253001</v>
      </c>
      <c r="M26" s="14">
        <v>162</v>
      </c>
      <c r="ZA26" s="8"/>
    </row>
    <row r="27" spans="2:677" x14ac:dyDescent="0.3">
      <c r="B27" s="21"/>
      <c r="C27" s="15" t="s">
        <v>233</v>
      </c>
      <c r="D27" s="13">
        <v>63.174494910722103</v>
      </c>
      <c r="E27" s="13">
        <v>3.0192440204207802</v>
      </c>
      <c r="F27" s="13">
        <v>57.038136590706898</v>
      </c>
      <c r="G27" s="13">
        <v>68.912090875036398</v>
      </c>
      <c r="H27" s="13">
        <v>4.7792135492140702</v>
      </c>
      <c r="I27" s="14">
        <v>232</v>
      </c>
      <c r="J27" s="14">
        <v>359</v>
      </c>
      <c r="K27" s="13">
        <v>1.40277806338167</v>
      </c>
      <c r="L27" s="14">
        <v>255.92073997404901</v>
      </c>
      <c r="M27" s="14">
        <v>149</v>
      </c>
      <c r="ZA27" s="8"/>
    </row>
    <row r="28" spans="2:677" x14ac:dyDescent="0.3">
      <c r="B28" s="21"/>
      <c r="C28" s="15" t="s">
        <v>234</v>
      </c>
      <c r="D28" s="13">
        <v>59.833847525353001</v>
      </c>
      <c r="E28" s="13">
        <v>4.8182970819475397</v>
      </c>
      <c r="F28" s="13">
        <v>50.004581854223503</v>
      </c>
      <c r="G28" s="13">
        <v>68.931320375403502</v>
      </c>
      <c r="H28" s="13">
        <v>8.0527950001976993</v>
      </c>
      <c r="I28" s="14">
        <v>122</v>
      </c>
      <c r="J28" s="14">
        <v>193</v>
      </c>
      <c r="K28" s="13">
        <v>1.85473220659843</v>
      </c>
      <c r="L28" s="14">
        <v>104.05814883322699</v>
      </c>
      <c r="M28" s="14">
        <v>81</v>
      </c>
      <c r="ZA28" s="8"/>
    </row>
    <row r="29" spans="2:677" x14ac:dyDescent="0.3">
      <c r="B29" s="21"/>
      <c r="C29" s="15" t="s">
        <v>235</v>
      </c>
      <c r="D29" s="13">
        <v>51.3623783663447</v>
      </c>
      <c r="E29" s="13">
        <v>4.7183537679962999</v>
      </c>
      <c r="F29" s="13">
        <v>42.079417975403899</v>
      </c>
      <c r="G29" s="13">
        <v>60.552290523009901</v>
      </c>
      <c r="H29" s="13">
        <v>9.1864004706760394</v>
      </c>
      <c r="I29" s="14">
        <v>168</v>
      </c>
      <c r="J29" s="14">
        <v>298</v>
      </c>
      <c r="K29" s="13">
        <v>2.6467930972788301</v>
      </c>
      <c r="L29" s="14">
        <v>112.589080085774</v>
      </c>
      <c r="M29" s="14">
        <v>108</v>
      </c>
      <c r="ZA29" s="8"/>
    </row>
    <row r="30" spans="2:677" x14ac:dyDescent="0.3">
      <c r="B30" s="21"/>
      <c r="C30" s="15" t="s">
        <v>236</v>
      </c>
      <c r="D30" s="13">
        <v>63.041910450255699</v>
      </c>
      <c r="E30" s="13">
        <v>3.02642660992317</v>
      </c>
      <c r="F30" s="13">
        <v>56.890119998848299</v>
      </c>
      <c r="G30" s="13">
        <v>68.7973222407132</v>
      </c>
      <c r="H30" s="13">
        <v>4.8006581467914504</v>
      </c>
      <c r="I30" s="14">
        <v>263</v>
      </c>
      <c r="J30" s="14">
        <v>377</v>
      </c>
      <c r="K30" s="13">
        <v>1.4781185232626599</v>
      </c>
      <c r="L30" s="14">
        <v>255.053971698998</v>
      </c>
      <c r="M30" s="14">
        <v>143</v>
      </c>
      <c r="ZA30" s="8"/>
    </row>
    <row r="31" spans="2:677" x14ac:dyDescent="0.3">
      <c r="B31" s="21"/>
      <c r="C31" s="15" t="s">
        <v>237</v>
      </c>
      <c r="D31" s="13">
        <v>64.694496605042005</v>
      </c>
      <c r="E31" s="13">
        <v>2.7647146531940798</v>
      </c>
      <c r="F31" s="13">
        <v>59.062024074761702</v>
      </c>
      <c r="G31" s="13">
        <v>69.946353251743503</v>
      </c>
      <c r="H31" s="13">
        <v>4.2734927981163304</v>
      </c>
      <c r="I31" s="14">
        <v>223</v>
      </c>
      <c r="J31" s="14">
        <v>353</v>
      </c>
      <c r="K31" s="13">
        <v>1.1779681443821499</v>
      </c>
      <c r="L31" s="14">
        <v>299.66854509902703</v>
      </c>
      <c r="M31" s="14">
        <v>139</v>
      </c>
      <c r="ZA31" s="8"/>
    </row>
    <row r="32" spans="2:677" x14ac:dyDescent="0.3">
      <c r="B32" s="21"/>
      <c r="C32" s="15" t="s">
        <v>238</v>
      </c>
      <c r="D32" s="13">
        <v>71.422429741091804</v>
      </c>
      <c r="E32" s="13">
        <v>3.73691317548202</v>
      </c>
      <c r="F32" s="13">
        <v>63.459194763162699</v>
      </c>
      <c r="G32" s="13">
        <v>78.245183743761999</v>
      </c>
      <c r="H32" s="13">
        <v>5.2321283230330202</v>
      </c>
      <c r="I32" s="14">
        <v>162</v>
      </c>
      <c r="J32" s="14">
        <v>222</v>
      </c>
      <c r="K32" s="13">
        <v>1.51202289372715</v>
      </c>
      <c r="L32" s="14">
        <v>146.823173723758</v>
      </c>
      <c r="M32" s="14">
        <v>77</v>
      </c>
      <c r="ZA32" s="8"/>
    </row>
    <row r="33" spans="2:677" x14ac:dyDescent="0.3">
      <c r="B33" s="21"/>
      <c r="C33" s="15" t="s">
        <v>239</v>
      </c>
      <c r="D33" s="13">
        <v>69.646500808172306</v>
      </c>
      <c r="E33" s="13">
        <v>3.6750285232730202</v>
      </c>
      <c r="F33" s="13">
        <v>61.922682800073702</v>
      </c>
      <c r="G33" s="13">
        <v>76.400676567027801</v>
      </c>
      <c r="H33" s="13">
        <v>5.2766879608139501</v>
      </c>
      <c r="I33" s="14">
        <v>185</v>
      </c>
      <c r="J33" s="14">
        <v>265</v>
      </c>
      <c r="K33" s="13">
        <v>1.6866201690504801</v>
      </c>
      <c r="L33" s="14">
        <v>157.118955923068</v>
      </c>
      <c r="M33" s="14">
        <v>110</v>
      </c>
      <c r="ZA33" s="8"/>
    </row>
    <row r="34" spans="2:677" x14ac:dyDescent="0.3">
      <c r="B34" s="21"/>
      <c r="C34" s="15" t="s">
        <v>240</v>
      </c>
      <c r="D34" s="13">
        <v>65.0557007152632</v>
      </c>
      <c r="E34" s="13">
        <v>2.6115091143532099</v>
      </c>
      <c r="F34" s="13">
        <v>59.7511447949828</v>
      </c>
      <c r="G34" s="13">
        <v>70.012017660258095</v>
      </c>
      <c r="H34" s="13">
        <v>4.0142663681132298</v>
      </c>
      <c r="I34" s="14">
        <v>325</v>
      </c>
      <c r="J34" s="14">
        <v>498</v>
      </c>
      <c r="K34" s="13">
        <v>1.4910004867482001</v>
      </c>
      <c r="L34" s="14">
        <v>334.00391510677201</v>
      </c>
      <c r="M34" s="14">
        <v>204</v>
      </c>
      <c r="ZA34" s="8"/>
    </row>
    <row r="35" spans="2:677" x14ac:dyDescent="0.3">
      <c r="B35" s="21"/>
      <c r="C35" s="15" t="s">
        <v>241</v>
      </c>
      <c r="D35" s="13">
        <v>66.534665698991503</v>
      </c>
      <c r="E35" s="13">
        <v>3.1792465729966302</v>
      </c>
      <c r="F35" s="13">
        <v>59.9908612132946</v>
      </c>
      <c r="G35" s="13">
        <v>72.498825504783497</v>
      </c>
      <c r="H35" s="13">
        <v>4.7783310242811101</v>
      </c>
      <c r="I35" s="14">
        <v>272</v>
      </c>
      <c r="J35" s="14">
        <v>393</v>
      </c>
      <c r="K35" s="13">
        <v>1.7794727581718801</v>
      </c>
      <c r="L35" s="14">
        <v>220.85193391987801</v>
      </c>
      <c r="M35" s="14">
        <v>146</v>
      </c>
      <c r="ZA35" s="8"/>
    </row>
    <row r="36" spans="2:677" x14ac:dyDescent="0.3">
      <c r="B36" s="21"/>
      <c r="C36" s="15" t="s">
        <v>242</v>
      </c>
      <c r="D36" s="13">
        <v>69.145778765935503</v>
      </c>
      <c r="E36" s="13">
        <v>2.9632846202968302</v>
      </c>
      <c r="F36" s="13">
        <v>63.010357805708999</v>
      </c>
      <c r="G36" s="13">
        <v>74.672586365379999</v>
      </c>
      <c r="H36" s="13">
        <v>4.2855611335694199</v>
      </c>
      <c r="I36" s="14">
        <v>275</v>
      </c>
      <c r="J36" s="14">
        <v>395</v>
      </c>
      <c r="K36" s="13">
        <v>1.6216707906039101</v>
      </c>
      <c r="L36" s="14">
        <v>243.575947898094</v>
      </c>
      <c r="M36" s="14">
        <v>150</v>
      </c>
      <c r="ZA36" s="8"/>
    </row>
    <row r="37" spans="2:677" x14ac:dyDescent="0.3">
      <c r="B37" s="21"/>
      <c r="C37" s="15" t="s">
        <v>243</v>
      </c>
      <c r="D37" s="13">
        <v>73.222660984266398</v>
      </c>
      <c r="E37" s="13">
        <v>3.6654110625247598</v>
      </c>
      <c r="F37" s="13">
        <v>65.3533848549217</v>
      </c>
      <c r="G37" s="13">
        <v>79.855520967741896</v>
      </c>
      <c r="H37" s="13">
        <v>5.0058424717893901</v>
      </c>
      <c r="I37" s="14">
        <v>158</v>
      </c>
      <c r="J37" s="14">
        <v>220</v>
      </c>
      <c r="K37" s="13">
        <v>1.5006401530121201</v>
      </c>
      <c r="L37" s="14">
        <v>146.60410062892899</v>
      </c>
      <c r="M37" s="14">
        <v>84</v>
      </c>
      <c r="ZA37" s="8"/>
    </row>
    <row r="38" spans="2:677" x14ac:dyDescent="0.3">
      <c r="B38" s="21" t="s">
        <v>259</v>
      </c>
      <c r="C38" s="15" t="s">
        <v>244</v>
      </c>
      <c r="D38" s="13">
        <v>64.864066899798601</v>
      </c>
      <c r="E38" s="13">
        <v>1.3443331550248601</v>
      </c>
      <c r="F38" s="13">
        <v>62.184225115723301</v>
      </c>
      <c r="G38" s="13">
        <v>67.453396212589894</v>
      </c>
      <c r="H38" s="13">
        <v>2.0725391102928801</v>
      </c>
      <c r="I38" s="14">
        <v>2714</v>
      </c>
      <c r="J38" s="14">
        <v>4145</v>
      </c>
      <c r="K38" s="13">
        <v>3.2860782405359399</v>
      </c>
      <c r="L38" s="14">
        <v>1261.38201728391</v>
      </c>
      <c r="M38" s="14">
        <v>1551</v>
      </c>
      <c r="ZA38" s="8"/>
    </row>
    <row r="39" spans="2:677" x14ac:dyDescent="0.3">
      <c r="B39" s="21"/>
      <c r="C39" s="15" t="s">
        <v>245</v>
      </c>
      <c r="D39" s="13">
        <v>63.559157766336099</v>
      </c>
      <c r="E39" s="13">
        <v>1.58753187817199</v>
      </c>
      <c r="F39" s="13">
        <v>60.391879736628098</v>
      </c>
      <c r="G39" s="13">
        <v>66.613181479631393</v>
      </c>
      <c r="H39" s="13">
        <v>2.4977232769639</v>
      </c>
      <c r="I39" s="14">
        <v>2144</v>
      </c>
      <c r="J39" s="14">
        <v>3167</v>
      </c>
      <c r="K39" s="13">
        <v>3.4450004307189301</v>
      </c>
      <c r="L39" s="14">
        <v>919.30322323329494</v>
      </c>
      <c r="M39" s="14">
        <v>1211</v>
      </c>
      <c r="ZA39" s="8"/>
    </row>
    <row r="40" spans="2:677" x14ac:dyDescent="0.3">
      <c r="B40" s="21" t="s">
        <v>284</v>
      </c>
      <c r="C40" s="15" t="s">
        <v>277</v>
      </c>
      <c r="D40" s="13">
        <v>65.091272467284696</v>
      </c>
      <c r="E40" s="13">
        <v>1.3789265944445099</v>
      </c>
      <c r="F40" s="13">
        <v>62.341419394006103</v>
      </c>
      <c r="G40" s="13">
        <v>67.744222450169502</v>
      </c>
      <c r="H40" s="13">
        <v>2.1184508186371098</v>
      </c>
      <c r="I40" s="14">
        <v>2459</v>
      </c>
      <c r="J40" s="14">
        <v>3705</v>
      </c>
      <c r="K40" s="13">
        <v>3.0995346313083498</v>
      </c>
      <c r="L40" s="14">
        <v>1195.34073359783</v>
      </c>
      <c r="M40" s="14">
        <v>2134</v>
      </c>
      <c r="ZA40" s="8"/>
    </row>
    <row r="41" spans="2:677" x14ac:dyDescent="0.3">
      <c r="B41" s="21"/>
      <c r="C41" s="15" t="s">
        <v>278</v>
      </c>
      <c r="D41" s="13">
        <v>63.1332206399019</v>
      </c>
      <c r="E41" s="13">
        <v>1.5741453962569401</v>
      </c>
      <c r="F41" s="13">
        <v>59.996691621404601</v>
      </c>
      <c r="G41" s="13">
        <v>66.162523655069407</v>
      </c>
      <c r="H41" s="13">
        <v>2.4933709706265801</v>
      </c>
      <c r="I41" s="14">
        <v>2399</v>
      </c>
      <c r="J41" s="14">
        <v>3607</v>
      </c>
      <c r="K41" s="13">
        <v>3.83903671021694</v>
      </c>
      <c r="L41" s="14">
        <v>939.55861125281501</v>
      </c>
      <c r="M41" s="14">
        <v>2088</v>
      </c>
      <c r="ZA41" s="8"/>
    </row>
    <row r="42" spans="2:677" x14ac:dyDescent="0.3">
      <c r="B42" s="21" t="s">
        <v>285</v>
      </c>
      <c r="C42" s="15" t="s">
        <v>279</v>
      </c>
      <c r="D42" s="13">
        <v>58.635864201091998</v>
      </c>
      <c r="E42" s="13">
        <v>2.37229264011797</v>
      </c>
      <c r="F42" s="13">
        <v>53.915279163861399</v>
      </c>
      <c r="G42" s="13">
        <v>63.202923569810103</v>
      </c>
      <c r="H42" s="13">
        <v>4.0458048541455502</v>
      </c>
      <c r="I42" s="14">
        <v>539</v>
      </c>
      <c r="J42" s="14">
        <v>926</v>
      </c>
      <c r="K42" s="13">
        <v>2.1463026910776599</v>
      </c>
      <c r="L42" s="14">
        <v>431.43961187275698</v>
      </c>
      <c r="M42" s="14">
        <v>447</v>
      </c>
      <c r="ZA42" s="8"/>
    </row>
    <row r="43" spans="2:677" x14ac:dyDescent="0.3">
      <c r="B43" s="21"/>
      <c r="C43" s="15" t="s">
        <v>280</v>
      </c>
      <c r="D43" s="13">
        <v>71.136601461310207</v>
      </c>
      <c r="E43" s="13">
        <v>3.9959609394211402</v>
      </c>
      <c r="F43" s="13">
        <v>62.699352023239499</v>
      </c>
      <c r="G43" s="13">
        <v>78.325129792042105</v>
      </c>
      <c r="H43" s="13">
        <v>5.61730650232772</v>
      </c>
      <c r="I43" s="14">
        <v>214</v>
      </c>
      <c r="J43" s="14">
        <v>298</v>
      </c>
      <c r="K43" s="13">
        <v>2.30971470305286</v>
      </c>
      <c r="L43" s="14">
        <v>129.02026367417599</v>
      </c>
      <c r="M43" s="14">
        <v>168</v>
      </c>
      <c r="ZA43" s="8"/>
    </row>
    <row r="44" spans="2:677" x14ac:dyDescent="0.3">
      <c r="B44" s="21"/>
      <c r="C44" s="15" t="s">
        <v>281</v>
      </c>
      <c r="D44" s="13">
        <v>58.533977226658102</v>
      </c>
      <c r="E44" s="13">
        <v>4.4470791631464497</v>
      </c>
      <c r="F44" s="13">
        <v>49.6033214558095</v>
      </c>
      <c r="G44" s="13">
        <v>66.936922259142094</v>
      </c>
      <c r="H44" s="13">
        <v>7.5974320793652002</v>
      </c>
      <c r="I44" s="14">
        <v>151</v>
      </c>
      <c r="J44" s="14">
        <v>246</v>
      </c>
      <c r="K44" s="13">
        <v>1.99625211445289</v>
      </c>
      <c r="L44" s="14">
        <v>123.230927706454</v>
      </c>
      <c r="M44" s="14">
        <v>148</v>
      </c>
      <c r="ZA44" s="8"/>
    </row>
    <row r="45" spans="2:677" x14ac:dyDescent="0.3">
      <c r="B45" s="21"/>
      <c r="C45" s="15" t="s">
        <v>282</v>
      </c>
      <c r="D45" s="13">
        <v>64.922101346775506</v>
      </c>
      <c r="E45" s="13">
        <v>1.2814692259617799</v>
      </c>
      <c r="F45" s="13">
        <v>62.370021976336901</v>
      </c>
      <c r="G45" s="13">
        <v>67.391589297399605</v>
      </c>
      <c r="H45" s="13">
        <v>1.9738566672648701</v>
      </c>
      <c r="I45" s="14">
        <v>3917</v>
      </c>
      <c r="J45" s="14">
        <v>5774</v>
      </c>
      <c r="K45" s="13">
        <v>4.1628597810835197</v>
      </c>
      <c r="L45" s="14">
        <v>1387.0272609799799</v>
      </c>
      <c r="M45" s="14">
        <v>2542</v>
      </c>
      <c r="ZA45" s="8"/>
    </row>
    <row r="46" spans="2:677" x14ac:dyDescent="0.3">
      <c r="B46" s="21"/>
      <c r="C46" s="15" t="s">
        <v>283</v>
      </c>
      <c r="D46" s="13">
        <v>49.098785237709997</v>
      </c>
      <c r="E46" s="13">
        <v>8.2593505762177006</v>
      </c>
      <c r="F46" s="13">
        <v>33.361453174432199</v>
      </c>
      <c r="G46" s="13">
        <v>65.016784363627295</v>
      </c>
      <c r="H46" s="13">
        <v>16.821904118870499</v>
      </c>
      <c r="I46" s="14">
        <v>37</v>
      </c>
      <c r="J46" s="14">
        <v>68</v>
      </c>
      <c r="K46" s="13">
        <v>1.8288063018677301</v>
      </c>
      <c r="L46" s="14">
        <v>37.182724015415303</v>
      </c>
      <c r="M46" s="14">
        <v>22</v>
      </c>
      <c r="ZA46" s="8">
        <v>1</v>
      </c>
    </row>
    <row r="47" spans="2:677" x14ac:dyDescent="0.3">
      <c r="B47" s="21" t="s">
        <v>261</v>
      </c>
      <c r="C47" s="15" t="s">
        <v>246</v>
      </c>
      <c r="D47" s="13">
        <v>60.2838747979633</v>
      </c>
      <c r="E47" s="13">
        <v>2.0319120811535099</v>
      </c>
      <c r="F47" s="13">
        <v>56.238860153634199</v>
      </c>
      <c r="G47" s="13">
        <v>64.193050577484598</v>
      </c>
      <c r="H47" s="13">
        <v>3.3705731225195801</v>
      </c>
      <c r="I47" s="14">
        <v>1043</v>
      </c>
      <c r="J47" s="14">
        <v>1676</v>
      </c>
      <c r="K47" s="13">
        <v>2.8883951435703099</v>
      </c>
      <c r="L47" s="14">
        <v>580.25301826547104</v>
      </c>
      <c r="M47" s="14">
        <v>1033</v>
      </c>
      <c r="ZA47" s="8"/>
    </row>
    <row r="48" spans="2:677" x14ac:dyDescent="0.3">
      <c r="B48" s="21"/>
      <c r="C48" s="15" t="s">
        <v>247</v>
      </c>
      <c r="D48" s="13">
        <v>62.309657782421802</v>
      </c>
      <c r="E48" s="13">
        <v>2.4811514694154799</v>
      </c>
      <c r="F48" s="13">
        <v>57.3346011944775</v>
      </c>
      <c r="G48" s="13">
        <v>67.038106336099105</v>
      </c>
      <c r="H48" s="13">
        <v>3.9819693410600601</v>
      </c>
      <c r="I48" s="14">
        <v>855</v>
      </c>
      <c r="J48" s="14">
        <v>1290</v>
      </c>
      <c r="K48" s="13">
        <v>3.3788897890221601</v>
      </c>
      <c r="L48" s="14">
        <v>381.782206744696</v>
      </c>
      <c r="M48" s="14">
        <v>895</v>
      </c>
      <c r="ZA48" s="8"/>
    </row>
    <row r="49" spans="2:677" x14ac:dyDescent="0.3">
      <c r="B49" s="21"/>
      <c r="C49" s="15" t="s">
        <v>248</v>
      </c>
      <c r="D49" s="13">
        <v>67.337455616549306</v>
      </c>
      <c r="E49" s="13">
        <v>2.41902030020578</v>
      </c>
      <c r="F49" s="13">
        <v>62.4288457714025</v>
      </c>
      <c r="G49" s="13">
        <v>71.893488442801498</v>
      </c>
      <c r="H49" s="13">
        <v>3.5923844731835399</v>
      </c>
      <c r="I49" s="14">
        <v>880</v>
      </c>
      <c r="J49" s="14">
        <v>1287</v>
      </c>
      <c r="K49" s="13">
        <v>3.42147427730053</v>
      </c>
      <c r="L49" s="14">
        <v>376.15363895572398</v>
      </c>
      <c r="M49" s="14">
        <v>911</v>
      </c>
      <c r="ZA49" s="8"/>
    </row>
    <row r="50" spans="2:677" x14ac:dyDescent="0.3">
      <c r="B50" s="21"/>
      <c r="C50" s="15" t="s">
        <v>249</v>
      </c>
      <c r="D50" s="13">
        <v>65.843006529073193</v>
      </c>
      <c r="E50" s="13">
        <v>2.1153924758470399</v>
      </c>
      <c r="F50" s="13">
        <v>61.582048432462102</v>
      </c>
      <c r="G50" s="13">
        <v>69.862655524960402</v>
      </c>
      <c r="H50" s="13">
        <v>3.2127823247454201</v>
      </c>
      <c r="I50" s="14">
        <v>936</v>
      </c>
      <c r="J50" s="14">
        <v>1359</v>
      </c>
      <c r="K50" s="13">
        <v>2.70204383578763</v>
      </c>
      <c r="L50" s="14">
        <v>502.95261016883398</v>
      </c>
      <c r="M50" s="14">
        <v>943</v>
      </c>
      <c r="ZA50" s="8"/>
    </row>
    <row r="51" spans="2:677" x14ac:dyDescent="0.3">
      <c r="B51" s="21"/>
      <c r="C51" s="15" t="s">
        <v>250</v>
      </c>
      <c r="D51" s="13">
        <v>63.973918961208497</v>
      </c>
      <c r="E51" s="13">
        <v>1.8948953249701499</v>
      </c>
      <c r="F51" s="13">
        <v>60.180554134193201</v>
      </c>
      <c r="G51" s="13">
        <v>67.6004646017265</v>
      </c>
      <c r="H51" s="13">
        <v>2.9619810005998599</v>
      </c>
      <c r="I51" s="14">
        <v>1091</v>
      </c>
      <c r="J51" s="14">
        <v>1632</v>
      </c>
      <c r="K51" s="13">
        <v>2.54099863754722</v>
      </c>
      <c r="L51" s="14">
        <v>642.267168460721</v>
      </c>
      <c r="M51" s="14">
        <v>1075</v>
      </c>
      <c r="ZA51" s="8"/>
    </row>
    <row r="52" spans="2:677" x14ac:dyDescent="0.3">
      <c r="B52" s="21" t="s">
        <v>260</v>
      </c>
      <c r="C52" s="15" t="s">
        <v>251</v>
      </c>
      <c r="D52" s="13">
        <v>65.125707785097504</v>
      </c>
      <c r="E52" s="13">
        <v>1.2137600320992801</v>
      </c>
      <c r="F52" s="13">
        <v>62.709768904637798</v>
      </c>
      <c r="G52" s="13">
        <v>67.466327643642899</v>
      </c>
      <c r="H52" s="13">
        <v>1.86371875773613</v>
      </c>
      <c r="I52" s="14">
        <v>3730</v>
      </c>
      <c r="J52" s="14">
        <v>5511</v>
      </c>
      <c r="K52" s="13">
        <v>3.5740399725784102</v>
      </c>
      <c r="L52" s="14">
        <v>1541.95253614475</v>
      </c>
      <c r="M52" s="14">
        <v>2560</v>
      </c>
      <c r="ZA52" s="8"/>
    </row>
    <row r="53" spans="2:677" x14ac:dyDescent="0.3">
      <c r="B53" s="21"/>
      <c r="C53" s="15" t="s">
        <v>252</v>
      </c>
      <c r="D53" s="13">
        <v>59.611407334751704</v>
      </c>
      <c r="E53" s="13">
        <v>2.0333534964111699</v>
      </c>
      <c r="F53" s="13">
        <v>55.5684027964002</v>
      </c>
      <c r="G53" s="13">
        <v>63.527984870716303</v>
      </c>
      <c r="H53" s="13">
        <v>3.4110140782161702</v>
      </c>
      <c r="I53" s="14">
        <v>1075</v>
      </c>
      <c r="J53" s="14">
        <v>1733</v>
      </c>
      <c r="K53" s="13">
        <v>2.9743054431879798</v>
      </c>
      <c r="L53" s="14">
        <v>582.65703812265394</v>
      </c>
      <c r="M53" s="14">
        <v>1068</v>
      </c>
      <c r="ZA53" s="8"/>
    </row>
    <row r="54" spans="2:677" x14ac:dyDescent="0.3">
      <c r="B54" s="21" t="s">
        <v>254</v>
      </c>
      <c r="C54" s="15" t="s">
        <v>253</v>
      </c>
      <c r="D54" s="13">
        <v>66.757171847520695</v>
      </c>
      <c r="E54" s="13">
        <v>1.1566569404085201</v>
      </c>
      <c r="F54" s="13">
        <v>64.4517083288859</v>
      </c>
      <c r="G54" s="13">
        <v>68.985066450440698</v>
      </c>
      <c r="H54" s="13">
        <v>1.7326332263602</v>
      </c>
      <c r="I54" s="14">
        <v>3178</v>
      </c>
      <c r="J54" s="14">
        <v>4649</v>
      </c>
      <c r="K54" s="13">
        <v>2.8020724587060499</v>
      </c>
      <c r="L54" s="14">
        <v>1659.1291155071799</v>
      </c>
      <c r="M54" s="14">
        <v>2211</v>
      </c>
      <c r="ZA54" s="8"/>
    </row>
    <row r="55" spans="2:677" x14ac:dyDescent="0.3">
      <c r="B55" s="21"/>
      <c r="C55" s="15" t="s">
        <v>254</v>
      </c>
      <c r="D55" s="13">
        <v>60.223445115084601</v>
      </c>
      <c r="E55" s="13">
        <v>2.04420493263037</v>
      </c>
      <c r="F55" s="13">
        <v>56.154549644410402</v>
      </c>
      <c r="G55" s="13">
        <v>64.155769010268997</v>
      </c>
      <c r="H55" s="13">
        <v>3.3943673078216801</v>
      </c>
      <c r="I55" s="14">
        <v>1680</v>
      </c>
      <c r="J55" s="14">
        <v>2663</v>
      </c>
      <c r="K55" s="13">
        <v>4.6436999850199996</v>
      </c>
      <c r="L55" s="14">
        <v>573.46512664265799</v>
      </c>
      <c r="M55" s="14">
        <v>1420</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183" priority="1">
      <formula>ZA9 = 3</formula>
    </cfRule>
    <cfRule type="expression" dxfId="182" priority="48">
      <formula>I9 = J9</formula>
    </cfRule>
    <cfRule type="expression" dxfId="181" priority="95">
      <formula>ZA9 = 2</formula>
    </cfRule>
    <cfRule type="expression" dxfId="180" priority="142">
      <formula>ZA9 = 1</formula>
    </cfRule>
  </conditionalFormatting>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107</v>
      </c>
      <c r="M2" s="11" t="str">
        <f>HYPERLINK("#'INDICE'!A1", "Índice")</f>
        <v>Índice</v>
      </c>
    </row>
    <row r="3" spans="2:677" x14ac:dyDescent="0.3">
      <c r="B3" s="9" t="s">
        <v>7</v>
      </c>
      <c r="C3" s="10" t="s">
        <v>106</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86.527085342368693</v>
      </c>
      <c r="E9" s="13">
        <v>0.72297164721746199</v>
      </c>
      <c r="F9" s="13">
        <v>85.045559178164197</v>
      </c>
      <c r="G9" s="13">
        <v>87.882749985379206</v>
      </c>
      <c r="H9" s="13">
        <v>0.83554374258282404</v>
      </c>
      <c r="I9" s="14">
        <v>6512</v>
      </c>
      <c r="J9" s="14">
        <v>7500</v>
      </c>
      <c r="K9" s="13">
        <v>3.3622674157096499</v>
      </c>
      <c r="L9" s="14">
        <v>2230.6375646855099</v>
      </c>
      <c r="M9" s="14">
        <v>2878</v>
      </c>
      <c r="ZA9" s="8"/>
    </row>
    <row r="10" spans="2:677" x14ac:dyDescent="0.3">
      <c r="B10" s="21" t="s">
        <v>256</v>
      </c>
      <c r="C10" s="15" t="s">
        <v>216</v>
      </c>
      <c r="D10" s="13">
        <v>87.687369939395495</v>
      </c>
      <c r="E10" s="13">
        <v>0.91676061787363605</v>
      </c>
      <c r="F10" s="13">
        <v>85.773772579528895</v>
      </c>
      <c r="G10" s="13">
        <v>89.375449224746504</v>
      </c>
      <c r="H10" s="13">
        <v>1.0454876437818199</v>
      </c>
      <c r="I10" s="14">
        <v>4121</v>
      </c>
      <c r="J10" s="14">
        <v>4631</v>
      </c>
      <c r="K10" s="13">
        <v>3.6041678887911002</v>
      </c>
      <c r="L10" s="14">
        <v>1284.9012984113001</v>
      </c>
      <c r="M10" s="14">
        <v>1807</v>
      </c>
      <c r="ZA10" s="8"/>
    </row>
    <row r="11" spans="2:677" x14ac:dyDescent="0.3">
      <c r="B11" s="21"/>
      <c r="C11" s="15" t="s">
        <v>217</v>
      </c>
      <c r="D11" s="13">
        <v>83.890296283844606</v>
      </c>
      <c r="E11" s="13">
        <v>1.1386085514655899</v>
      </c>
      <c r="F11" s="13">
        <v>81.529429258957407</v>
      </c>
      <c r="G11" s="13">
        <v>86.001215558700295</v>
      </c>
      <c r="H11" s="13">
        <v>1.35725894639003</v>
      </c>
      <c r="I11" s="14">
        <v>2391</v>
      </c>
      <c r="J11" s="14">
        <v>2869</v>
      </c>
      <c r="K11" s="13">
        <v>2.7512417173954198</v>
      </c>
      <c r="L11" s="14">
        <v>1042.80186719328</v>
      </c>
      <c r="M11" s="14">
        <v>1071</v>
      </c>
      <c r="ZA11" s="8"/>
    </row>
    <row r="12" spans="2:677" x14ac:dyDescent="0.3">
      <c r="B12" s="21" t="s">
        <v>257</v>
      </c>
      <c r="C12" s="15" t="s">
        <v>218</v>
      </c>
      <c r="D12" s="13">
        <v>88.087967333674598</v>
      </c>
      <c r="E12" s="13">
        <v>0.80420721989871502</v>
      </c>
      <c r="F12" s="13">
        <v>86.417720584549897</v>
      </c>
      <c r="G12" s="13">
        <v>89.577591268670304</v>
      </c>
      <c r="H12" s="13">
        <v>0.91295922047151001</v>
      </c>
      <c r="I12" s="14">
        <v>2626</v>
      </c>
      <c r="J12" s="14">
        <v>2999</v>
      </c>
      <c r="K12" s="13">
        <v>1.8478431302144001</v>
      </c>
      <c r="L12" s="14">
        <v>1622.9732659460301</v>
      </c>
      <c r="M12" s="14">
        <v>1133</v>
      </c>
      <c r="ZA12" s="8"/>
    </row>
    <row r="13" spans="2:677" x14ac:dyDescent="0.3">
      <c r="B13" s="21"/>
      <c r="C13" s="15" t="s">
        <v>219</v>
      </c>
      <c r="D13" s="13">
        <v>86.123209334609498</v>
      </c>
      <c r="E13" s="13">
        <v>1.18565214597635</v>
      </c>
      <c r="F13" s="13">
        <v>83.629087785844305</v>
      </c>
      <c r="G13" s="13">
        <v>88.290553116767597</v>
      </c>
      <c r="H13" s="13">
        <v>1.3766929439076101</v>
      </c>
      <c r="I13" s="14">
        <v>2138</v>
      </c>
      <c r="J13" s="14">
        <v>2437</v>
      </c>
      <c r="K13" s="13">
        <v>2.8653826390811599</v>
      </c>
      <c r="L13" s="14">
        <v>850.497230897397</v>
      </c>
      <c r="M13" s="14">
        <v>948</v>
      </c>
      <c r="ZA13" s="8"/>
    </row>
    <row r="14" spans="2:677" x14ac:dyDescent="0.3">
      <c r="B14" s="21"/>
      <c r="C14" s="15" t="s">
        <v>220</v>
      </c>
      <c r="D14" s="13">
        <v>80.662845017967001</v>
      </c>
      <c r="E14" s="13">
        <v>1.4226170340214099</v>
      </c>
      <c r="F14" s="13">
        <v>77.716734430922202</v>
      </c>
      <c r="G14" s="13">
        <v>83.303128525449793</v>
      </c>
      <c r="H14" s="13">
        <v>1.7636583903091101</v>
      </c>
      <c r="I14" s="14">
        <v>1748</v>
      </c>
      <c r="J14" s="14">
        <v>2064</v>
      </c>
      <c r="K14" s="13">
        <v>2.6767580865728999</v>
      </c>
      <c r="L14" s="14">
        <v>771.08200787863495</v>
      </c>
      <c r="M14" s="14">
        <v>797</v>
      </c>
      <c r="ZA14" s="8"/>
    </row>
    <row r="15" spans="2:677" x14ac:dyDescent="0.3">
      <c r="B15" s="21" t="s">
        <v>258</v>
      </c>
      <c r="C15" s="15" t="s">
        <v>221</v>
      </c>
      <c r="D15" s="13">
        <v>86.328573372926698</v>
      </c>
      <c r="E15" s="13">
        <v>2.5392353170037301</v>
      </c>
      <c r="F15" s="13">
        <v>80.467756365650203</v>
      </c>
      <c r="G15" s="13">
        <v>90.635460045030896</v>
      </c>
      <c r="H15" s="13">
        <v>2.9413613798928502</v>
      </c>
      <c r="I15" s="14">
        <v>202</v>
      </c>
      <c r="J15" s="14">
        <v>232</v>
      </c>
      <c r="K15" s="13">
        <v>1.2619713039567599</v>
      </c>
      <c r="L15" s="14">
        <v>183.839362489933</v>
      </c>
      <c r="M15" s="14">
        <v>86</v>
      </c>
      <c r="ZA15" s="8"/>
    </row>
    <row r="16" spans="2:677" x14ac:dyDescent="0.3">
      <c r="B16" s="21"/>
      <c r="C16" s="15" t="s">
        <v>222</v>
      </c>
      <c r="D16" s="13">
        <v>85.220160982945799</v>
      </c>
      <c r="E16" s="13">
        <v>2.3197126645042401</v>
      </c>
      <c r="F16" s="13">
        <v>80.013397744313494</v>
      </c>
      <c r="G16" s="13">
        <v>89.252690259106899</v>
      </c>
      <c r="H16" s="13">
        <v>2.7220233308036699</v>
      </c>
      <c r="I16" s="14">
        <v>242</v>
      </c>
      <c r="J16" s="14">
        <v>285</v>
      </c>
      <c r="K16" s="13">
        <v>1.2133180910135</v>
      </c>
      <c r="L16" s="14">
        <v>234.89306069930601</v>
      </c>
      <c r="M16" s="14">
        <v>105</v>
      </c>
      <c r="ZA16" s="8"/>
    </row>
    <row r="17" spans="2:677" x14ac:dyDescent="0.3">
      <c r="B17" s="21"/>
      <c r="C17" s="15" t="s">
        <v>223</v>
      </c>
      <c r="D17" s="13">
        <v>79.580865823615994</v>
      </c>
      <c r="E17" s="13">
        <v>3.4704780809667302</v>
      </c>
      <c r="F17" s="13">
        <v>71.853731400389506</v>
      </c>
      <c r="G17" s="13">
        <v>85.611431649701004</v>
      </c>
      <c r="H17" s="13">
        <v>4.3609453667653399</v>
      </c>
      <c r="I17" s="14">
        <v>176</v>
      </c>
      <c r="J17" s="14">
        <v>217</v>
      </c>
      <c r="K17" s="13">
        <v>1.6009817450111199</v>
      </c>
      <c r="L17" s="14">
        <v>135.541832801156</v>
      </c>
      <c r="M17" s="14">
        <v>96</v>
      </c>
      <c r="ZA17" s="8"/>
    </row>
    <row r="18" spans="2:677" x14ac:dyDescent="0.3">
      <c r="B18" s="21"/>
      <c r="C18" s="15" t="s">
        <v>224</v>
      </c>
      <c r="D18" s="13">
        <v>87.768175919422006</v>
      </c>
      <c r="E18" s="13">
        <v>3.0108480640778801</v>
      </c>
      <c r="F18" s="13">
        <v>80.435410467180702</v>
      </c>
      <c r="G18" s="13">
        <v>92.605297906793396</v>
      </c>
      <c r="H18" s="13">
        <v>3.4304553245382099</v>
      </c>
      <c r="I18" s="14">
        <v>208</v>
      </c>
      <c r="J18" s="14">
        <v>235</v>
      </c>
      <c r="K18" s="13">
        <v>1.9759012645417899</v>
      </c>
      <c r="L18" s="14">
        <v>118.933068274794</v>
      </c>
      <c r="M18" s="14">
        <v>89</v>
      </c>
      <c r="ZA18" s="8"/>
    </row>
    <row r="19" spans="2:677" x14ac:dyDescent="0.3">
      <c r="B19" s="21"/>
      <c r="C19" s="15" t="s">
        <v>225</v>
      </c>
      <c r="D19" s="13">
        <v>87.575953366728797</v>
      </c>
      <c r="E19" s="13">
        <v>2.7932784733118599</v>
      </c>
      <c r="F19" s="13">
        <v>80.888288153633198</v>
      </c>
      <c r="G19" s="13">
        <v>92.150530713390097</v>
      </c>
      <c r="H19" s="13">
        <v>3.1895496034337998</v>
      </c>
      <c r="I19" s="14">
        <v>207</v>
      </c>
      <c r="J19" s="14">
        <v>231</v>
      </c>
      <c r="K19" s="13">
        <v>1.64933303717994</v>
      </c>
      <c r="L19" s="14">
        <v>140.056613669103</v>
      </c>
      <c r="M19" s="14">
        <v>84</v>
      </c>
      <c r="ZA19" s="8"/>
    </row>
    <row r="20" spans="2:677" x14ac:dyDescent="0.3">
      <c r="B20" s="21"/>
      <c r="C20" s="15" t="s">
        <v>226</v>
      </c>
      <c r="D20" s="13">
        <v>78.836391736542396</v>
      </c>
      <c r="E20" s="13">
        <v>4.8582247492320301</v>
      </c>
      <c r="F20" s="13">
        <v>67.623521009242793</v>
      </c>
      <c r="G20" s="13">
        <v>86.917222546116093</v>
      </c>
      <c r="H20" s="13">
        <v>6.1624138830038904</v>
      </c>
      <c r="I20" s="14">
        <v>162</v>
      </c>
      <c r="J20" s="14">
        <v>198</v>
      </c>
      <c r="K20" s="13">
        <v>2.7867947093374599</v>
      </c>
      <c r="L20" s="14">
        <v>71.049366979411602</v>
      </c>
      <c r="M20" s="14">
        <v>73</v>
      </c>
      <c r="ZA20" s="8"/>
    </row>
    <row r="21" spans="2:677" x14ac:dyDescent="0.3">
      <c r="B21" s="21"/>
      <c r="C21" s="15" t="s">
        <v>227</v>
      </c>
      <c r="D21" s="13">
        <v>92.014832282467296</v>
      </c>
      <c r="E21" s="13">
        <v>1.5451608455718899</v>
      </c>
      <c r="F21" s="13">
        <v>88.387173168247202</v>
      </c>
      <c r="G21" s="13">
        <v>94.578775548055503</v>
      </c>
      <c r="H21" s="13">
        <v>1.67925192845926</v>
      </c>
      <c r="I21" s="14">
        <v>380</v>
      </c>
      <c r="J21" s="14">
        <v>413</v>
      </c>
      <c r="K21" s="13">
        <v>1.33875998808622</v>
      </c>
      <c r="L21" s="14">
        <v>308.49443042467198</v>
      </c>
      <c r="M21" s="14">
        <v>177</v>
      </c>
      <c r="ZA21" s="8"/>
    </row>
    <row r="22" spans="2:677" x14ac:dyDescent="0.3">
      <c r="B22" s="21"/>
      <c r="C22" s="15" t="s">
        <v>228</v>
      </c>
      <c r="D22" s="13">
        <v>89.291582384580707</v>
      </c>
      <c r="E22" s="13">
        <v>1.5012267104192401</v>
      </c>
      <c r="F22" s="13">
        <v>85.953643704127202</v>
      </c>
      <c r="G22" s="13">
        <v>91.910951585845197</v>
      </c>
      <c r="H22" s="13">
        <v>1.68126341848599</v>
      </c>
      <c r="I22" s="14">
        <v>484</v>
      </c>
      <c r="J22" s="14">
        <v>543</v>
      </c>
      <c r="K22" s="13">
        <v>1.27748565862948</v>
      </c>
      <c r="L22" s="14">
        <v>425.05369538359201</v>
      </c>
      <c r="M22" s="14">
        <v>206</v>
      </c>
      <c r="ZA22" s="8"/>
    </row>
    <row r="23" spans="2:677" x14ac:dyDescent="0.3">
      <c r="B23" s="21"/>
      <c r="C23" s="15" t="s">
        <v>229</v>
      </c>
      <c r="D23" s="13">
        <v>86.135502908639097</v>
      </c>
      <c r="E23" s="13">
        <v>1.99277741283298</v>
      </c>
      <c r="F23" s="13">
        <v>81.717466641299296</v>
      </c>
      <c r="G23" s="13">
        <v>89.621500145503205</v>
      </c>
      <c r="H23" s="13">
        <v>2.3135377928270202</v>
      </c>
      <c r="I23" s="14">
        <v>399</v>
      </c>
      <c r="J23" s="14">
        <v>459</v>
      </c>
      <c r="K23" s="13">
        <v>1.5229889332931199</v>
      </c>
      <c r="L23" s="14">
        <v>301.38104746927797</v>
      </c>
      <c r="M23" s="14">
        <v>167</v>
      </c>
      <c r="ZA23" s="8"/>
    </row>
    <row r="24" spans="2:677" x14ac:dyDescent="0.3">
      <c r="B24" s="21"/>
      <c r="C24" s="15" t="s">
        <v>230</v>
      </c>
      <c r="D24" s="13">
        <v>87.744643492637493</v>
      </c>
      <c r="E24" s="13">
        <v>2.3949126733725499</v>
      </c>
      <c r="F24" s="13">
        <v>82.150233974598706</v>
      </c>
      <c r="G24" s="13">
        <v>91.761512074568003</v>
      </c>
      <c r="H24" s="13">
        <v>2.7294118228122999</v>
      </c>
      <c r="I24" s="14">
        <v>224</v>
      </c>
      <c r="J24" s="14">
        <v>250</v>
      </c>
      <c r="K24" s="13">
        <v>1.3281041945899299</v>
      </c>
      <c r="L24" s="14">
        <v>188.23824291676999</v>
      </c>
      <c r="M24" s="14">
        <v>89</v>
      </c>
      <c r="ZA24" s="8"/>
    </row>
    <row r="25" spans="2:677" x14ac:dyDescent="0.3">
      <c r="B25" s="21"/>
      <c r="C25" s="15" t="s">
        <v>231</v>
      </c>
      <c r="D25" s="13">
        <v>83.492906819151798</v>
      </c>
      <c r="E25" s="13">
        <v>2.53731006428628</v>
      </c>
      <c r="F25" s="13">
        <v>77.857390793314394</v>
      </c>
      <c r="G25" s="13">
        <v>87.916726586869999</v>
      </c>
      <c r="H25" s="13">
        <v>3.03895284156554</v>
      </c>
      <c r="I25" s="14">
        <v>309</v>
      </c>
      <c r="J25" s="14">
        <v>360</v>
      </c>
      <c r="K25" s="13">
        <v>1.6769547677289001</v>
      </c>
      <c r="L25" s="14">
        <v>214.67484211726699</v>
      </c>
      <c r="M25" s="14">
        <v>143</v>
      </c>
      <c r="ZA25" s="8"/>
    </row>
    <row r="26" spans="2:677" x14ac:dyDescent="0.3">
      <c r="B26" s="21"/>
      <c r="C26" s="15" t="s">
        <v>232</v>
      </c>
      <c r="D26" s="13">
        <v>79.863196019250097</v>
      </c>
      <c r="E26" s="13">
        <v>2.1919412097967199</v>
      </c>
      <c r="F26" s="13">
        <v>75.189681722326</v>
      </c>
      <c r="G26" s="13">
        <v>83.845504306888202</v>
      </c>
      <c r="H26" s="13">
        <v>2.7446199489291399</v>
      </c>
      <c r="I26" s="14">
        <v>342</v>
      </c>
      <c r="J26" s="14">
        <v>425</v>
      </c>
      <c r="K26" s="13">
        <v>1.2667369284015599</v>
      </c>
      <c r="L26" s="14">
        <v>335.50770524728301</v>
      </c>
      <c r="M26" s="14">
        <v>164</v>
      </c>
      <c r="ZA26" s="8"/>
    </row>
    <row r="27" spans="2:677" x14ac:dyDescent="0.3">
      <c r="B27" s="21"/>
      <c r="C27" s="15" t="s">
        <v>233</v>
      </c>
      <c r="D27" s="13">
        <v>84.384518898485098</v>
      </c>
      <c r="E27" s="13">
        <v>2.5307238519353401</v>
      </c>
      <c r="F27" s="13">
        <v>78.714990582928394</v>
      </c>
      <c r="G27" s="13">
        <v>88.759545967140994</v>
      </c>
      <c r="H27" s="13">
        <v>2.9990380759056201</v>
      </c>
      <c r="I27" s="14">
        <v>322</v>
      </c>
      <c r="J27" s="14">
        <v>373</v>
      </c>
      <c r="K27" s="13">
        <v>1.8080661216293199</v>
      </c>
      <c r="L27" s="14">
        <v>206.29776507502601</v>
      </c>
      <c r="M27" s="14">
        <v>150</v>
      </c>
      <c r="ZA27" s="8"/>
    </row>
    <row r="28" spans="2:677" x14ac:dyDescent="0.3">
      <c r="B28" s="21"/>
      <c r="C28" s="15" t="s">
        <v>234</v>
      </c>
      <c r="D28" s="13">
        <v>78.118730358641002</v>
      </c>
      <c r="E28" s="13">
        <v>4.3018213957303297</v>
      </c>
      <c r="F28" s="13">
        <v>68.407089303118696</v>
      </c>
      <c r="G28" s="13">
        <v>85.478740979745794</v>
      </c>
      <c r="H28" s="13">
        <v>5.5067733128543903</v>
      </c>
      <c r="I28" s="14">
        <v>159</v>
      </c>
      <c r="J28" s="14">
        <v>193</v>
      </c>
      <c r="K28" s="13">
        <v>2.0786352372876098</v>
      </c>
      <c r="L28" s="14">
        <v>92.849383353976094</v>
      </c>
      <c r="M28" s="14">
        <v>81</v>
      </c>
      <c r="ZA28" s="8"/>
    </row>
    <row r="29" spans="2:677" x14ac:dyDescent="0.3">
      <c r="B29" s="21"/>
      <c r="C29" s="15" t="s">
        <v>235</v>
      </c>
      <c r="D29" s="13">
        <v>77.534373361303594</v>
      </c>
      <c r="E29" s="13">
        <v>4.0212640452255304</v>
      </c>
      <c r="F29" s="13">
        <v>68.601798545083795</v>
      </c>
      <c r="G29" s="13">
        <v>84.499871753614798</v>
      </c>
      <c r="H29" s="13">
        <v>5.1864274784124298</v>
      </c>
      <c r="I29" s="14">
        <v>246</v>
      </c>
      <c r="J29" s="14">
        <v>303</v>
      </c>
      <c r="K29" s="13">
        <v>2.80362101327407</v>
      </c>
      <c r="L29" s="14">
        <v>108.074521686566</v>
      </c>
      <c r="M29" s="14">
        <v>109</v>
      </c>
      <c r="ZA29" s="8"/>
    </row>
    <row r="30" spans="2:677" x14ac:dyDescent="0.3">
      <c r="B30" s="21"/>
      <c r="C30" s="15" t="s">
        <v>236</v>
      </c>
      <c r="D30" s="13">
        <v>78.414487368480494</v>
      </c>
      <c r="E30" s="13">
        <v>2.9692142212308998</v>
      </c>
      <c r="F30" s="13">
        <v>71.978364643015496</v>
      </c>
      <c r="G30" s="13">
        <v>83.706958021236701</v>
      </c>
      <c r="H30" s="13">
        <v>3.78656332633809</v>
      </c>
      <c r="I30" s="14">
        <v>324</v>
      </c>
      <c r="J30" s="14">
        <v>380</v>
      </c>
      <c r="K30" s="13">
        <v>1.9740747771727101</v>
      </c>
      <c r="L30" s="14">
        <v>192.49524100816501</v>
      </c>
      <c r="M30" s="14">
        <v>143</v>
      </c>
      <c r="ZA30" s="8"/>
    </row>
    <row r="31" spans="2:677" x14ac:dyDescent="0.3">
      <c r="B31" s="21"/>
      <c r="C31" s="15" t="s">
        <v>237</v>
      </c>
      <c r="D31" s="13">
        <v>91.774827900294</v>
      </c>
      <c r="E31" s="13">
        <v>1.4605503958225601</v>
      </c>
      <c r="F31" s="13">
        <v>88.390394237520198</v>
      </c>
      <c r="G31" s="13">
        <v>94.236959220993796</v>
      </c>
      <c r="H31" s="13">
        <v>1.59144988799035</v>
      </c>
      <c r="I31" s="14">
        <v>334</v>
      </c>
      <c r="J31" s="14">
        <v>363</v>
      </c>
      <c r="K31" s="13">
        <v>1.02299401192924</v>
      </c>
      <c r="L31" s="14">
        <v>354.840786717242</v>
      </c>
      <c r="M31" s="14">
        <v>140</v>
      </c>
      <c r="ZA31" s="8"/>
    </row>
    <row r="32" spans="2:677" x14ac:dyDescent="0.3">
      <c r="B32" s="21"/>
      <c r="C32" s="15" t="s">
        <v>238</v>
      </c>
      <c r="D32" s="13">
        <v>89.927476638736294</v>
      </c>
      <c r="E32" s="13">
        <v>2.0909931833029498</v>
      </c>
      <c r="F32" s="13">
        <v>84.943915569078399</v>
      </c>
      <c r="G32" s="13">
        <v>93.389845025754397</v>
      </c>
      <c r="H32" s="13">
        <v>2.32519944010332</v>
      </c>
      <c r="I32" s="14">
        <v>201</v>
      </c>
      <c r="J32" s="14">
        <v>225</v>
      </c>
      <c r="K32" s="13">
        <v>1.08124114445737</v>
      </c>
      <c r="L32" s="14">
        <v>208.094189860781</v>
      </c>
      <c r="M32" s="14">
        <v>77</v>
      </c>
      <c r="ZA32" s="8"/>
    </row>
    <row r="33" spans="2:677" x14ac:dyDescent="0.3">
      <c r="B33" s="21"/>
      <c r="C33" s="15" t="s">
        <v>239</v>
      </c>
      <c r="D33" s="13">
        <v>84.335178343606302</v>
      </c>
      <c r="E33" s="13">
        <v>2.8325762060537198</v>
      </c>
      <c r="F33" s="13">
        <v>77.881758316501006</v>
      </c>
      <c r="G33" s="13">
        <v>89.167579717455098</v>
      </c>
      <c r="H33" s="13">
        <v>3.3587125345404201</v>
      </c>
      <c r="I33" s="14">
        <v>236</v>
      </c>
      <c r="J33" s="14">
        <v>275</v>
      </c>
      <c r="K33" s="13">
        <v>1.66410047956979</v>
      </c>
      <c r="L33" s="14">
        <v>165.25444429358799</v>
      </c>
      <c r="M33" s="14">
        <v>113</v>
      </c>
      <c r="ZA33" s="8"/>
    </row>
    <row r="34" spans="2:677" x14ac:dyDescent="0.3">
      <c r="B34" s="21"/>
      <c r="C34" s="15" t="s">
        <v>240</v>
      </c>
      <c r="D34" s="13">
        <v>83.249076629029602</v>
      </c>
      <c r="E34" s="13">
        <v>1.9655621294900301</v>
      </c>
      <c r="F34" s="13">
        <v>79.011471477143303</v>
      </c>
      <c r="G34" s="13">
        <v>86.774319469176703</v>
      </c>
      <c r="H34" s="13">
        <v>2.3610617787977</v>
      </c>
      <c r="I34" s="14">
        <v>439</v>
      </c>
      <c r="J34" s="14">
        <v>513</v>
      </c>
      <c r="K34" s="13">
        <v>1.4184869214015099</v>
      </c>
      <c r="L34" s="14">
        <v>361.65296433832299</v>
      </c>
      <c r="M34" s="14">
        <v>204</v>
      </c>
      <c r="ZA34" s="8"/>
    </row>
    <row r="35" spans="2:677" x14ac:dyDescent="0.3">
      <c r="B35" s="21"/>
      <c r="C35" s="15" t="s">
        <v>241</v>
      </c>
      <c r="D35" s="13">
        <v>82.398362404119794</v>
      </c>
      <c r="E35" s="13">
        <v>3.0630037898113298</v>
      </c>
      <c r="F35" s="13">
        <v>75.5151685694523</v>
      </c>
      <c r="G35" s="13">
        <v>87.662680477354499</v>
      </c>
      <c r="H35" s="13">
        <v>3.7173114858629601</v>
      </c>
      <c r="I35" s="14">
        <v>344</v>
      </c>
      <c r="J35" s="14">
        <v>400</v>
      </c>
      <c r="K35" s="13">
        <v>2.5810493505972198</v>
      </c>
      <c r="L35" s="14">
        <v>154.975727181445</v>
      </c>
      <c r="M35" s="14">
        <v>147</v>
      </c>
      <c r="ZA35" s="8"/>
    </row>
    <row r="36" spans="2:677" x14ac:dyDescent="0.3">
      <c r="B36" s="21"/>
      <c r="C36" s="15" t="s">
        <v>242</v>
      </c>
      <c r="D36" s="13">
        <v>88.898434823101795</v>
      </c>
      <c r="E36" s="13">
        <v>1.9226677036223001</v>
      </c>
      <c r="F36" s="13">
        <v>84.497243495238493</v>
      </c>
      <c r="G36" s="13">
        <v>92.165983631211503</v>
      </c>
      <c r="H36" s="13">
        <v>2.1627689030163402</v>
      </c>
      <c r="I36" s="14">
        <v>361</v>
      </c>
      <c r="J36" s="14">
        <v>403</v>
      </c>
      <c r="K36" s="13">
        <v>1.5057614971006601</v>
      </c>
      <c r="L36" s="14">
        <v>267.63866706379201</v>
      </c>
      <c r="M36" s="14">
        <v>151</v>
      </c>
      <c r="ZA36" s="8"/>
    </row>
    <row r="37" spans="2:677" x14ac:dyDescent="0.3">
      <c r="B37" s="21"/>
      <c r="C37" s="15" t="s">
        <v>243</v>
      </c>
      <c r="D37" s="13">
        <v>94.24024371822</v>
      </c>
      <c r="E37" s="13">
        <v>1.6498006120295099</v>
      </c>
      <c r="F37" s="13">
        <v>89.945723696430207</v>
      </c>
      <c r="G37" s="13">
        <v>96.766375463242198</v>
      </c>
      <c r="H37" s="13">
        <v>1.75063279437439</v>
      </c>
      <c r="I37" s="14">
        <v>211</v>
      </c>
      <c r="J37" s="14">
        <v>224</v>
      </c>
      <c r="K37" s="13">
        <v>1.1182200530287001</v>
      </c>
      <c r="L37" s="14">
        <v>200.318353613223</v>
      </c>
      <c r="M37" s="14">
        <v>84</v>
      </c>
      <c r="ZA37" s="8"/>
    </row>
    <row r="38" spans="2:677" x14ac:dyDescent="0.3">
      <c r="B38" s="21" t="s">
        <v>259</v>
      </c>
      <c r="C38" s="15" t="s">
        <v>244</v>
      </c>
      <c r="D38" s="13">
        <v>85.444633750859893</v>
      </c>
      <c r="E38" s="13">
        <v>0.92284606738329</v>
      </c>
      <c r="F38" s="13">
        <v>83.539675799547695</v>
      </c>
      <c r="G38" s="13">
        <v>87.163007224102003</v>
      </c>
      <c r="H38" s="13">
        <v>1.0800515221050999</v>
      </c>
      <c r="I38" s="14">
        <v>3628</v>
      </c>
      <c r="J38" s="14">
        <v>4262</v>
      </c>
      <c r="K38" s="13">
        <v>2.91784444686802</v>
      </c>
      <c r="L38" s="14">
        <v>1460.6673102724101</v>
      </c>
      <c r="M38" s="14">
        <v>1562</v>
      </c>
      <c r="ZA38" s="8"/>
    </row>
    <row r="39" spans="2:677" x14ac:dyDescent="0.3">
      <c r="B39" s="21"/>
      <c r="C39" s="15" t="s">
        <v>245</v>
      </c>
      <c r="D39" s="13">
        <v>87.361727091506793</v>
      </c>
      <c r="E39" s="13">
        <v>1.07372964610535</v>
      </c>
      <c r="F39" s="13">
        <v>85.101082574914102</v>
      </c>
      <c r="G39" s="13">
        <v>89.322396842175095</v>
      </c>
      <c r="H39" s="13">
        <v>1.2290618350306599</v>
      </c>
      <c r="I39" s="14">
        <v>2884</v>
      </c>
      <c r="J39" s="14">
        <v>3238</v>
      </c>
      <c r="K39" s="13">
        <v>3.3800540699394599</v>
      </c>
      <c r="L39" s="14">
        <v>957.97284096641602</v>
      </c>
      <c r="M39" s="14">
        <v>1220</v>
      </c>
      <c r="ZA39" s="8"/>
    </row>
    <row r="40" spans="2:677" x14ac:dyDescent="0.3">
      <c r="B40" s="21" t="s">
        <v>284</v>
      </c>
      <c r="C40" s="15" t="s">
        <v>277</v>
      </c>
      <c r="D40" s="13">
        <v>86.647287450486004</v>
      </c>
      <c r="E40" s="13">
        <v>0.98903861066198295</v>
      </c>
      <c r="F40" s="13">
        <v>84.586261663665198</v>
      </c>
      <c r="G40" s="13">
        <v>88.470290628732002</v>
      </c>
      <c r="H40" s="13">
        <v>1.14145363318749</v>
      </c>
      <c r="I40" s="14">
        <v>3305</v>
      </c>
      <c r="J40" s="14">
        <v>3799</v>
      </c>
      <c r="K40" s="13">
        <v>3.2111232976764001</v>
      </c>
      <c r="L40" s="14">
        <v>1183.0750948582399</v>
      </c>
      <c r="M40" s="14">
        <v>2166</v>
      </c>
      <c r="ZA40" s="8"/>
    </row>
    <row r="41" spans="2:677" x14ac:dyDescent="0.3">
      <c r="B41" s="21"/>
      <c r="C41" s="15" t="s">
        <v>278</v>
      </c>
      <c r="D41" s="13">
        <v>86.404576155252201</v>
      </c>
      <c r="E41" s="13">
        <v>0.96024162259399204</v>
      </c>
      <c r="F41" s="13">
        <v>84.409655051402893</v>
      </c>
      <c r="G41" s="13">
        <v>88.179975191939306</v>
      </c>
      <c r="H41" s="13">
        <v>1.1113319054636901</v>
      </c>
      <c r="I41" s="14">
        <v>3207</v>
      </c>
      <c r="J41" s="14">
        <v>3701</v>
      </c>
      <c r="K41" s="13">
        <v>2.9042452136978301</v>
      </c>
      <c r="L41" s="14">
        <v>1274.34143044957</v>
      </c>
      <c r="M41" s="14">
        <v>2127</v>
      </c>
      <c r="ZA41" s="8"/>
    </row>
    <row r="42" spans="2:677" x14ac:dyDescent="0.3">
      <c r="B42" s="21" t="s">
        <v>285</v>
      </c>
      <c r="C42" s="15" t="s">
        <v>279</v>
      </c>
      <c r="D42" s="13">
        <v>77.565784673196802</v>
      </c>
      <c r="E42" s="13">
        <v>1.86926597287098</v>
      </c>
      <c r="F42" s="13">
        <v>73.685220429519404</v>
      </c>
      <c r="G42" s="13">
        <v>81.021484665512304</v>
      </c>
      <c r="H42" s="13">
        <v>2.4099104788878898</v>
      </c>
      <c r="I42" s="14">
        <v>732</v>
      </c>
      <c r="J42" s="14">
        <v>949</v>
      </c>
      <c r="K42" s="13">
        <v>1.90357268287458</v>
      </c>
      <c r="L42" s="14">
        <v>498.53625686985498</v>
      </c>
      <c r="M42" s="14">
        <v>454</v>
      </c>
      <c r="ZA42" s="8"/>
    </row>
    <row r="43" spans="2:677" x14ac:dyDescent="0.3">
      <c r="B43" s="21"/>
      <c r="C43" s="15" t="s">
        <v>280</v>
      </c>
      <c r="D43" s="13">
        <v>89.110121570542802</v>
      </c>
      <c r="E43" s="13">
        <v>2.9734321395040899</v>
      </c>
      <c r="F43" s="13">
        <v>81.750277762140499</v>
      </c>
      <c r="G43" s="13">
        <v>93.729512222687504</v>
      </c>
      <c r="H43" s="13">
        <v>3.33680628765635</v>
      </c>
      <c r="I43" s="14">
        <v>276</v>
      </c>
      <c r="J43" s="14">
        <v>308</v>
      </c>
      <c r="K43" s="13">
        <v>2.7970766678891201</v>
      </c>
      <c r="L43" s="14">
        <v>110.11496521918301</v>
      </c>
      <c r="M43" s="14">
        <v>174</v>
      </c>
      <c r="ZA43" s="8"/>
    </row>
    <row r="44" spans="2:677" x14ac:dyDescent="0.3">
      <c r="B44" s="21"/>
      <c r="C44" s="15" t="s">
        <v>281</v>
      </c>
      <c r="D44" s="13">
        <v>81.090660155228505</v>
      </c>
      <c r="E44" s="13">
        <v>3.3761587159173301</v>
      </c>
      <c r="F44" s="13">
        <v>73.547349678028695</v>
      </c>
      <c r="G44" s="13">
        <v>86.867005843187499</v>
      </c>
      <c r="H44" s="13">
        <v>4.16343720652229</v>
      </c>
      <c r="I44" s="14">
        <v>209</v>
      </c>
      <c r="J44" s="14">
        <v>254</v>
      </c>
      <c r="K44" s="13">
        <v>1.8806978493222199</v>
      </c>
      <c r="L44" s="14">
        <v>135.05625057822999</v>
      </c>
      <c r="M44" s="14">
        <v>153</v>
      </c>
      <c r="ZA44" s="8"/>
    </row>
    <row r="45" spans="2:677" x14ac:dyDescent="0.3">
      <c r="B45" s="21"/>
      <c r="C45" s="15" t="s">
        <v>282</v>
      </c>
      <c r="D45" s="13">
        <v>87.918863672084996</v>
      </c>
      <c r="E45" s="13">
        <v>0.796373371597075</v>
      </c>
      <c r="F45" s="13">
        <v>86.268331286448003</v>
      </c>
      <c r="G45" s="13">
        <v>89.395391313205096</v>
      </c>
      <c r="H45" s="13">
        <v>0.905804895940586</v>
      </c>
      <c r="I45" s="14">
        <v>5237</v>
      </c>
      <c r="J45" s="14">
        <v>5916</v>
      </c>
      <c r="K45" s="13">
        <v>3.53181834200723</v>
      </c>
      <c r="L45" s="14">
        <v>1675.0578390840401</v>
      </c>
      <c r="M45" s="14">
        <v>2566</v>
      </c>
      <c r="ZA45" s="8"/>
    </row>
    <row r="46" spans="2:677" x14ac:dyDescent="0.3">
      <c r="B46" s="21"/>
      <c r="C46" s="15" t="s">
        <v>283</v>
      </c>
      <c r="D46" s="13">
        <v>65.939048796906107</v>
      </c>
      <c r="E46" s="13">
        <v>9.6858736353530706</v>
      </c>
      <c r="F46" s="13">
        <v>45.134382502845803</v>
      </c>
      <c r="G46" s="13">
        <v>82.000789507544098</v>
      </c>
      <c r="H46" s="13">
        <v>14.6891315723795</v>
      </c>
      <c r="I46" s="14">
        <v>58</v>
      </c>
      <c r="J46" s="14">
        <v>73</v>
      </c>
      <c r="K46" s="13">
        <v>3.00753468069201</v>
      </c>
      <c r="L46" s="14">
        <v>24.2723718095923</v>
      </c>
      <c r="M46" s="14">
        <v>24</v>
      </c>
      <c r="ZA46" s="8">
        <v>1</v>
      </c>
    </row>
    <row r="47" spans="2:677" x14ac:dyDescent="0.3">
      <c r="B47" s="21" t="s">
        <v>261</v>
      </c>
      <c r="C47" s="15" t="s">
        <v>246</v>
      </c>
      <c r="D47" s="13">
        <v>80.286917031154005</v>
      </c>
      <c r="E47" s="13">
        <v>1.7389123507142099</v>
      </c>
      <c r="F47" s="13">
        <v>76.653367319997997</v>
      </c>
      <c r="G47" s="13">
        <v>83.476858548474496</v>
      </c>
      <c r="H47" s="13">
        <v>2.16587261662999</v>
      </c>
      <c r="I47" s="14">
        <v>1384</v>
      </c>
      <c r="J47" s="14">
        <v>1722</v>
      </c>
      <c r="K47" s="13">
        <v>3.2880387208964299</v>
      </c>
      <c r="L47" s="14">
        <v>523.71646022785399</v>
      </c>
      <c r="M47" s="14">
        <v>1055</v>
      </c>
      <c r="ZA47" s="8"/>
    </row>
    <row r="48" spans="2:677" x14ac:dyDescent="0.3">
      <c r="B48" s="21"/>
      <c r="C48" s="15" t="s">
        <v>247</v>
      </c>
      <c r="D48" s="13">
        <v>85.050933025463394</v>
      </c>
      <c r="E48" s="13">
        <v>1.65015323034357</v>
      </c>
      <c r="F48" s="13">
        <v>81.518616090039799</v>
      </c>
      <c r="G48" s="13">
        <v>88.0074446533566</v>
      </c>
      <c r="H48" s="13">
        <v>1.9401941538366501</v>
      </c>
      <c r="I48" s="14">
        <v>1137</v>
      </c>
      <c r="J48" s="14">
        <v>1341</v>
      </c>
      <c r="K48" s="13">
        <v>2.8698564658979802</v>
      </c>
      <c r="L48" s="14">
        <v>467.27075584959698</v>
      </c>
      <c r="M48" s="14">
        <v>935</v>
      </c>
      <c r="ZA48" s="8"/>
    </row>
    <row r="49" spans="2:677" x14ac:dyDescent="0.3">
      <c r="B49" s="21"/>
      <c r="C49" s="15" t="s">
        <v>248</v>
      </c>
      <c r="D49" s="13">
        <v>88.211623189172997</v>
      </c>
      <c r="E49" s="13">
        <v>1.6924853646001301</v>
      </c>
      <c r="F49" s="13">
        <v>84.467467864090594</v>
      </c>
      <c r="G49" s="13">
        <v>91.147826394863003</v>
      </c>
      <c r="H49" s="13">
        <v>1.91866480108923</v>
      </c>
      <c r="I49" s="14">
        <v>1169</v>
      </c>
      <c r="J49" s="14">
        <v>1329</v>
      </c>
      <c r="K49" s="13">
        <v>3.6582054780883402</v>
      </c>
      <c r="L49" s="14">
        <v>363.29287897039899</v>
      </c>
      <c r="M49" s="14">
        <v>940</v>
      </c>
      <c r="ZA49" s="8"/>
    </row>
    <row r="50" spans="2:677" x14ac:dyDescent="0.3">
      <c r="B50" s="21"/>
      <c r="C50" s="15" t="s">
        <v>249</v>
      </c>
      <c r="D50" s="13">
        <v>86.732742342183599</v>
      </c>
      <c r="E50" s="13">
        <v>1.6116887152569099</v>
      </c>
      <c r="F50" s="13">
        <v>83.241743763515998</v>
      </c>
      <c r="G50" s="13">
        <v>89.587480320170499</v>
      </c>
      <c r="H50" s="13">
        <v>1.8582240936166601</v>
      </c>
      <c r="I50" s="14">
        <v>1241</v>
      </c>
      <c r="J50" s="14">
        <v>1391</v>
      </c>
      <c r="K50" s="13">
        <v>3.1377106274615398</v>
      </c>
      <c r="L50" s="14">
        <v>443.316852684195</v>
      </c>
      <c r="M50" s="14">
        <v>964</v>
      </c>
      <c r="ZA50" s="8"/>
    </row>
    <row r="51" spans="2:677" x14ac:dyDescent="0.3">
      <c r="B51" s="21"/>
      <c r="C51" s="15" t="s">
        <v>250</v>
      </c>
      <c r="D51" s="13">
        <v>92.128328126919698</v>
      </c>
      <c r="E51" s="13">
        <v>1.05684607990993</v>
      </c>
      <c r="F51" s="13">
        <v>89.790099365051901</v>
      </c>
      <c r="G51" s="13">
        <v>93.967044929342407</v>
      </c>
      <c r="H51" s="13">
        <v>1.1471456189392399</v>
      </c>
      <c r="I51" s="14">
        <v>1518</v>
      </c>
      <c r="J51" s="14">
        <v>1649</v>
      </c>
      <c r="K51" s="13">
        <v>2.5381689107722898</v>
      </c>
      <c r="L51" s="14">
        <v>649.68095425069998</v>
      </c>
      <c r="M51" s="14">
        <v>1083</v>
      </c>
      <c r="ZA51" s="8"/>
    </row>
    <row r="52" spans="2:677" x14ac:dyDescent="0.3">
      <c r="B52" s="21" t="s">
        <v>260</v>
      </c>
      <c r="C52" s="15" t="s">
        <v>251</v>
      </c>
      <c r="D52" s="13">
        <v>88.169935675443298</v>
      </c>
      <c r="E52" s="13">
        <v>0.77499325213647996</v>
      </c>
      <c r="F52" s="13">
        <v>86.563914950667595</v>
      </c>
      <c r="G52" s="13">
        <v>89.607036026182499</v>
      </c>
      <c r="H52" s="13">
        <v>0.87897676934829305</v>
      </c>
      <c r="I52" s="14">
        <v>5015</v>
      </c>
      <c r="J52" s="14">
        <v>5650</v>
      </c>
      <c r="K52" s="13">
        <v>3.2528182071900198</v>
      </c>
      <c r="L52" s="14">
        <v>1736.95535382557</v>
      </c>
      <c r="M52" s="14">
        <v>2594</v>
      </c>
      <c r="ZA52" s="8"/>
    </row>
    <row r="53" spans="2:677" x14ac:dyDescent="0.3">
      <c r="B53" s="21"/>
      <c r="C53" s="15" t="s">
        <v>252</v>
      </c>
      <c r="D53" s="13">
        <v>80.422398027013699</v>
      </c>
      <c r="E53" s="13">
        <v>1.7020474641261101</v>
      </c>
      <c r="F53" s="13">
        <v>76.868355001141495</v>
      </c>
      <c r="G53" s="13">
        <v>83.547260081998601</v>
      </c>
      <c r="H53" s="13">
        <v>2.1163848702377601</v>
      </c>
      <c r="I53" s="14">
        <v>1434</v>
      </c>
      <c r="J53" s="14">
        <v>1782</v>
      </c>
      <c r="K53" s="13">
        <v>3.2769569792883799</v>
      </c>
      <c r="L53" s="14">
        <v>543.79719088865602</v>
      </c>
      <c r="M53" s="14">
        <v>1091</v>
      </c>
      <c r="ZA53" s="8"/>
    </row>
    <row r="54" spans="2:677" x14ac:dyDescent="0.3">
      <c r="B54" s="21" t="s">
        <v>254</v>
      </c>
      <c r="C54" s="15" t="s">
        <v>253</v>
      </c>
      <c r="D54" s="13">
        <v>89.625909841179094</v>
      </c>
      <c r="E54" s="13">
        <v>0.69725751029662797</v>
      </c>
      <c r="F54" s="13">
        <v>88.176898531551103</v>
      </c>
      <c r="G54" s="13">
        <v>90.915629588445398</v>
      </c>
      <c r="H54" s="13">
        <v>0.77796421986923003</v>
      </c>
      <c r="I54" s="14">
        <v>4259</v>
      </c>
      <c r="J54" s="14">
        <v>4758</v>
      </c>
      <c r="K54" s="13">
        <v>2.4873446024955501</v>
      </c>
      <c r="L54" s="14">
        <v>1912.8833195152399</v>
      </c>
      <c r="M54" s="14">
        <v>2230</v>
      </c>
      <c r="ZA54" s="8"/>
    </row>
    <row r="55" spans="2:677" x14ac:dyDescent="0.3">
      <c r="B55" s="21"/>
      <c r="C55" s="15" t="s">
        <v>254</v>
      </c>
      <c r="D55" s="13">
        <v>81.973560036674499</v>
      </c>
      <c r="E55" s="13">
        <v>1.41712177745969</v>
      </c>
      <c r="F55" s="13">
        <v>79.025962904505704</v>
      </c>
      <c r="G55" s="13">
        <v>84.587703996849299</v>
      </c>
      <c r="H55" s="13">
        <v>1.7287547067928699</v>
      </c>
      <c r="I55" s="14">
        <v>2253</v>
      </c>
      <c r="J55" s="14">
        <v>2742</v>
      </c>
      <c r="K55" s="13">
        <v>3.7251144186783902</v>
      </c>
      <c r="L55" s="14">
        <v>736.08477265855902</v>
      </c>
      <c r="M55" s="14">
        <v>1452</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179" priority="1">
      <formula>ZA9 = 3</formula>
    </cfRule>
    <cfRule type="expression" dxfId="178" priority="48">
      <formula>I9 = J9</formula>
    </cfRule>
    <cfRule type="expression" dxfId="177" priority="95">
      <formula>ZA9 = 2</formula>
    </cfRule>
    <cfRule type="expression" dxfId="176" priority="142">
      <formula>ZA9 = 1</formula>
    </cfRule>
  </conditionalFormatting>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109</v>
      </c>
      <c r="M2" s="11" t="str">
        <f>HYPERLINK("#'INDICE'!A1", "Índice")</f>
        <v>Índice</v>
      </c>
    </row>
    <row r="3" spans="2:677" x14ac:dyDescent="0.3">
      <c r="B3" s="9" t="s">
        <v>7</v>
      </c>
      <c r="C3" s="10" t="s">
        <v>108</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78.031341278177607</v>
      </c>
      <c r="E9" s="13">
        <v>0.83036444707289903</v>
      </c>
      <c r="F9" s="13">
        <v>76.359985592281404</v>
      </c>
      <c r="G9" s="13">
        <v>79.616075299531701</v>
      </c>
      <c r="H9" s="13">
        <v>1.0641422196149299</v>
      </c>
      <c r="I9" s="14">
        <v>6377</v>
      </c>
      <c r="J9" s="14">
        <v>8131</v>
      </c>
      <c r="K9" s="13">
        <v>3.2700577597796601</v>
      </c>
      <c r="L9" s="14">
        <v>2486.5004221050399</v>
      </c>
      <c r="M9" s="14">
        <v>2929</v>
      </c>
      <c r="ZA9" s="8"/>
    </row>
    <row r="10" spans="2:677" x14ac:dyDescent="0.3">
      <c r="B10" s="21" t="s">
        <v>256</v>
      </c>
      <c r="C10" s="15" t="s">
        <v>216</v>
      </c>
      <c r="D10" s="13">
        <v>79.375609546418005</v>
      </c>
      <c r="E10" s="13">
        <v>1.0614640722470601</v>
      </c>
      <c r="F10" s="13">
        <v>77.216144606883901</v>
      </c>
      <c r="G10" s="13">
        <v>81.379755618022998</v>
      </c>
      <c r="H10" s="13">
        <v>1.3372673020247201</v>
      </c>
      <c r="I10" s="14">
        <v>4047</v>
      </c>
      <c r="J10" s="14">
        <v>4985</v>
      </c>
      <c r="K10" s="13">
        <v>3.4302078567243401</v>
      </c>
      <c r="L10" s="14">
        <v>1453.2647023788199</v>
      </c>
      <c r="M10" s="14">
        <v>1836</v>
      </c>
      <c r="ZA10" s="8"/>
    </row>
    <row r="11" spans="2:677" x14ac:dyDescent="0.3">
      <c r="B11" s="21"/>
      <c r="C11" s="15" t="s">
        <v>217</v>
      </c>
      <c r="D11" s="13">
        <v>75.016372751413897</v>
      </c>
      <c r="E11" s="13">
        <v>1.2665876445894899</v>
      </c>
      <c r="F11" s="13">
        <v>72.449921800023105</v>
      </c>
      <c r="G11" s="13">
        <v>77.418262015368995</v>
      </c>
      <c r="H11" s="13">
        <v>1.68841493947816</v>
      </c>
      <c r="I11" s="14">
        <v>2330</v>
      </c>
      <c r="J11" s="14">
        <v>3146</v>
      </c>
      <c r="K11" s="13">
        <v>2.6920281169343099</v>
      </c>
      <c r="L11" s="14">
        <v>1168.6356395053799</v>
      </c>
      <c r="M11" s="14">
        <v>1093</v>
      </c>
      <c r="ZA11" s="8"/>
    </row>
    <row r="12" spans="2:677" x14ac:dyDescent="0.3">
      <c r="B12" s="21" t="s">
        <v>257</v>
      </c>
      <c r="C12" s="15" t="s">
        <v>218</v>
      </c>
      <c r="D12" s="13">
        <v>79.630082563133598</v>
      </c>
      <c r="E12" s="13">
        <v>0.98141174687069599</v>
      </c>
      <c r="F12" s="13">
        <v>77.636932616112901</v>
      </c>
      <c r="G12" s="13">
        <v>81.487947251788697</v>
      </c>
      <c r="H12" s="13">
        <v>1.2324635555822701</v>
      </c>
      <c r="I12" s="14">
        <v>2575</v>
      </c>
      <c r="J12" s="14">
        <v>3216</v>
      </c>
      <c r="K12" s="13">
        <v>1.9090488711536799</v>
      </c>
      <c r="L12" s="14">
        <v>1684.6085234352799</v>
      </c>
      <c r="M12" s="14">
        <v>1153</v>
      </c>
      <c r="ZA12" s="8"/>
    </row>
    <row r="13" spans="2:677" x14ac:dyDescent="0.3">
      <c r="B13" s="21"/>
      <c r="C13" s="15" t="s">
        <v>219</v>
      </c>
      <c r="D13" s="13">
        <v>77.769738843283207</v>
      </c>
      <c r="E13" s="13">
        <v>1.33968754842245</v>
      </c>
      <c r="F13" s="13">
        <v>75.030484115553506</v>
      </c>
      <c r="G13" s="13">
        <v>80.287437922469095</v>
      </c>
      <c r="H13" s="13">
        <v>1.7226334668837</v>
      </c>
      <c r="I13" s="14">
        <v>2101</v>
      </c>
      <c r="J13" s="14">
        <v>2681</v>
      </c>
      <c r="K13" s="13">
        <v>2.7821890091360202</v>
      </c>
      <c r="L13" s="14">
        <v>963.62971429915603</v>
      </c>
      <c r="M13" s="14">
        <v>967</v>
      </c>
      <c r="ZA13" s="8"/>
    </row>
    <row r="14" spans="2:677" x14ac:dyDescent="0.3">
      <c r="B14" s="21"/>
      <c r="C14" s="15" t="s">
        <v>220</v>
      </c>
      <c r="D14" s="13">
        <v>70.910954014699399</v>
      </c>
      <c r="E14" s="13">
        <v>1.5086469014652899</v>
      </c>
      <c r="F14" s="13">
        <v>67.863593843553303</v>
      </c>
      <c r="G14" s="13">
        <v>73.780988388471002</v>
      </c>
      <c r="H14" s="13">
        <v>2.1275230638591598</v>
      </c>
      <c r="I14" s="14">
        <v>1701</v>
      </c>
      <c r="J14" s="14">
        <v>2234</v>
      </c>
      <c r="K14" s="13">
        <v>2.4638889332956402</v>
      </c>
      <c r="L14" s="14">
        <v>906.69671421099895</v>
      </c>
      <c r="M14" s="14">
        <v>809</v>
      </c>
      <c r="ZA14" s="8"/>
    </row>
    <row r="15" spans="2:677" x14ac:dyDescent="0.3">
      <c r="B15" s="21" t="s">
        <v>258</v>
      </c>
      <c r="C15" s="15" t="s">
        <v>221</v>
      </c>
      <c r="D15" s="13">
        <v>75.278188652579104</v>
      </c>
      <c r="E15" s="13">
        <v>3.33224286356681</v>
      </c>
      <c r="F15" s="13">
        <v>68.093729068748502</v>
      </c>
      <c r="G15" s="13">
        <v>81.289416520035601</v>
      </c>
      <c r="H15" s="13">
        <v>4.4265715251806199</v>
      </c>
      <c r="I15" s="14">
        <v>197</v>
      </c>
      <c r="J15" s="14">
        <v>259</v>
      </c>
      <c r="K15" s="13">
        <v>1.5393718855237299</v>
      </c>
      <c r="L15" s="14">
        <v>168.250441907923</v>
      </c>
      <c r="M15" s="14">
        <v>90</v>
      </c>
      <c r="ZA15" s="8"/>
    </row>
    <row r="16" spans="2:677" x14ac:dyDescent="0.3">
      <c r="B16" s="21"/>
      <c r="C16" s="15" t="s">
        <v>222</v>
      </c>
      <c r="D16" s="13">
        <v>81.719830025309903</v>
      </c>
      <c r="E16" s="13">
        <v>2.3577819386188601</v>
      </c>
      <c r="F16" s="13">
        <v>76.581248593058604</v>
      </c>
      <c r="G16" s="13">
        <v>85.937933078386493</v>
      </c>
      <c r="H16" s="13">
        <v>2.8852017165094699</v>
      </c>
      <c r="I16" s="14">
        <v>241</v>
      </c>
      <c r="J16" s="14">
        <v>294</v>
      </c>
      <c r="K16" s="13">
        <v>1.09035321675008</v>
      </c>
      <c r="L16" s="14">
        <v>269.63739408803701</v>
      </c>
      <c r="M16" s="14">
        <v>106</v>
      </c>
      <c r="ZA16" s="8"/>
    </row>
    <row r="17" spans="2:677" x14ac:dyDescent="0.3">
      <c r="B17" s="21"/>
      <c r="C17" s="15" t="s">
        <v>223</v>
      </c>
      <c r="D17" s="13">
        <v>67.648247068713204</v>
      </c>
      <c r="E17" s="13">
        <v>3.6230137514214298</v>
      </c>
      <c r="F17" s="13">
        <v>60.1018389827845</v>
      </c>
      <c r="G17" s="13">
        <v>74.375854578575797</v>
      </c>
      <c r="H17" s="13">
        <v>5.3556653844132596</v>
      </c>
      <c r="I17" s="14">
        <v>171</v>
      </c>
      <c r="J17" s="14">
        <v>254</v>
      </c>
      <c r="K17" s="13">
        <v>1.51742110925838</v>
      </c>
      <c r="L17" s="14">
        <v>167.38926224911901</v>
      </c>
      <c r="M17" s="14">
        <v>101</v>
      </c>
      <c r="ZA17" s="8"/>
    </row>
    <row r="18" spans="2:677" x14ac:dyDescent="0.3">
      <c r="B18" s="21"/>
      <c r="C18" s="15" t="s">
        <v>224</v>
      </c>
      <c r="D18" s="13">
        <v>80.927933752603593</v>
      </c>
      <c r="E18" s="13">
        <v>3.62635575453728</v>
      </c>
      <c r="F18" s="13">
        <v>72.686438396926306</v>
      </c>
      <c r="G18" s="13">
        <v>87.123212613942002</v>
      </c>
      <c r="H18" s="13">
        <v>4.4809691615543299</v>
      </c>
      <c r="I18" s="14">
        <v>207</v>
      </c>
      <c r="J18" s="14">
        <v>250</v>
      </c>
      <c r="K18" s="13">
        <v>2.1215045268065</v>
      </c>
      <c r="L18" s="14">
        <v>117.84089868350399</v>
      </c>
      <c r="M18" s="14">
        <v>89</v>
      </c>
      <c r="ZA18" s="8"/>
    </row>
    <row r="19" spans="2:677" x14ac:dyDescent="0.3">
      <c r="B19" s="21"/>
      <c r="C19" s="15" t="s">
        <v>225</v>
      </c>
      <c r="D19" s="13">
        <v>78.180219585195701</v>
      </c>
      <c r="E19" s="13">
        <v>3.5770796251125598</v>
      </c>
      <c r="F19" s="13">
        <v>70.256594032461507</v>
      </c>
      <c r="G19" s="13">
        <v>84.459896181266203</v>
      </c>
      <c r="H19" s="13">
        <v>4.5754279587492004</v>
      </c>
      <c r="I19" s="14">
        <v>197</v>
      </c>
      <c r="J19" s="14">
        <v>244</v>
      </c>
      <c r="K19" s="13">
        <v>1.82270433774903</v>
      </c>
      <c r="L19" s="14">
        <v>133.86702107777401</v>
      </c>
      <c r="M19" s="14">
        <v>84</v>
      </c>
      <c r="ZA19" s="8"/>
    </row>
    <row r="20" spans="2:677" x14ac:dyDescent="0.3">
      <c r="B20" s="21"/>
      <c r="C20" s="15" t="s">
        <v>226</v>
      </c>
      <c r="D20" s="13">
        <v>77.205776478090698</v>
      </c>
      <c r="E20" s="13">
        <v>4.9227260754528297</v>
      </c>
      <c r="F20" s="13">
        <v>66.019420573570301</v>
      </c>
      <c r="G20" s="13">
        <v>85.517431484278902</v>
      </c>
      <c r="H20" s="13">
        <v>6.3761110891097603</v>
      </c>
      <c r="I20" s="14">
        <v>161</v>
      </c>
      <c r="J20" s="14">
        <v>202</v>
      </c>
      <c r="K20" s="13">
        <v>2.7677878592427598</v>
      </c>
      <c r="L20" s="14">
        <v>72.982472021994298</v>
      </c>
      <c r="M20" s="14">
        <v>73</v>
      </c>
      <c r="ZA20" s="8"/>
    </row>
    <row r="21" spans="2:677" x14ac:dyDescent="0.3">
      <c r="B21" s="21"/>
      <c r="C21" s="15" t="s">
        <v>227</v>
      </c>
      <c r="D21" s="13">
        <v>79.510414549920199</v>
      </c>
      <c r="E21" s="13">
        <v>2.3513895348224798</v>
      </c>
      <c r="F21" s="13">
        <v>74.484710345401595</v>
      </c>
      <c r="G21" s="13">
        <v>83.762017546890206</v>
      </c>
      <c r="H21" s="13">
        <v>2.9573352725336099</v>
      </c>
      <c r="I21" s="14">
        <v>372</v>
      </c>
      <c r="J21" s="14">
        <v>456</v>
      </c>
      <c r="K21" s="13">
        <v>1.5441993634651101</v>
      </c>
      <c r="L21" s="14">
        <v>295.29865818410701</v>
      </c>
      <c r="M21" s="14">
        <v>182</v>
      </c>
      <c r="ZA21" s="8"/>
    </row>
    <row r="22" spans="2:677" x14ac:dyDescent="0.3">
      <c r="B22" s="21"/>
      <c r="C22" s="15" t="s">
        <v>228</v>
      </c>
      <c r="D22" s="13">
        <v>77.514849729729605</v>
      </c>
      <c r="E22" s="13">
        <v>1.92847395077303</v>
      </c>
      <c r="F22" s="13">
        <v>73.488464132024106</v>
      </c>
      <c r="G22" s="13">
        <v>81.087110769465099</v>
      </c>
      <c r="H22" s="13">
        <v>2.4878767842510499</v>
      </c>
      <c r="I22" s="14">
        <v>471</v>
      </c>
      <c r="J22" s="14">
        <v>597</v>
      </c>
      <c r="K22" s="13">
        <v>1.2717247099404001</v>
      </c>
      <c r="L22" s="14">
        <v>469.441220520108</v>
      </c>
      <c r="M22" s="14">
        <v>208</v>
      </c>
      <c r="ZA22" s="8"/>
    </row>
    <row r="23" spans="2:677" x14ac:dyDescent="0.3">
      <c r="B23" s="21"/>
      <c r="C23" s="15" t="s">
        <v>229</v>
      </c>
      <c r="D23" s="13">
        <v>78.762823952022103</v>
      </c>
      <c r="E23" s="13">
        <v>2.3113016441957099</v>
      </c>
      <c r="F23" s="13">
        <v>73.846990516420604</v>
      </c>
      <c r="G23" s="13">
        <v>82.967769649122999</v>
      </c>
      <c r="H23" s="13">
        <v>2.9345083482578298</v>
      </c>
      <c r="I23" s="14">
        <v>393</v>
      </c>
      <c r="J23" s="14">
        <v>496</v>
      </c>
      <c r="K23" s="13">
        <v>1.58088547541078</v>
      </c>
      <c r="L23" s="14">
        <v>313.74821751152899</v>
      </c>
      <c r="M23" s="14">
        <v>173</v>
      </c>
      <c r="ZA23" s="8"/>
    </row>
    <row r="24" spans="2:677" x14ac:dyDescent="0.3">
      <c r="B24" s="21"/>
      <c r="C24" s="15" t="s">
        <v>230</v>
      </c>
      <c r="D24" s="13">
        <v>81.067701543115405</v>
      </c>
      <c r="E24" s="13">
        <v>2.8135497106487399</v>
      </c>
      <c r="F24" s="13">
        <v>74.850862042161694</v>
      </c>
      <c r="G24" s="13">
        <v>86.034477377040204</v>
      </c>
      <c r="H24" s="13">
        <v>3.4706173446306101</v>
      </c>
      <c r="I24" s="14">
        <v>221</v>
      </c>
      <c r="J24" s="14">
        <v>265</v>
      </c>
      <c r="K24" s="13">
        <v>1.3616387752861201</v>
      </c>
      <c r="L24" s="14">
        <v>194.61842950551599</v>
      </c>
      <c r="M24" s="14">
        <v>90</v>
      </c>
      <c r="ZA24" s="8"/>
    </row>
    <row r="25" spans="2:677" x14ac:dyDescent="0.3">
      <c r="B25" s="21"/>
      <c r="C25" s="15" t="s">
        <v>231</v>
      </c>
      <c r="D25" s="13">
        <v>74.981418513307801</v>
      </c>
      <c r="E25" s="13">
        <v>2.91387181424018</v>
      </c>
      <c r="F25" s="13">
        <v>68.801300400592496</v>
      </c>
      <c r="G25" s="13">
        <v>80.288066922260498</v>
      </c>
      <c r="H25" s="13">
        <v>3.8861252187740698</v>
      </c>
      <c r="I25" s="14">
        <v>304</v>
      </c>
      <c r="J25" s="14">
        <v>396</v>
      </c>
      <c r="K25" s="13">
        <v>1.7878111696392001</v>
      </c>
      <c r="L25" s="14">
        <v>221.49990263228801</v>
      </c>
      <c r="M25" s="14">
        <v>146</v>
      </c>
      <c r="ZA25" s="8"/>
    </row>
    <row r="26" spans="2:677" x14ac:dyDescent="0.3">
      <c r="B26" s="21"/>
      <c r="C26" s="15" t="s">
        <v>232</v>
      </c>
      <c r="D26" s="13">
        <v>70.515776847335403</v>
      </c>
      <c r="E26" s="13">
        <v>2.2489043906014601</v>
      </c>
      <c r="F26" s="13">
        <v>65.892172805919401</v>
      </c>
      <c r="G26" s="13">
        <v>74.752764866207002</v>
      </c>
      <c r="H26" s="13">
        <v>3.1892216056419098</v>
      </c>
      <c r="I26" s="14">
        <v>338</v>
      </c>
      <c r="J26" s="14">
        <v>478</v>
      </c>
      <c r="K26" s="13">
        <v>1.1603376372552701</v>
      </c>
      <c r="L26" s="14">
        <v>411.94906090497</v>
      </c>
      <c r="M26" s="14">
        <v>165</v>
      </c>
      <c r="ZA26" s="8"/>
    </row>
    <row r="27" spans="2:677" x14ac:dyDescent="0.3">
      <c r="B27" s="21"/>
      <c r="C27" s="15" t="s">
        <v>233</v>
      </c>
      <c r="D27" s="13">
        <v>78.451403138458502</v>
      </c>
      <c r="E27" s="13">
        <v>2.5246412028023699</v>
      </c>
      <c r="F27" s="13">
        <v>73.051445709831</v>
      </c>
      <c r="G27" s="13">
        <v>83.020813140073102</v>
      </c>
      <c r="H27" s="13">
        <v>3.21809566407198</v>
      </c>
      <c r="I27" s="14">
        <v>319</v>
      </c>
      <c r="J27" s="14">
        <v>400</v>
      </c>
      <c r="K27" s="13">
        <v>1.5043625565215499</v>
      </c>
      <c r="L27" s="14">
        <v>265.893350154166</v>
      </c>
      <c r="M27" s="14">
        <v>152</v>
      </c>
      <c r="ZA27" s="8"/>
    </row>
    <row r="28" spans="2:677" x14ac:dyDescent="0.3">
      <c r="B28" s="21"/>
      <c r="C28" s="15" t="s">
        <v>234</v>
      </c>
      <c r="D28" s="13">
        <v>65.388136384308595</v>
      </c>
      <c r="E28" s="13">
        <v>4.5672688993701804</v>
      </c>
      <c r="F28" s="13">
        <v>55.852092029862</v>
      </c>
      <c r="G28" s="13">
        <v>73.8295324133082</v>
      </c>
      <c r="H28" s="13">
        <v>6.9848586485578501</v>
      </c>
      <c r="I28" s="14">
        <v>152</v>
      </c>
      <c r="J28" s="14">
        <v>211</v>
      </c>
      <c r="K28" s="13">
        <v>1.9355683604752301</v>
      </c>
      <c r="L28" s="14">
        <v>109.011907979418</v>
      </c>
      <c r="M28" s="14">
        <v>83</v>
      </c>
      <c r="ZA28" s="8"/>
    </row>
    <row r="29" spans="2:677" x14ac:dyDescent="0.3">
      <c r="B29" s="21"/>
      <c r="C29" s="15" t="s">
        <v>235</v>
      </c>
      <c r="D29" s="13">
        <v>70.776123281512994</v>
      </c>
      <c r="E29" s="13">
        <v>4.2358739501661802</v>
      </c>
      <c r="F29" s="13">
        <v>61.750855462298702</v>
      </c>
      <c r="G29" s="13">
        <v>78.416151300810597</v>
      </c>
      <c r="H29" s="13">
        <v>5.9848911663583797</v>
      </c>
      <c r="I29" s="14">
        <v>235</v>
      </c>
      <c r="J29" s="14">
        <v>312</v>
      </c>
      <c r="K29" s="13">
        <v>2.6978751459413699</v>
      </c>
      <c r="L29" s="14">
        <v>115.64656743636399</v>
      </c>
      <c r="M29" s="14">
        <v>110</v>
      </c>
      <c r="ZA29" s="8"/>
    </row>
    <row r="30" spans="2:677" x14ac:dyDescent="0.3">
      <c r="B30" s="21"/>
      <c r="C30" s="15" t="s">
        <v>236</v>
      </c>
      <c r="D30" s="13">
        <v>74.532787782016698</v>
      </c>
      <c r="E30" s="13">
        <v>3.0251712412534202</v>
      </c>
      <c r="F30" s="13">
        <v>68.112651256905096</v>
      </c>
      <c r="G30" s="13">
        <v>80.039117116137703</v>
      </c>
      <c r="H30" s="13">
        <v>4.0588462222841102</v>
      </c>
      <c r="I30" s="14">
        <v>317</v>
      </c>
      <c r="J30" s="14">
        <v>387</v>
      </c>
      <c r="K30" s="13">
        <v>1.86105178705014</v>
      </c>
      <c r="L30" s="14">
        <v>207.94692694361501</v>
      </c>
      <c r="M30" s="14">
        <v>143</v>
      </c>
      <c r="ZA30" s="8"/>
    </row>
    <row r="31" spans="2:677" x14ac:dyDescent="0.3">
      <c r="B31" s="21"/>
      <c r="C31" s="15" t="s">
        <v>237</v>
      </c>
      <c r="D31" s="13">
        <v>81.907332238223802</v>
      </c>
      <c r="E31" s="13">
        <v>1.85549191048596</v>
      </c>
      <c r="F31" s="13">
        <v>77.949855243265105</v>
      </c>
      <c r="G31" s="13">
        <v>85.288585432559699</v>
      </c>
      <c r="H31" s="13">
        <v>2.2653550784554302</v>
      </c>
      <c r="I31" s="14">
        <v>323</v>
      </c>
      <c r="J31" s="14">
        <v>390</v>
      </c>
      <c r="K31" s="13">
        <v>0.90373758157957096</v>
      </c>
      <c r="L31" s="14">
        <v>390</v>
      </c>
      <c r="M31" s="14">
        <v>144</v>
      </c>
      <c r="ZA31" s="8"/>
    </row>
    <row r="32" spans="2:677" x14ac:dyDescent="0.3">
      <c r="B32" s="21"/>
      <c r="C32" s="15" t="s">
        <v>238</v>
      </c>
      <c r="D32" s="13">
        <v>83.610043599303694</v>
      </c>
      <c r="E32" s="13">
        <v>3.02841414164872</v>
      </c>
      <c r="F32" s="13">
        <v>76.675914962464503</v>
      </c>
      <c r="G32" s="13">
        <v>88.784234917678504</v>
      </c>
      <c r="H32" s="13">
        <v>3.6220698031951999</v>
      </c>
      <c r="I32" s="14">
        <v>196</v>
      </c>
      <c r="J32" s="14">
        <v>233</v>
      </c>
      <c r="K32" s="13">
        <v>1.5526811041108399</v>
      </c>
      <c r="L32" s="14">
        <v>150.06300996586799</v>
      </c>
      <c r="M32" s="14">
        <v>77</v>
      </c>
      <c r="ZA32" s="8"/>
    </row>
    <row r="33" spans="2:677" x14ac:dyDescent="0.3">
      <c r="B33" s="21"/>
      <c r="C33" s="15" t="s">
        <v>239</v>
      </c>
      <c r="D33" s="13">
        <v>70.307535188267494</v>
      </c>
      <c r="E33" s="13">
        <v>3.1053597418151102</v>
      </c>
      <c r="F33" s="13">
        <v>63.816661372569897</v>
      </c>
      <c r="G33" s="13">
        <v>76.070632238746995</v>
      </c>
      <c r="H33" s="13">
        <v>4.4168235076079201</v>
      </c>
      <c r="I33" s="14">
        <v>230</v>
      </c>
      <c r="J33" s="14">
        <v>317</v>
      </c>
      <c r="K33" s="13">
        <v>1.45969727141784</v>
      </c>
      <c r="L33" s="14">
        <v>217.16831716215501</v>
      </c>
      <c r="M33" s="14">
        <v>113</v>
      </c>
      <c r="ZA33" s="8"/>
    </row>
    <row r="34" spans="2:677" x14ac:dyDescent="0.3">
      <c r="B34" s="21"/>
      <c r="C34" s="15" t="s">
        <v>240</v>
      </c>
      <c r="D34" s="13">
        <v>69.300150892692898</v>
      </c>
      <c r="E34" s="13">
        <v>2.3635615713767901</v>
      </c>
      <c r="F34" s="13">
        <v>64.457066026740094</v>
      </c>
      <c r="G34" s="13">
        <v>73.752046161403001</v>
      </c>
      <c r="H34" s="13">
        <v>3.4106153319011101</v>
      </c>
      <c r="I34" s="14">
        <v>430</v>
      </c>
      <c r="J34" s="14">
        <v>588</v>
      </c>
      <c r="K34" s="13">
        <v>1.5413509011585</v>
      </c>
      <c r="L34" s="14">
        <v>381.48354119626703</v>
      </c>
      <c r="M34" s="14">
        <v>212</v>
      </c>
      <c r="ZA34" s="8"/>
    </row>
    <row r="35" spans="2:677" x14ac:dyDescent="0.3">
      <c r="B35" s="21"/>
      <c r="C35" s="15" t="s">
        <v>241</v>
      </c>
      <c r="D35" s="13">
        <v>76.364277471382806</v>
      </c>
      <c r="E35" s="13">
        <v>3.2620254912887399</v>
      </c>
      <c r="F35" s="13">
        <v>69.331261819152004</v>
      </c>
      <c r="G35" s="13">
        <v>82.198575401358596</v>
      </c>
      <c r="H35" s="13">
        <v>4.2716641855364497</v>
      </c>
      <c r="I35" s="14">
        <v>337</v>
      </c>
      <c r="J35" s="14">
        <v>419</v>
      </c>
      <c r="K35" s="13">
        <v>2.4642902174821599</v>
      </c>
      <c r="L35" s="14">
        <v>170.02867479955501</v>
      </c>
      <c r="M35" s="14">
        <v>148</v>
      </c>
      <c r="ZA35" s="8"/>
    </row>
    <row r="36" spans="2:677" x14ac:dyDescent="0.3">
      <c r="B36" s="21"/>
      <c r="C36" s="15" t="s">
        <v>242</v>
      </c>
      <c r="D36" s="13">
        <v>81.892800915912602</v>
      </c>
      <c r="E36" s="13">
        <v>2.4525995684428299</v>
      </c>
      <c r="F36" s="13">
        <v>76.539484046856003</v>
      </c>
      <c r="G36" s="13">
        <v>86.244114793485394</v>
      </c>
      <c r="H36" s="13">
        <v>2.9948903212642</v>
      </c>
      <c r="I36" s="14">
        <v>357</v>
      </c>
      <c r="J36" s="14">
        <v>429</v>
      </c>
      <c r="K36" s="13">
        <v>1.73620124076363</v>
      </c>
      <c r="L36" s="14">
        <v>247.09117234089399</v>
      </c>
      <c r="M36" s="14">
        <v>153</v>
      </c>
      <c r="ZA36" s="8"/>
    </row>
    <row r="37" spans="2:677" x14ac:dyDescent="0.3">
      <c r="B37" s="21"/>
      <c r="C37" s="15" t="s">
        <v>243</v>
      </c>
      <c r="D37" s="13">
        <v>79.274182765350105</v>
      </c>
      <c r="E37" s="13">
        <v>3.5124841189131102</v>
      </c>
      <c r="F37" s="13">
        <v>71.440614105927594</v>
      </c>
      <c r="G37" s="13">
        <v>85.398245460734202</v>
      </c>
      <c r="H37" s="13">
        <v>4.4308045777147802</v>
      </c>
      <c r="I37" s="14">
        <v>208</v>
      </c>
      <c r="J37" s="14">
        <v>254</v>
      </c>
      <c r="K37" s="13">
        <v>1.89979098335859</v>
      </c>
      <c r="L37" s="14">
        <v>133.69891857837899</v>
      </c>
      <c r="M37" s="14">
        <v>87</v>
      </c>
      <c r="ZA37" s="8"/>
    </row>
    <row r="38" spans="2:677" x14ac:dyDescent="0.3">
      <c r="B38" s="21" t="s">
        <v>259</v>
      </c>
      <c r="C38" s="15" t="s">
        <v>244</v>
      </c>
      <c r="D38" s="13">
        <v>76.411054066033401</v>
      </c>
      <c r="E38" s="13">
        <v>1.05028362752871</v>
      </c>
      <c r="F38" s="13">
        <v>74.289315633270903</v>
      </c>
      <c r="G38" s="13">
        <v>78.408588084381506</v>
      </c>
      <c r="H38" s="13">
        <v>1.3745179154590299</v>
      </c>
      <c r="I38" s="14">
        <v>3551</v>
      </c>
      <c r="J38" s="14">
        <v>4649</v>
      </c>
      <c r="K38" s="13">
        <v>2.8445566335263601</v>
      </c>
      <c r="L38" s="14">
        <v>1634.3496013425099</v>
      </c>
      <c r="M38" s="14">
        <v>1593</v>
      </c>
      <c r="ZA38" s="8"/>
    </row>
    <row r="39" spans="2:677" x14ac:dyDescent="0.3">
      <c r="B39" s="21"/>
      <c r="C39" s="15" t="s">
        <v>245</v>
      </c>
      <c r="D39" s="13">
        <v>79.300308609455797</v>
      </c>
      <c r="E39" s="13">
        <v>1.2396816412289999</v>
      </c>
      <c r="F39" s="13">
        <v>76.762883900260903</v>
      </c>
      <c r="G39" s="13">
        <v>81.626972331007906</v>
      </c>
      <c r="H39" s="13">
        <v>1.5632746744206001</v>
      </c>
      <c r="I39" s="14">
        <v>2826</v>
      </c>
      <c r="J39" s="14">
        <v>3482</v>
      </c>
      <c r="K39" s="13">
        <v>3.2590094158492899</v>
      </c>
      <c r="L39" s="14">
        <v>1068.42281064493</v>
      </c>
      <c r="M39" s="14">
        <v>1239</v>
      </c>
      <c r="ZA39" s="8"/>
    </row>
    <row r="40" spans="2:677" x14ac:dyDescent="0.3">
      <c r="B40" s="21" t="s">
        <v>284</v>
      </c>
      <c r="C40" s="15" t="s">
        <v>277</v>
      </c>
      <c r="D40" s="13">
        <v>77.985082044793799</v>
      </c>
      <c r="E40" s="13">
        <v>1.1828372837772101</v>
      </c>
      <c r="F40" s="13">
        <v>75.578524370623498</v>
      </c>
      <c r="G40" s="13">
        <v>80.216567098602496</v>
      </c>
      <c r="H40" s="13">
        <v>1.5167481430587</v>
      </c>
      <c r="I40" s="14">
        <v>3238</v>
      </c>
      <c r="J40" s="14">
        <v>4108</v>
      </c>
      <c r="K40" s="13">
        <v>3.34692599234095</v>
      </c>
      <c r="L40" s="14">
        <v>1227.3949317674401</v>
      </c>
      <c r="M40" s="14">
        <v>2244</v>
      </c>
      <c r="ZA40" s="8"/>
    </row>
    <row r="41" spans="2:677" x14ac:dyDescent="0.3">
      <c r="B41" s="21"/>
      <c r="C41" s="15" t="s">
        <v>278</v>
      </c>
      <c r="D41" s="13">
        <v>78.078585810116095</v>
      </c>
      <c r="E41" s="13">
        <v>1.0725042288197699</v>
      </c>
      <c r="F41" s="13">
        <v>75.903372685303296</v>
      </c>
      <c r="G41" s="13">
        <v>80.108898570115102</v>
      </c>
      <c r="H41" s="13">
        <v>1.3736214836524501</v>
      </c>
      <c r="I41" s="14">
        <v>3139</v>
      </c>
      <c r="J41" s="14">
        <v>4023</v>
      </c>
      <c r="K41" s="13">
        <v>2.70295979840034</v>
      </c>
      <c r="L41" s="14">
        <v>1488.3684183467601</v>
      </c>
      <c r="M41" s="14">
        <v>2234</v>
      </c>
      <c r="ZA41" s="8"/>
    </row>
    <row r="42" spans="2:677" x14ac:dyDescent="0.3">
      <c r="B42" s="21" t="s">
        <v>285</v>
      </c>
      <c r="C42" s="15" t="s">
        <v>279</v>
      </c>
      <c r="D42" s="13">
        <v>67.733400789333999</v>
      </c>
      <c r="E42" s="13">
        <v>2.1634080932790298</v>
      </c>
      <c r="F42" s="13">
        <v>63.3493529400168</v>
      </c>
      <c r="G42" s="13">
        <v>71.826263997046794</v>
      </c>
      <c r="H42" s="13">
        <v>3.1940048308038098</v>
      </c>
      <c r="I42" s="14">
        <v>696</v>
      </c>
      <c r="J42" s="14">
        <v>1026</v>
      </c>
      <c r="K42" s="13">
        <v>2.1950513756394798</v>
      </c>
      <c r="L42" s="14">
        <v>467.41502790616897</v>
      </c>
      <c r="M42" s="14">
        <v>473</v>
      </c>
      <c r="ZA42" s="8"/>
    </row>
    <row r="43" spans="2:677" x14ac:dyDescent="0.3">
      <c r="B43" s="21"/>
      <c r="C43" s="15" t="s">
        <v>280</v>
      </c>
      <c r="D43" s="13">
        <v>76.372678451781695</v>
      </c>
      <c r="E43" s="13">
        <v>3.92357930997539</v>
      </c>
      <c r="F43" s="13">
        <v>67.823339369090903</v>
      </c>
      <c r="G43" s="13">
        <v>83.212703192347206</v>
      </c>
      <c r="H43" s="13">
        <v>5.1374122127359501</v>
      </c>
      <c r="I43" s="14">
        <v>267</v>
      </c>
      <c r="J43" s="14">
        <v>347</v>
      </c>
      <c r="K43" s="13">
        <v>2.95181038740049</v>
      </c>
      <c r="L43" s="14">
        <v>117.554976254957</v>
      </c>
      <c r="M43" s="14">
        <v>187</v>
      </c>
      <c r="ZA43" s="8"/>
    </row>
    <row r="44" spans="2:677" x14ac:dyDescent="0.3">
      <c r="B44" s="21"/>
      <c r="C44" s="15" t="s">
        <v>281</v>
      </c>
      <c r="D44" s="13">
        <v>73.277682926834999</v>
      </c>
      <c r="E44" s="13">
        <v>3.6573504635456899</v>
      </c>
      <c r="F44" s="13">
        <v>65.501551484301004</v>
      </c>
      <c r="G44" s="13">
        <v>79.840489498046097</v>
      </c>
      <c r="H44" s="13">
        <v>4.9910836662199296</v>
      </c>
      <c r="I44" s="14">
        <v>208</v>
      </c>
      <c r="J44" s="14">
        <v>283</v>
      </c>
      <c r="K44" s="13">
        <v>1.9263554411153001</v>
      </c>
      <c r="L44" s="14">
        <v>146.90954429269399</v>
      </c>
      <c r="M44" s="14">
        <v>161</v>
      </c>
      <c r="ZA44" s="8"/>
    </row>
    <row r="45" spans="2:677" x14ac:dyDescent="0.3">
      <c r="B45" s="21"/>
      <c r="C45" s="15" t="s">
        <v>282</v>
      </c>
      <c r="D45" s="13">
        <v>79.636210482619603</v>
      </c>
      <c r="E45" s="13">
        <v>0.93190189663016998</v>
      </c>
      <c r="F45" s="13">
        <v>77.747919668436197</v>
      </c>
      <c r="G45" s="13">
        <v>81.402591987638502</v>
      </c>
      <c r="H45" s="13">
        <v>1.17019869602353</v>
      </c>
      <c r="I45" s="14">
        <v>5149</v>
      </c>
      <c r="J45" s="14">
        <v>6397</v>
      </c>
      <c r="K45" s="13">
        <v>3.4251505191524498</v>
      </c>
      <c r="L45" s="14">
        <v>1867.6551480671701</v>
      </c>
      <c r="M45" s="14">
        <v>2626</v>
      </c>
      <c r="ZA45" s="8"/>
    </row>
    <row r="46" spans="2:677" x14ac:dyDescent="0.3">
      <c r="B46" s="21"/>
      <c r="C46" s="15" t="s">
        <v>283</v>
      </c>
      <c r="D46" s="13">
        <v>61.178268306886501</v>
      </c>
      <c r="E46" s="13">
        <v>8.9826890883534496</v>
      </c>
      <c r="F46" s="13">
        <v>42.660023316904699</v>
      </c>
      <c r="G46" s="13">
        <v>76.947683472765306</v>
      </c>
      <c r="H46" s="13">
        <v>14.6828103131228</v>
      </c>
      <c r="I46" s="14">
        <v>57</v>
      </c>
      <c r="J46" s="14">
        <v>78</v>
      </c>
      <c r="K46" s="13">
        <v>2.6159616784642399</v>
      </c>
      <c r="L46" s="14">
        <v>29.816950547147002</v>
      </c>
      <c r="M46" s="14">
        <v>27</v>
      </c>
      <c r="ZA46" s="8">
        <v>1</v>
      </c>
    </row>
    <row r="47" spans="2:677" x14ac:dyDescent="0.3">
      <c r="B47" s="21" t="s">
        <v>261</v>
      </c>
      <c r="C47" s="15" t="s">
        <v>246</v>
      </c>
      <c r="D47" s="13">
        <v>72.146490033997395</v>
      </c>
      <c r="E47" s="13">
        <v>1.7925460363891501</v>
      </c>
      <c r="F47" s="13">
        <v>68.498808752738995</v>
      </c>
      <c r="G47" s="13">
        <v>75.522721899045806</v>
      </c>
      <c r="H47" s="13">
        <v>2.4845921617870199</v>
      </c>
      <c r="I47" s="14">
        <v>1352</v>
      </c>
      <c r="J47" s="14">
        <v>1892</v>
      </c>
      <c r="K47" s="13">
        <v>3.0236883531532399</v>
      </c>
      <c r="L47" s="14">
        <v>625.72586160440096</v>
      </c>
      <c r="M47" s="14">
        <v>1123</v>
      </c>
      <c r="ZA47" s="8"/>
    </row>
    <row r="48" spans="2:677" x14ac:dyDescent="0.3">
      <c r="B48" s="21"/>
      <c r="C48" s="15" t="s">
        <v>247</v>
      </c>
      <c r="D48" s="13">
        <v>77.0479673254993</v>
      </c>
      <c r="E48" s="13">
        <v>1.80669340355381</v>
      </c>
      <c r="F48" s="13">
        <v>73.314910705966497</v>
      </c>
      <c r="G48" s="13">
        <v>80.398419279928106</v>
      </c>
      <c r="H48" s="13">
        <v>2.3448943122940502</v>
      </c>
      <c r="I48" s="14">
        <v>1113</v>
      </c>
      <c r="J48" s="14">
        <v>1467</v>
      </c>
      <c r="K48" s="13">
        <v>2.7059548687868902</v>
      </c>
      <c r="L48" s="14">
        <v>542.13764498506805</v>
      </c>
      <c r="M48" s="14">
        <v>1012</v>
      </c>
      <c r="ZA48" s="8"/>
    </row>
    <row r="49" spans="2:677" x14ac:dyDescent="0.3">
      <c r="B49" s="21"/>
      <c r="C49" s="15" t="s">
        <v>248</v>
      </c>
      <c r="D49" s="13">
        <v>78.710427539351599</v>
      </c>
      <c r="E49" s="13">
        <v>1.87352873685166</v>
      </c>
      <c r="F49" s="13">
        <v>74.8059935944149</v>
      </c>
      <c r="G49" s="13">
        <v>82.154124148274306</v>
      </c>
      <c r="H49" s="13">
        <v>2.3802802187994399</v>
      </c>
      <c r="I49" s="14">
        <v>1147</v>
      </c>
      <c r="J49" s="14">
        <v>1444</v>
      </c>
      <c r="K49" s="13">
        <v>3.0226498338396799</v>
      </c>
      <c r="L49" s="14">
        <v>477.72652453284098</v>
      </c>
      <c r="M49" s="14">
        <v>1011</v>
      </c>
      <c r="ZA49" s="8"/>
    </row>
    <row r="50" spans="2:677" x14ac:dyDescent="0.3">
      <c r="B50" s="21"/>
      <c r="C50" s="15" t="s">
        <v>249</v>
      </c>
      <c r="D50" s="13">
        <v>78.505927075858594</v>
      </c>
      <c r="E50" s="13">
        <v>1.76925533224916</v>
      </c>
      <c r="F50" s="13">
        <v>74.833924219360895</v>
      </c>
      <c r="G50" s="13">
        <v>81.772646503613004</v>
      </c>
      <c r="H50" s="13">
        <v>2.25365828816921</v>
      </c>
      <c r="I50" s="14">
        <v>1222</v>
      </c>
      <c r="J50" s="14">
        <v>1499</v>
      </c>
      <c r="K50" s="13">
        <v>2.7788920503996999</v>
      </c>
      <c r="L50" s="14">
        <v>539.42361661166206</v>
      </c>
      <c r="M50" s="14">
        <v>1034</v>
      </c>
      <c r="ZA50" s="8"/>
    </row>
    <row r="51" spans="2:677" x14ac:dyDescent="0.3">
      <c r="B51" s="21"/>
      <c r="C51" s="15" t="s">
        <v>250</v>
      </c>
      <c r="D51" s="13">
        <v>83.645430191228897</v>
      </c>
      <c r="E51" s="13">
        <v>1.4687668140385199</v>
      </c>
      <c r="F51" s="13">
        <v>80.5576584063691</v>
      </c>
      <c r="G51" s="13">
        <v>86.326051133536794</v>
      </c>
      <c r="H51" s="13">
        <v>1.7559438820275599</v>
      </c>
      <c r="I51" s="14">
        <v>1482</v>
      </c>
      <c r="J51" s="14">
        <v>1754</v>
      </c>
      <c r="K51" s="13">
        <v>2.7644343124262001</v>
      </c>
      <c r="L51" s="14">
        <v>634.48785602020803</v>
      </c>
      <c r="M51" s="14">
        <v>1128</v>
      </c>
      <c r="ZA51" s="8"/>
    </row>
    <row r="52" spans="2:677" x14ac:dyDescent="0.3">
      <c r="B52" s="21" t="s">
        <v>260</v>
      </c>
      <c r="C52" s="15" t="s">
        <v>251</v>
      </c>
      <c r="D52" s="13">
        <v>79.5556688415016</v>
      </c>
      <c r="E52" s="13">
        <v>0.90302050394200695</v>
      </c>
      <c r="F52" s="13">
        <v>77.728090595754495</v>
      </c>
      <c r="G52" s="13">
        <v>81.269418803657103</v>
      </c>
      <c r="H52" s="13">
        <v>1.1350800226959199</v>
      </c>
      <c r="I52" s="14">
        <v>4916</v>
      </c>
      <c r="J52" s="14">
        <v>6099</v>
      </c>
      <c r="K52" s="13">
        <v>3.05730386279108</v>
      </c>
      <c r="L52" s="14">
        <v>1994.89493806222</v>
      </c>
      <c r="M52" s="14">
        <v>2668</v>
      </c>
      <c r="ZA52" s="8"/>
    </row>
    <row r="53" spans="2:677" x14ac:dyDescent="0.3">
      <c r="B53" s="21"/>
      <c r="C53" s="15" t="s">
        <v>252</v>
      </c>
      <c r="D53" s="13">
        <v>72.357516996239298</v>
      </c>
      <c r="E53" s="13">
        <v>1.7601237828385901</v>
      </c>
      <c r="F53" s="13">
        <v>68.776199457885099</v>
      </c>
      <c r="G53" s="13">
        <v>75.673356162824305</v>
      </c>
      <c r="H53" s="13">
        <v>2.4325375661108799</v>
      </c>
      <c r="I53" s="14">
        <v>1400</v>
      </c>
      <c r="J53" s="14">
        <v>1957</v>
      </c>
      <c r="K53" s="13">
        <v>3.0296646964684699</v>
      </c>
      <c r="L53" s="14">
        <v>645.94606864620198</v>
      </c>
      <c r="M53" s="14">
        <v>1161</v>
      </c>
      <c r="ZA53" s="8"/>
    </row>
    <row r="54" spans="2:677" x14ac:dyDescent="0.3">
      <c r="B54" s="21" t="s">
        <v>254</v>
      </c>
      <c r="C54" s="15" t="s">
        <v>253</v>
      </c>
      <c r="D54" s="13">
        <v>81.191407295132905</v>
      </c>
      <c r="E54" s="13">
        <v>0.93179544714175899</v>
      </c>
      <c r="F54" s="13">
        <v>79.295852342579906</v>
      </c>
      <c r="G54" s="13">
        <v>82.950729837278701</v>
      </c>
      <c r="H54" s="13">
        <v>1.14765278517055</v>
      </c>
      <c r="I54" s="14">
        <v>4182</v>
      </c>
      <c r="J54" s="14">
        <v>5108</v>
      </c>
      <c r="K54" s="13">
        <v>2.9036258564100601</v>
      </c>
      <c r="L54" s="14">
        <v>1759.1798160646499</v>
      </c>
      <c r="M54" s="14">
        <v>2300</v>
      </c>
      <c r="ZA54" s="8"/>
    </row>
    <row r="55" spans="2:677" x14ac:dyDescent="0.3">
      <c r="B55" s="21"/>
      <c r="C55" s="15" t="s">
        <v>254</v>
      </c>
      <c r="D55" s="13">
        <v>73.435487219946296</v>
      </c>
      <c r="E55" s="13">
        <v>1.4995378825444301</v>
      </c>
      <c r="F55" s="13">
        <v>70.393108994434101</v>
      </c>
      <c r="G55" s="13">
        <v>76.270620996346906</v>
      </c>
      <c r="H55" s="13">
        <v>2.04197989189228</v>
      </c>
      <c r="I55" s="14">
        <v>2195</v>
      </c>
      <c r="J55" s="14">
        <v>3023</v>
      </c>
      <c r="K55" s="13">
        <v>3.4833852454761298</v>
      </c>
      <c r="L55" s="14">
        <v>867.83395661618601</v>
      </c>
      <c r="M55" s="14">
        <v>1531</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175" priority="1">
      <formula>ZA9 = 3</formula>
    </cfRule>
    <cfRule type="expression" dxfId="174" priority="48">
      <formula>I9 = J9</formula>
    </cfRule>
    <cfRule type="expression" dxfId="173" priority="95">
      <formula>ZA9 = 2</formula>
    </cfRule>
    <cfRule type="expression" dxfId="172" priority="142">
      <formula>ZA9 = 1</formula>
    </cfRule>
  </conditionalFormatting>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111</v>
      </c>
      <c r="M2" s="11" t="str">
        <f>HYPERLINK("#'INDICE'!A1", "Índice")</f>
        <v>Índice</v>
      </c>
    </row>
    <row r="3" spans="2:677" x14ac:dyDescent="0.3">
      <c r="B3" s="9" t="s">
        <v>7</v>
      </c>
      <c r="C3" s="10" t="s">
        <v>110</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93.739801741462003</v>
      </c>
      <c r="E9" s="13">
        <v>0.471608941918638</v>
      </c>
      <c r="F9" s="13">
        <v>92.748857708343294</v>
      </c>
      <c r="G9" s="13">
        <v>94.603202838371104</v>
      </c>
      <c r="H9" s="13">
        <v>0.50310426644527495</v>
      </c>
      <c r="I9" s="14">
        <v>7492</v>
      </c>
      <c r="J9" s="14">
        <v>7964</v>
      </c>
      <c r="K9" s="13">
        <v>3.0180654904806001</v>
      </c>
      <c r="L9" s="14">
        <v>2638.77640333504</v>
      </c>
      <c r="M9" s="14">
        <v>2917</v>
      </c>
      <c r="ZA9" s="8"/>
    </row>
    <row r="10" spans="2:677" x14ac:dyDescent="0.3">
      <c r="B10" s="21" t="s">
        <v>256</v>
      </c>
      <c r="C10" s="15" t="s">
        <v>216</v>
      </c>
      <c r="D10" s="13">
        <v>92.909065502969796</v>
      </c>
      <c r="E10" s="13">
        <v>0.62147565563954799</v>
      </c>
      <c r="F10" s="13">
        <v>91.589238164305598</v>
      </c>
      <c r="G10" s="13">
        <v>94.035271797838803</v>
      </c>
      <c r="H10" s="13">
        <v>0.66890744436524596</v>
      </c>
      <c r="I10" s="14">
        <v>4557</v>
      </c>
      <c r="J10" s="14">
        <v>4892</v>
      </c>
      <c r="K10" s="13">
        <v>2.8673739788585801</v>
      </c>
      <c r="L10" s="14">
        <v>1706.09067253493</v>
      </c>
      <c r="M10" s="14">
        <v>1827</v>
      </c>
      <c r="ZA10" s="8"/>
    </row>
    <row r="11" spans="2:677" x14ac:dyDescent="0.3">
      <c r="B11" s="21"/>
      <c r="C11" s="15" t="s">
        <v>217</v>
      </c>
      <c r="D11" s="13">
        <v>95.593527249644296</v>
      </c>
      <c r="E11" s="13">
        <v>0.63817044869793205</v>
      </c>
      <c r="F11" s="13">
        <v>94.157336413260097</v>
      </c>
      <c r="G11" s="13">
        <v>96.689100430267501</v>
      </c>
      <c r="H11" s="13">
        <v>0.66758751042980002</v>
      </c>
      <c r="I11" s="14">
        <v>2935</v>
      </c>
      <c r="J11" s="14">
        <v>3072</v>
      </c>
      <c r="K11" s="13">
        <v>2.9691601407429902</v>
      </c>
      <c r="L11" s="14">
        <v>1034.63600963984</v>
      </c>
      <c r="M11" s="14">
        <v>1090</v>
      </c>
      <c r="ZA11" s="8"/>
    </row>
    <row r="12" spans="2:677" x14ac:dyDescent="0.3">
      <c r="B12" s="21" t="s">
        <v>257</v>
      </c>
      <c r="C12" s="15" t="s">
        <v>218</v>
      </c>
      <c r="D12" s="13">
        <v>92.078563967668202</v>
      </c>
      <c r="E12" s="13">
        <v>0.73275364927688103</v>
      </c>
      <c r="F12" s="13">
        <v>90.516515677661602</v>
      </c>
      <c r="G12" s="13">
        <v>93.402077676791805</v>
      </c>
      <c r="H12" s="13">
        <v>0.79579178660320404</v>
      </c>
      <c r="I12" s="14">
        <v>2930</v>
      </c>
      <c r="J12" s="14">
        <v>3171</v>
      </c>
      <c r="K12" s="13">
        <v>2.3335267577976602</v>
      </c>
      <c r="L12" s="14">
        <v>1358.8873534035399</v>
      </c>
      <c r="M12" s="14">
        <v>1146</v>
      </c>
      <c r="ZA12" s="8"/>
    </row>
    <row r="13" spans="2:677" x14ac:dyDescent="0.3">
      <c r="B13" s="21"/>
      <c r="C13" s="15" t="s">
        <v>219</v>
      </c>
      <c r="D13" s="13">
        <v>94.800509355445797</v>
      </c>
      <c r="E13" s="13">
        <v>0.67995814489447204</v>
      </c>
      <c r="F13" s="13">
        <v>93.292556274594503</v>
      </c>
      <c r="G13" s="13">
        <v>95.984041213409</v>
      </c>
      <c r="H13" s="13">
        <v>0.71725157334865297</v>
      </c>
      <c r="I13" s="14">
        <v>2485</v>
      </c>
      <c r="J13" s="14">
        <v>2613</v>
      </c>
      <c r="K13" s="13">
        <v>2.44999987067489</v>
      </c>
      <c r="L13" s="14">
        <v>1066.5306685425301</v>
      </c>
      <c r="M13" s="14">
        <v>962</v>
      </c>
      <c r="ZA13" s="8"/>
    </row>
    <row r="14" spans="2:677" x14ac:dyDescent="0.3">
      <c r="B14" s="21"/>
      <c r="C14" s="15" t="s">
        <v>220</v>
      </c>
      <c r="D14" s="13">
        <v>94.711348608268395</v>
      </c>
      <c r="E14" s="13">
        <v>0.73618275629114005</v>
      </c>
      <c r="F14" s="13">
        <v>93.065514077174001</v>
      </c>
      <c r="G14" s="13">
        <v>95.983418676047805</v>
      </c>
      <c r="H14" s="13">
        <v>0.777290965770146</v>
      </c>
      <c r="I14" s="14">
        <v>2077</v>
      </c>
      <c r="J14" s="14">
        <v>2180</v>
      </c>
      <c r="K14" s="13">
        <v>2.35766203510804</v>
      </c>
      <c r="L14" s="14">
        <v>924.64482505869296</v>
      </c>
      <c r="M14" s="14">
        <v>809</v>
      </c>
      <c r="ZA14" s="8"/>
    </row>
    <row r="15" spans="2:677" x14ac:dyDescent="0.3">
      <c r="B15" s="21" t="s">
        <v>258</v>
      </c>
      <c r="C15" s="15" t="s">
        <v>221</v>
      </c>
      <c r="D15" s="13">
        <v>85.285714641495602</v>
      </c>
      <c r="E15" s="13">
        <v>3.0476079489618102</v>
      </c>
      <c r="F15" s="13">
        <v>78.161941265624193</v>
      </c>
      <c r="G15" s="13">
        <v>90.371902188647795</v>
      </c>
      <c r="H15" s="13">
        <v>3.5734096404921298</v>
      </c>
      <c r="I15" s="14">
        <v>214</v>
      </c>
      <c r="J15" s="14">
        <v>251</v>
      </c>
      <c r="K15" s="13">
        <v>1.8503025053503299</v>
      </c>
      <c r="L15" s="14">
        <v>135.65349410391499</v>
      </c>
      <c r="M15" s="14">
        <v>90</v>
      </c>
      <c r="ZA15" s="8"/>
    </row>
    <row r="16" spans="2:677" x14ac:dyDescent="0.3">
      <c r="B16" s="21"/>
      <c r="C16" s="15" t="s">
        <v>222</v>
      </c>
      <c r="D16" s="13">
        <v>95.246190106668806</v>
      </c>
      <c r="E16" s="13">
        <v>1.3696737165633399</v>
      </c>
      <c r="F16" s="13">
        <v>91.669492548928801</v>
      </c>
      <c r="G16" s="13">
        <v>97.331930715006195</v>
      </c>
      <c r="H16" s="13">
        <v>1.4380351749811799</v>
      </c>
      <c r="I16" s="14">
        <v>280</v>
      </c>
      <c r="J16" s="14">
        <v>293</v>
      </c>
      <c r="K16" s="13">
        <v>1.2098392620355001</v>
      </c>
      <c r="L16" s="14">
        <v>242.18093195871299</v>
      </c>
      <c r="M16" s="14">
        <v>106</v>
      </c>
      <c r="ZA16" s="8"/>
    </row>
    <row r="17" spans="2:677" x14ac:dyDescent="0.3">
      <c r="B17" s="21"/>
      <c r="C17" s="15" t="s">
        <v>223</v>
      </c>
      <c r="D17" s="13">
        <v>90.640901550533897</v>
      </c>
      <c r="E17" s="13">
        <v>1.75015976345104</v>
      </c>
      <c r="F17" s="13">
        <v>86.551346433472006</v>
      </c>
      <c r="G17" s="13">
        <v>93.579133508331097</v>
      </c>
      <c r="H17" s="13">
        <v>1.9308719722688199</v>
      </c>
      <c r="I17" s="14">
        <v>224</v>
      </c>
      <c r="J17" s="14">
        <v>251</v>
      </c>
      <c r="K17" s="13">
        <v>0.90268696519313696</v>
      </c>
      <c r="L17" s="14">
        <v>251</v>
      </c>
      <c r="M17" s="14">
        <v>101</v>
      </c>
      <c r="ZA17" s="8"/>
    </row>
    <row r="18" spans="2:677" x14ac:dyDescent="0.3">
      <c r="B18" s="21"/>
      <c r="C18" s="15" t="s">
        <v>224</v>
      </c>
      <c r="D18" s="13">
        <v>92.399473872115195</v>
      </c>
      <c r="E18" s="13">
        <v>2.06237005392427</v>
      </c>
      <c r="F18" s="13">
        <v>87.155091030531693</v>
      </c>
      <c r="G18" s="13">
        <v>95.610494376229497</v>
      </c>
      <c r="H18" s="13">
        <v>2.2320149320099798</v>
      </c>
      <c r="I18" s="14">
        <v>230</v>
      </c>
      <c r="J18" s="14">
        <v>248</v>
      </c>
      <c r="K18" s="13">
        <v>1.4959496849621201</v>
      </c>
      <c r="L18" s="14">
        <v>165.78097678885501</v>
      </c>
      <c r="M18" s="14">
        <v>89</v>
      </c>
      <c r="ZA18" s="8"/>
    </row>
    <row r="19" spans="2:677" x14ac:dyDescent="0.3">
      <c r="B19" s="21"/>
      <c r="C19" s="15" t="s">
        <v>225</v>
      </c>
      <c r="D19" s="13">
        <v>95.3791891275133</v>
      </c>
      <c r="E19" s="13">
        <v>1.4765011742079499</v>
      </c>
      <c r="F19" s="13">
        <v>91.385390053393095</v>
      </c>
      <c r="G19" s="13">
        <v>97.570653296086803</v>
      </c>
      <c r="H19" s="13">
        <v>1.5480328441815601</v>
      </c>
      <c r="I19" s="14">
        <v>230</v>
      </c>
      <c r="J19" s="14">
        <v>243</v>
      </c>
      <c r="K19" s="13">
        <v>1.19704683664139</v>
      </c>
      <c r="L19" s="14">
        <v>202.99957575745</v>
      </c>
      <c r="M19" s="14">
        <v>84</v>
      </c>
      <c r="ZA19" s="8"/>
    </row>
    <row r="20" spans="2:677" x14ac:dyDescent="0.3">
      <c r="B20" s="21"/>
      <c r="C20" s="15" t="s">
        <v>226</v>
      </c>
      <c r="D20" s="13">
        <v>92.796658590560696</v>
      </c>
      <c r="E20" s="13">
        <v>1.9579365520743901</v>
      </c>
      <c r="F20" s="13">
        <v>87.802535485119904</v>
      </c>
      <c r="G20" s="13">
        <v>95.8428056014953</v>
      </c>
      <c r="H20" s="13">
        <v>2.1099213935204699</v>
      </c>
      <c r="I20" s="14">
        <v>187</v>
      </c>
      <c r="J20" s="14">
        <v>200</v>
      </c>
      <c r="K20" s="13">
        <v>1.14125834766079</v>
      </c>
      <c r="L20" s="14">
        <v>175.24515847786401</v>
      </c>
      <c r="M20" s="14">
        <v>72</v>
      </c>
      <c r="ZA20" s="8"/>
    </row>
    <row r="21" spans="2:677" x14ac:dyDescent="0.3">
      <c r="B21" s="21"/>
      <c r="C21" s="15" t="s">
        <v>227</v>
      </c>
      <c r="D21" s="13">
        <v>89.429559070581206</v>
      </c>
      <c r="E21" s="13">
        <v>1.82232644991418</v>
      </c>
      <c r="F21" s="13">
        <v>85.260709738090497</v>
      </c>
      <c r="G21" s="13">
        <v>92.522701710813905</v>
      </c>
      <c r="H21" s="13">
        <v>2.03772272708617</v>
      </c>
      <c r="I21" s="14">
        <v>394</v>
      </c>
      <c r="J21" s="14">
        <v>440</v>
      </c>
      <c r="K21" s="13">
        <v>1.54220705294338</v>
      </c>
      <c r="L21" s="14">
        <v>285.30539992035301</v>
      </c>
      <c r="M21" s="14">
        <v>180</v>
      </c>
      <c r="ZA21" s="8"/>
    </row>
    <row r="22" spans="2:677" x14ac:dyDescent="0.3">
      <c r="B22" s="21"/>
      <c r="C22" s="15" t="s">
        <v>228</v>
      </c>
      <c r="D22" s="13">
        <v>96.805080556288701</v>
      </c>
      <c r="E22" s="13">
        <v>0.76738147774850596</v>
      </c>
      <c r="F22" s="13">
        <v>94.8930037483034</v>
      </c>
      <c r="G22" s="13">
        <v>98.0162351295983</v>
      </c>
      <c r="H22" s="13">
        <v>0.79270785514433895</v>
      </c>
      <c r="I22" s="14">
        <v>550</v>
      </c>
      <c r="J22" s="14">
        <v>567</v>
      </c>
      <c r="K22" s="13">
        <v>1.0776580886871101</v>
      </c>
      <c r="L22" s="14">
        <v>526.14090308621201</v>
      </c>
      <c r="M22" s="14">
        <v>206</v>
      </c>
      <c r="ZA22" s="8"/>
    </row>
    <row r="23" spans="2:677" x14ac:dyDescent="0.3">
      <c r="B23" s="21"/>
      <c r="C23" s="15" t="s">
        <v>229</v>
      </c>
      <c r="D23" s="13">
        <v>94.175551942801604</v>
      </c>
      <c r="E23" s="13">
        <v>1.1929562704009899</v>
      </c>
      <c r="F23" s="13">
        <v>91.324736839602807</v>
      </c>
      <c r="G23" s="13">
        <v>96.129255073358294</v>
      </c>
      <c r="H23" s="13">
        <v>1.26673669098912</v>
      </c>
      <c r="I23" s="14">
        <v>459</v>
      </c>
      <c r="J23" s="14">
        <v>488</v>
      </c>
      <c r="K23" s="13">
        <v>1.26352854869484</v>
      </c>
      <c r="L23" s="14">
        <v>386.22000310485998</v>
      </c>
      <c r="M23" s="14">
        <v>173</v>
      </c>
      <c r="ZA23" s="8"/>
    </row>
    <row r="24" spans="2:677" x14ac:dyDescent="0.3">
      <c r="B24" s="21"/>
      <c r="C24" s="15" t="s">
        <v>230</v>
      </c>
      <c r="D24" s="13">
        <v>93.711023506198302</v>
      </c>
      <c r="E24" s="13">
        <v>1.68424769147028</v>
      </c>
      <c r="F24" s="13">
        <v>89.419853242926905</v>
      </c>
      <c r="G24" s="13">
        <v>96.333121871355601</v>
      </c>
      <c r="H24" s="13">
        <v>1.7972780879496799</v>
      </c>
      <c r="I24" s="14">
        <v>244</v>
      </c>
      <c r="J24" s="14">
        <v>265</v>
      </c>
      <c r="K24" s="13">
        <v>1.2707063367753</v>
      </c>
      <c r="L24" s="14">
        <v>208.54543046704001</v>
      </c>
      <c r="M24" s="14">
        <v>90</v>
      </c>
      <c r="ZA24" s="8"/>
    </row>
    <row r="25" spans="2:677" x14ac:dyDescent="0.3">
      <c r="B25" s="21"/>
      <c r="C25" s="15" t="s">
        <v>231</v>
      </c>
      <c r="D25" s="13">
        <v>92.093379467487907</v>
      </c>
      <c r="E25" s="13">
        <v>1.52606333865753</v>
      </c>
      <c r="F25" s="13">
        <v>88.5053332179899</v>
      </c>
      <c r="G25" s="13">
        <v>94.629384718279397</v>
      </c>
      <c r="H25" s="13">
        <v>1.65708256932442</v>
      </c>
      <c r="I25" s="14">
        <v>353</v>
      </c>
      <c r="J25" s="14">
        <v>384</v>
      </c>
      <c r="K25" s="13">
        <v>1.2249675559845601</v>
      </c>
      <c r="L25" s="14">
        <v>313.47769018369098</v>
      </c>
      <c r="M25" s="14">
        <v>144</v>
      </c>
      <c r="ZA25" s="8"/>
    </row>
    <row r="26" spans="2:677" x14ac:dyDescent="0.3">
      <c r="B26" s="21"/>
      <c r="C26" s="15" t="s">
        <v>232</v>
      </c>
      <c r="D26" s="13">
        <v>98.378732815816605</v>
      </c>
      <c r="E26" s="13">
        <v>0.52821445666373001</v>
      </c>
      <c r="F26" s="13">
        <v>96.929025167995206</v>
      </c>
      <c r="G26" s="13">
        <v>99.150081273278204</v>
      </c>
      <c r="H26" s="13">
        <v>0.53691935395493096</v>
      </c>
      <c r="I26" s="14">
        <v>466</v>
      </c>
      <c r="J26" s="14">
        <v>476</v>
      </c>
      <c r="K26" s="13">
        <v>0.83091836807941599</v>
      </c>
      <c r="L26" s="14">
        <v>476</v>
      </c>
      <c r="M26" s="14">
        <v>164</v>
      </c>
      <c r="ZA26" s="8"/>
    </row>
    <row r="27" spans="2:677" x14ac:dyDescent="0.3">
      <c r="B27" s="21"/>
      <c r="C27" s="15" t="s">
        <v>233</v>
      </c>
      <c r="D27" s="13">
        <v>94.921221659639301</v>
      </c>
      <c r="E27" s="13">
        <v>1.2520667075479399</v>
      </c>
      <c r="F27" s="13">
        <v>91.796819572333803</v>
      </c>
      <c r="G27" s="13">
        <v>96.895851884843395</v>
      </c>
      <c r="H27" s="13">
        <v>1.3190587791184401</v>
      </c>
      <c r="I27" s="14">
        <v>373</v>
      </c>
      <c r="J27" s="14">
        <v>391</v>
      </c>
      <c r="K27" s="13">
        <v>1.26822691377775</v>
      </c>
      <c r="L27" s="14">
        <v>308.30444911100602</v>
      </c>
      <c r="M27" s="14">
        <v>152</v>
      </c>
      <c r="ZA27" s="8"/>
    </row>
    <row r="28" spans="2:677" x14ac:dyDescent="0.3">
      <c r="B28" s="21"/>
      <c r="C28" s="15" t="s">
        <v>234</v>
      </c>
      <c r="D28" s="13">
        <v>91.219997209942505</v>
      </c>
      <c r="E28" s="13">
        <v>2.73233945870148</v>
      </c>
      <c r="F28" s="13">
        <v>84.063126354687796</v>
      </c>
      <c r="G28" s="13">
        <v>95.341014327540094</v>
      </c>
      <c r="H28" s="13">
        <v>2.9953294697137598</v>
      </c>
      <c r="I28" s="14">
        <v>190</v>
      </c>
      <c r="J28" s="14">
        <v>207</v>
      </c>
      <c r="K28" s="13">
        <v>1.92022368850682</v>
      </c>
      <c r="L28" s="14">
        <v>107.79994082927099</v>
      </c>
      <c r="M28" s="14">
        <v>83</v>
      </c>
      <c r="ZA28" s="8"/>
    </row>
    <row r="29" spans="2:677" x14ac:dyDescent="0.3">
      <c r="B29" s="21"/>
      <c r="C29" s="15" t="s">
        <v>235</v>
      </c>
      <c r="D29" s="13">
        <v>94.800048729791797</v>
      </c>
      <c r="E29" s="13">
        <v>1.3563392243861001</v>
      </c>
      <c r="F29" s="13">
        <v>91.358854785411694</v>
      </c>
      <c r="G29" s="13">
        <v>96.917088011540599</v>
      </c>
      <c r="H29" s="13">
        <v>1.4307368430284999</v>
      </c>
      <c r="I29" s="14">
        <v>294</v>
      </c>
      <c r="J29" s="14">
        <v>310</v>
      </c>
      <c r="K29" s="13">
        <v>1.15315394276493</v>
      </c>
      <c r="L29" s="14">
        <v>268.82794092236298</v>
      </c>
      <c r="M29" s="14">
        <v>110</v>
      </c>
      <c r="ZA29" s="8"/>
    </row>
    <row r="30" spans="2:677" x14ac:dyDescent="0.3">
      <c r="B30" s="21"/>
      <c r="C30" s="15" t="s">
        <v>236</v>
      </c>
      <c r="D30" s="13">
        <v>97.512334188094201</v>
      </c>
      <c r="E30" s="13">
        <v>0.69466498121416898</v>
      </c>
      <c r="F30" s="13">
        <v>95.7009300808636</v>
      </c>
      <c r="G30" s="13">
        <v>98.571896339786804</v>
      </c>
      <c r="H30" s="13">
        <v>0.71238678368032005</v>
      </c>
      <c r="I30" s="14">
        <v>370</v>
      </c>
      <c r="J30" s="14">
        <v>384</v>
      </c>
      <c r="K30" s="13">
        <v>0.76190003981502796</v>
      </c>
      <c r="L30" s="14">
        <v>384</v>
      </c>
      <c r="M30" s="14">
        <v>143</v>
      </c>
      <c r="ZA30" s="8"/>
    </row>
    <row r="31" spans="2:677" x14ac:dyDescent="0.3">
      <c r="B31" s="21"/>
      <c r="C31" s="15" t="s">
        <v>237</v>
      </c>
      <c r="D31" s="13">
        <v>91.901788782887394</v>
      </c>
      <c r="E31" s="13">
        <v>1.5236481738649299</v>
      </c>
      <c r="F31" s="13">
        <v>88.336256693730505</v>
      </c>
      <c r="G31" s="13">
        <v>94.445891259096598</v>
      </c>
      <c r="H31" s="13">
        <v>1.65790915937932</v>
      </c>
      <c r="I31" s="14">
        <v>337</v>
      </c>
      <c r="J31" s="14">
        <v>376</v>
      </c>
      <c r="K31" s="13">
        <v>1.16973529496138</v>
      </c>
      <c r="L31" s="14">
        <v>321.44024517308799</v>
      </c>
      <c r="M31" s="14">
        <v>140</v>
      </c>
      <c r="ZA31" s="8"/>
    </row>
    <row r="32" spans="2:677" x14ac:dyDescent="0.3">
      <c r="B32" s="21"/>
      <c r="C32" s="15" t="s">
        <v>238</v>
      </c>
      <c r="D32" s="13">
        <v>96.043679128514796</v>
      </c>
      <c r="E32" s="13">
        <v>1.3795451151331499</v>
      </c>
      <c r="F32" s="13">
        <v>92.184136793058599</v>
      </c>
      <c r="G32" s="13">
        <v>98.037910879195096</v>
      </c>
      <c r="H32" s="13">
        <v>1.4363726250919699</v>
      </c>
      <c r="I32" s="14">
        <v>222</v>
      </c>
      <c r="J32" s="14">
        <v>232</v>
      </c>
      <c r="K32" s="13">
        <v>1.1569737353270899</v>
      </c>
      <c r="L32" s="14">
        <v>200.523134550165</v>
      </c>
      <c r="M32" s="14">
        <v>77</v>
      </c>
      <c r="ZA32" s="8"/>
    </row>
    <row r="33" spans="2:677" x14ac:dyDescent="0.3">
      <c r="B33" s="21"/>
      <c r="C33" s="15" t="s">
        <v>239</v>
      </c>
      <c r="D33" s="13">
        <v>95.166522584629206</v>
      </c>
      <c r="E33" s="13">
        <v>1.34813049110928</v>
      </c>
      <c r="F33" s="13">
        <v>91.680300444036504</v>
      </c>
      <c r="G33" s="13">
        <v>97.235947907810598</v>
      </c>
      <c r="H33" s="13">
        <v>1.4166016099941301</v>
      </c>
      <c r="I33" s="14">
        <v>294</v>
      </c>
      <c r="J33" s="14">
        <v>306</v>
      </c>
      <c r="K33" s="13">
        <v>1.2050909059192301</v>
      </c>
      <c r="L33" s="14">
        <v>253.92275262967499</v>
      </c>
      <c r="M33" s="14">
        <v>113</v>
      </c>
      <c r="ZA33" s="8"/>
    </row>
    <row r="34" spans="2:677" x14ac:dyDescent="0.3">
      <c r="B34" s="21"/>
      <c r="C34" s="15" t="s">
        <v>240</v>
      </c>
      <c r="D34" s="13">
        <v>95.251568385822296</v>
      </c>
      <c r="E34" s="13">
        <v>0.975577087517423</v>
      </c>
      <c r="F34" s="13">
        <v>92.914614137390899</v>
      </c>
      <c r="G34" s="13">
        <v>96.8439130806874</v>
      </c>
      <c r="H34" s="13">
        <v>1.02421104875228</v>
      </c>
      <c r="I34" s="14">
        <v>531</v>
      </c>
      <c r="J34" s="14">
        <v>558</v>
      </c>
      <c r="K34" s="13">
        <v>1.1720767662696701</v>
      </c>
      <c r="L34" s="14">
        <v>476.07803179644202</v>
      </c>
      <c r="M34" s="14">
        <v>212</v>
      </c>
      <c r="ZA34" s="8"/>
    </row>
    <row r="35" spans="2:677" x14ac:dyDescent="0.3">
      <c r="B35" s="21"/>
      <c r="C35" s="15" t="s">
        <v>241</v>
      </c>
      <c r="D35" s="13">
        <v>95.8934495933172</v>
      </c>
      <c r="E35" s="13">
        <v>1.2337132888101601</v>
      </c>
      <c r="F35" s="13">
        <v>92.632902803818894</v>
      </c>
      <c r="G35" s="13">
        <v>97.746048758462706</v>
      </c>
      <c r="H35" s="13">
        <v>1.2865459466129501</v>
      </c>
      <c r="I35" s="14">
        <v>398</v>
      </c>
      <c r="J35" s="14">
        <v>415</v>
      </c>
      <c r="K35" s="13">
        <v>1.6001575214838899</v>
      </c>
      <c r="L35" s="14">
        <v>259.34946680446399</v>
      </c>
      <c r="M35" s="14">
        <v>148</v>
      </c>
      <c r="ZA35" s="8"/>
    </row>
    <row r="36" spans="2:677" x14ac:dyDescent="0.3">
      <c r="B36" s="21"/>
      <c r="C36" s="15" t="s">
        <v>242</v>
      </c>
      <c r="D36" s="13">
        <v>93.689380519232401</v>
      </c>
      <c r="E36" s="13">
        <v>2.1061641054810498</v>
      </c>
      <c r="F36" s="13">
        <v>88.019721334502407</v>
      </c>
      <c r="G36" s="13">
        <v>96.774210966659993</v>
      </c>
      <c r="H36" s="13">
        <v>2.2480286386872801</v>
      </c>
      <c r="I36" s="14">
        <v>409</v>
      </c>
      <c r="J36" s="14">
        <v>428</v>
      </c>
      <c r="K36" s="13">
        <v>3.20368588544821</v>
      </c>
      <c r="L36" s="14">
        <v>133.59611875311001</v>
      </c>
      <c r="M36" s="14">
        <v>153</v>
      </c>
      <c r="ZA36" s="8"/>
    </row>
    <row r="37" spans="2:677" x14ac:dyDescent="0.3">
      <c r="B37" s="21"/>
      <c r="C37" s="15" t="s">
        <v>243</v>
      </c>
      <c r="D37" s="13">
        <v>97.569691482724807</v>
      </c>
      <c r="E37" s="13">
        <v>0.99243370574424195</v>
      </c>
      <c r="F37" s="13">
        <v>94.589438759106898</v>
      </c>
      <c r="G37" s="13">
        <v>98.926979461361199</v>
      </c>
      <c r="H37" s="13">
        <v>1.0171536782197901</v>
      </c>
      <c r="I37" s="14">
        <v>243</v>
      </c>
      <c r="J37" s="14">
        <v>251</v>
      </c>
      <c r="K37" s="13">
        <v>1.03840478188161</v>
      </c>
      <c r="L37" s="14">
        <v>241.71691461703699</v>
      </c>
      <c r="M37" s="14">
        <v>87</v>
      </c>
      <c r="ZA37" s="8"/>
    </row>
    <row r="38" spans="2:677" x14ac:dyDescent="0.3">
      <c r="B38" s="21" t="s">
        <v>259</v>
      </c>
      <c r="C38" s="15" t="s">
        <v>244</v>
      </c>
      <c r="D38" s="13">
        <v>96.173108166608699</v>
      </c>
      <c r="E38" s="13">
        <v>0.49672461660939499</v>
      </c>
      <c r="F38" s="13">
        <v>95.070507260552304</v>
      </c>
      <c r="G38" s="13">
        <v>97.036772514218498</v>
      </c>
      <c r="H38" s="13">
        <v>0.51649013542213695</v>
      </c>
      <c r="I38" s="14">
        <v>4361</v>
      </c>
      <c r="J38" s="14">
        <v>4550</v>
      </c>
      <c r="K38" s="13">
        <v>3.0496322722848999</v>
      </c>
      <c r="L38" s="14">
        <v>1491.9831618226401</v>
      </c>
      <c r="M38" s="14">
        <v>1590</v>
      </c>
      <c r="ZA38" s="8"/>
    </row>
    <row r="39" spans="2:677" x14ac:dyDescent="0.3">
      <c r="B39" s="21"/>
      <c r="C39" s="15" t="s">
        <v>245</v>
      </c>
      <c r="D39" s="13">
        <v>91.818447828293003</v>
      </c>
      <c r="E39" s="13">
        <v>0.75115794343731301</v>
      </c>
      <c r="F39" s="13">
        <v>90.218787266598198</v>
      </c>
      <c r="G39" s="13">
        <v>93.176280519216505</v>
      </c>
      <c r="H39" s="13">
        <v>0.81809043956181005</v>
      </c>
      <c r="I39" s="14">
        <v>3131</v>
      </c>
      <c r="J39" s="14">
        <v>3414</v>
      </c>
      <c r="K39" s="13">
        <v>2.5634990864685601</v>
      </c>
      <c r="L39" s="14">
        <v>1331.7734412392799</v>
      </c>
      <c r="M39" s="14">
        <v>1231</v>
      </c>
      <c r="ZA39" s="8"/>
    </row>
    <row r="40" spans="2:677" x14ac:dyDescent="0.3">
      <c r="B40" s="21" t="s">
        <v>284</v>
      </c>
      <c r="C40" s="15" t="s">
        <v>277</v>
      </c>
      <c r="D40" s="13">
        <v>92.677999066212394</v>
      </c>
      <c r="E40" s="13">
        <v>0.73108561439354303</v>
      </c>
      <c r="F40" s="13">
        <v>91.108899045480598</v>
      </c>
      <c r="G40" s="13">
        <v>93.988455938922399</v>
      </c>
      <c r="H40" s="13">
        <v>0.78884484101909602</v>
      </c>
      <c r="I40" s="14">
        <v>3762</v>
      </c>
      <c r="J40" s="14">
        <v>4026</v>
      </c>
      <c r="K40" s="13">
        <v>3.1702676766952802</v>
      </c>
      <c r="L40" s="14">
        <v>1269.92431257311</v>
      </c>
      <c r="M40" s="14">
        <v>2222</v>
      </c>
      <c r="ZA40" s="8"/>
    </row>
    <row r="41" spans="2:677" x14ac:dyDescent="0.3">
      <c r="B41" s="21"/>
      <c r="C41" s="15" t="s">
        <v>278</v>
      </c>
      <c r="D41" s="13">
        <v>94.822636819755601</v>
      </c>
      <c r="E41" s="13">
        <v>0.56992156458986498</v>
      </c>
      <c r="F41" s="13">
        <v>93.584149829010599</v>
      </c>
      <c r="G41" s="13">
        <v>95.832697702691206</v>
      </c>
      <c r="H41" s="13">
        <v>0.60103956576656303</v>
      </c>
      <c r="I41" s="14">
        <v>3730</v>
      </c>
      <c r="J41" s="14">
        <v>3938</v>
      </c>
      <c r="K41" s="13">
        <v>2.6048033161370698</v>
      </c>
      <c r="L41" s="14">
        <v>1511.8223996428501</v>
      </c>
      <c r="M41" s="14">
        <v>2206</v>
      </c>
      <c r="ZA41" s="8"/>
    </row>
    <row r="42" spans="2:677" x14ac:dyDescent="0.3">
      <c r="B42" s="21" t="s">
        <v>285</v>
      </c>
      <c r="C42" s="15" t="s">
        <v>279</v>
      </c>
      <c r="D42" s="13">
        <v>93.631582145604497</v>
      </c>
      <c r="E42" s="13">
        <v>1.3365904102605699</v>
      </c>
      <c r="F42" s="13">
        <v>90.4478298316414</v>
      </c>
      <c r="G42" s="13">
        <v>95.803420136332903</v>
      </c>
      <c r="H42" s="13">
        <v>1.42749954623437</v>
      </c>
      <c r="I42" s="14">
        <v>953</v>
      </c>
      <c r="J42" s="14">
        <v>1005</v>
      </c>
      <c r="K42" s="13">
        <v>3.0079906450298699</v>
      </c>
      <c r="L42" s="14">
        <v>334.11008164555699</v>
      </c>
      <c r="M42" s="14">
        <v>471</v>
      </c>
      <c r="ZA42" s="8"/>
    </row>
    <row r="43" spans="2:677" x14ac:dyDescent="0.3">
      <c r="B43" s="21"/>
      <c r="C43" s="15" t="s">
        <v>280</v>
      </c>
      <c r="D43" s="13">
        <v>94.983084681655498</v>
      </c>
      <c r="E43" s="13">
        <v>2.1524999515101202</v>
      </c>
      <c r="F43" s="13">
        <v>88.621587609715505</v>
      </c>
      <c r="G43" s="13">
        <v>97.873315057240703</v>
      </c>
      <c r="H43" s="13">
        <v>2.26619293185141</v>
      </c>
      <c r="I43" s="14">
        <v>321</v>
      </c>
      <c r="J43" s="14">
        <v>333</v>
      </c>
      <c r="K43" s="13">
        <v>3.22805811139308</v>
      </c>
      <c r="L43" s="14">
        <v>103.15799422095699</v>
      </c>
      <c r="M43" s="14">
        <v>182</v>
      </c>
      <c r="ZA43" s="8"/>
    </row>
    <row r="44" spans="2:677" x14ac:dyDescent="0.3">
      <c r="B44" s="21"/>
      <c r="C44" s="15" t="s">
        <v>281</v>
      </c>
      <c r="D44" s="13">
        <v>98.425178516029007</v>
      </c>
      <c r="E44" s="13">
        <v>0.79766487269370501</v>
      </c>
      <c r="F44" s="13">
        <v>95.780444724188897</v>
      </c>
      <c r="G44" s="13">
        <v>99.422244654756</v>
      </c>
      <c r="H44" s="13">
        <v>0.81042766162095603</v>
      </c>
      <c r="I44" s="14">
        <v>276</v>
      </c>
      <c r="J44" s="14">
        <v>281</v>
      </c>
      <c r="K44" s="13">
        <v>1.1493741974592999</v>
      </c>
      <c r="L44" s="14">
        <v>244.48086673700499</v>
      </c>
      <c r="M44" s="14">
        <v>161</v>
      </c>
      <c r="ZA44" s="8"/>
    </row>
    <row r="45" spans="2:677" x14ac:dyDescent="0.3">
      <c r="B45" s="21"/>
      <c r="C45" s="15" t="s">
        <v>282</v>
      </c>
      <c r="D45" s="13">
        <v>93.358632295611699</v>
      </c>
      <c r="E45" s="13">
        <v>0.55531925251428205</v>
      </c>
      <c r="F45" s="13">
        <v>92.183312513641198</v>
      </c>
      <c r="G45" s="13">
        <v>94.368027458753602</v>
      </c>
      <c r="H45" s="13">
        <v>0.59482368031690303</v>
      </c>
      <c r="I45" s="14">
        <v>5871</v>
      </c>
      <c r="J45" s="14">
        <v>6267</v>
      </c>
      <c r="K45" s="13">
        <v>3.1164764162479002</v>
      </c>
      <c r="L45" s="14">
        <v>2010.9248917549</v>
      </c>
      <c r="M45" s="14">
        <v>2610</v>
      </c>
      <c r="ZA45" s="8"/>
    </row>
    <row r="46" spans="2:677" x14ac:dyDescent="0.3">
      <c r="B46" s="21"/>
      <c r="C46" s="15" t="s">
        <v>283</v>
      </c>
      <c r="D46" s="13">
        <v>90.907197667923299</v>
      </c>
      <c r="E46" s="13">
        <v>4.2370226013770802</v>
      </c>
      <c r="F46" s="13">
        <v>78.332521892229593</v>
      </c>
      <c r="G46" s="13">
        <v>96.509382677445998</v>
      </c>
      <c r="H46" s="13">
        <v>4.6608219261741999</v>
      </c>
      <c r="I46" s="14">
        <v>71</v>
      </c>
      <c r="J46" s="14">
        <v>78</v>
      </c>
      <c r="K46" s="13">
        <v>1.6723080124399201</v>
      </c>
      <c r="L46" s="14">
        <v>46.642125385859401</v>
      </c>
      <c r="M46" s="14">
        <v>27</v>
      </c>
      <c r="ZA46" s="8"/>
    </row>
    <row r="47" spans="2:677" x14ac:dyDescent="0.3">
      <c r="B47" s="21" t="s">
        <v>261</v>
      </c>
      <c r="C47" s="15" t="s">
        <v>246</v>
      </c>
      <c r="D47" s="13">
        <v>94.872276488479997</v>
      </c>
      <c r="E47" s="13">
        <v>1.1394045743055501</v>
      </c>
      <c r="F47" s="13">
        <v>92.118181295914198</v>
      </c>
      <c r="G47" s="13">
        <v>96.698515394016994</v>
      </c>
      <c r="H47" s="13">
        <v>1.20098791393911</v>
      </c>
      <c r="I47" s="14">
        <v>1753</v>
      </c>
      <c r="J47" s="14">
        <v>1834</v>
      </c>
      <c r="K47" s="13">
        <v>4.8916396968143001</v>
      </c>
      <c r="L47" s="14">
        <v>374.92540613618797</v>
      </c>
      <c r="M47" s="14">
        <v>1104</v>
      </c>
      <c r="ZA47" s="8"/>
    </row>
    <row r="48" spans="2:677" x14ac:dyDescent="0.3">
      <c r="B48" s="21"/>
      <c r="C48" s="15" t="s">
        <v>247</v>
      </c>
      <c r="D48" s="13">
        <v>95.345174409582398</v>
      </c>
      <c r="E48" s="13">
        <v>0.96449505533500102</v>
      </c>
      <c r="F48" s="13">
        <v>93.0435620432023</v>
      </c>
      <c r="G48" s="13">
        <v>96.910559023077397</v>
      </c>
      <c r="H48" s="13">
        <v>1.0115824542852401</v>
      </c>
      <c r="I48" s="14">
        <v>1366</v>
      </c>
      <c r="J48" s="14">
        <v>1439</v>
      </c>
      <c r="K48" s="13">
        <v>3.0140938203006602</v>
      </c>
      <c r="L48" s="14">
        <v>477.423758447061</v>
      </c>
      <c r="M48" s="14">
        <v>992</v>
      </c>
      <c r="ZA48" s="8"/>
    </row>
    <row r="49" spans="2:677" x14ac:dyDescent="0.3">
      <c r="B49" s="21"/>
      <c r="C49" s="15" t="s">
        <v>248</v>
      </c>
      <c r="D49" s="13">
        <v>95.691834199557306</v>
      </c>
      <c r="E49" s="13">
        <v>0.90771390216613101</v>
      </c>
      <c r="F49" s="13">
        <v>93.5160964944195</v>
      </c>
      <c r="G49" s="13">
        <v>97.159656547720004</v>
      </c>
      <c r="H49" s="13">
        <v>0.948580314881591</v>
      </c>
      <c r="I49" s="14">
        <v>1359</v>
      </c>
      <c r="J49" s="14">
        <v>1422</v>
      </c>
      <c r="K49" s="13">
        <v>2.84004201154367</v>
      </c>
      <c r="L49" s="14">
        <v>500.69681864568201</v>
      </c>
      <c r="M49" s="14">
        <v>997</v>
      </c>
      <c r="ZA49" s="8"/>
    </row>
    <row r="50" spans="2:677" x14ac:dyDescent="0.3">
      <c r="B50" s="21"/>
      <c r="C50" s="15" t="s">
        <v>249</v>
      </c>
      <c r="D50" s="13">
        <v>95.3911298579564</v>
      </c>
      <c r="E50" s="13">
        <v>0.78033468538585604</v>
      </c>
      <c r="F50" s="13">
        <v>93.595145853304203</v>
      </c>
      <c r="G50" s="13">
        <v>96.701252028930497</v>
      </c>
      <c r="H50" s="13">
        <v>0.81803694593808096</v>
      </c>
      <c r="I50" s="14">
        <v>1405</v>
      </c>
      <c r="J50" s="14">
        <v>1475</v>
      </c>
      <c r="K50" s="13">
        <v>2.0415350575635198</v>
      </c>
      <c r="L50" s="14">
        <v>722.49555281227595</v>
      </c>
      <c r="M50" s="14">
        <v>1019</v>
      </c>
      <c r="ZA50" s="8"/>
    </row>
    <row r="51" spans="2:677" x14ac:dyDescent="0.3">
      <c r="B51" s="21"/>
      <c r="C51" s="15" t="s">
        <v>250</v>
      </c>
      <c r="D51" s="13">
        <v>88.812464683063396</v>
      </c>
      <c r="E51" s="13">
        <v>1.2129857927665599</v>
      </c>
      <c r="F51" s="13">
        <v>86.2036936394653</v>
      </c>
      <c r="G51" s="13">
        <v>90.979557192811896</v>
      </c>
      <c r="H51" s="13">
        <v>1.3657832795151299</v>
      </c>
      <c r="I51" s="14">
        <v>1546</v>
      </c>
      <c r="J51" s="14">
        <v>1723</v>
      </c>
      <c r="K51" s="13">
        <v>2.5499768567405598</v>
      </c>
      <c r="L51" s="14">
        <v>675.69240695085398</v>
      </c>
      <c r="M51" s="14">
        <v>1111</v>
      </c>
      <c r="ZA51" s="8"/>
    </row>
    <row r="52" spans="2:677" x14ac:dyDescent="0.3">
      <c r="B52" s="21" t="s">
        <v>260</v>
      </c>
      <c r="C52" s="15" t="s">
        <v>251</v>
      </c>
      <c r="D52" s="13">
        <v>93.750858037580201</v>
      </c>
      <c r="E52" s="13">
        <v>0.49460893125987698</v>
      </c>
      <c r="F52" s="13">
        <v>92.707910429700604</v>
      </c>
      <c r="G52" s="13">
        <v>94.653241502309299</v>
      </c>
      <c r="H52" s="13">
        <v>0.527578031404909</v>
      </c>
      <c r="I52" s="14">
        <v>5620</v>
      </c>
      <c r="J52" s="14">
        <v>5997</v>
      </c>
      <c r="K52" s="13">
        <v>2.5037438224332198</v>
      </c>
      <c r="L52" s="14">
        <v>2395.2130989870702</v>
      </c>
      <c r="M52" s="14">
        <v>2651</v>
      </c>
      <c r="ZA52" s="8"/>
    </row>
    <row r="53" spans="2:677" x14ac:dyDescent="0.3">
      <c r="B53" s="21"/>
      <c r="C53" s="15" t="s">
        <v>252</v>
      </c>
      <c r="D53" s="13">
        <v>94.881384880313306</v>
      </c>
      <c r="E53" s="13">
        <v>1.0946583639569301</v>
      </c>
      <c r="F53" s="13">
        <v>92.256298262349901</v>
      </c>
      <c r="G53" s="13">
        <v>96.6489010747121</v>
      </c>
      <c r="H53" s="13">
        <v>1.1537124646080701</v>
      </c>
      <c r="I53" s="14">
        <v>1809</v>
      </c>
      <c r="J53" s="14">
        <v>1896</v>
      </c>
      <c r="K53" s="13">
        <v>4.6755523462947099</v>
      </c>
      <c r="L53" s="14">
        <v>405.51358632580502</v>
      </c>
      <c r="M53" s="14">
        <v>1140</v>
      </c>
      <c r="ZA53" s="8"/>
    </row>
    <row r="54" spans="2:677" x14ac:dyDescent="0.3">
      <c r="B54" s="21" t="s">
        <v>254</v>
      </c>
      <c r="C54" s="15" t="s">
        <v>253</v>
      </c>
      <c r="D54" s="13">
        <v>93.181907571645894</v>
      </c>
      <c r="E54" s="13">
        <v>0.56733642558386899</v>
      </c>
      <c r="F54" s="13">
        <v>91.981790000477602</v>
      </c>
      <c r="G54" s="13">
        <v>94.213698508079105</v>
      </c>
      <c r="H54" s="13">
        <v>0.608848262896586</v>
      </c>
      <c r="I54" s="14">
        <v>4684</v>
      </c>
      <c r="J54" s="14">
        <v>5016</v>
      </c>
      <c r="K54" s="13">
        <v>2.5407257691718002</v>
      </c>
      <c r="L54" s="14">
        <v>1974.23903864881</v>
      </c>
      <c r="M54" s="14">
        <v>2280</v>
      </c>
      <c r="ZA54" s="8"/>
    </row>
    <row r="55" spans="2:677" x14ac:dyDescent="0.3">
      <c r="B55" s="21"/>
      <c r="C55" s="15" t="s">
        <v>254</v>
      </c>
      <c r="D55" s="13">
        <v>94.552765413628094</v>
      </c>
      <c r="E55" s="13">
        <v>0.81647496290545896</v>
      </c>
      <c r="F55" s="13">
        <v>92.711396103280293</v>
      </c>
      <c r="G55" s="13">
        <v>95.949262506748497</v>
      </c>
      <c r="H55" s="13">
        <v>0.863512515296331</v>
      </c>
      <c r="I55" s="14">
        <v>2808</v>
      </c>
      <c r="J55" s="14">
        <v>2948</v>
      </c>
      <c r="K55" s="13">
        <v>3.8143063003143198</v>
      </c>
      <c r="L55" s="14">
        <v>772.87972383263195</v>
      </c>
      <c r="M55" s="14">
        <v>1514</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171" priority="1">
      <formula>ZA9 = 3</formula>
    </cfRule>
    <cfRule type="expression" dxfId="170" priority="48">
      <formula>I9 = J9</formula>
    </cfRule>
    <cfRule type="expression" dxfId="169" priority="95">
      <formula>ZA9 = 2</formula>
    </cfRule>
    <cfRule type="expression" dxfId="168" priority="142">
      <formula>ZA9 = 1</formula>
    </cfRule>
  </conditionalFormatting>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113</v>
      </c>
      <c r="M2" s="11" t="str">
        <f>HYPERLINK("#'INDICE'!A1", "Índice")</f>
        <v>Índice</v>
      </c>
    </row>
    <row r="3" spans="2:677" x14ac:dyDescent="0.3">
      <c r="B3" s="9" t="s">
        <v>7</v>
      </c>
      <c r="C3" s="10" t="s">
        <v>112</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99.255355173987596</v>
      </c>
      <c r="E9" s="13">
        <v>0.13561643104580501</v>
      </c>
      <c r="F9" s="13">
        <v>98.936353055927</v>
      </c>
      <c r="G9" s="13">
        <v>99.479187871979406</v>
      </c>
      <c r="H9" s="13">
        <v>0.13663386807500599</v>
      </c>
      <c r="I9" s="14">
        <v>8021</v>
      </c>
      <c r="J9" s="14">
        <v>8130</v>
      </c>
      <c r="K9" s="13">
        <v>2.0228264418146402</v>
      </c>
      <c r="L9" s="14">
        <v>4019.1287952053399</v>
      </c>
      <c r="M9" s="14">
        <v>2929</v>
      </c>
      <c r="ZA9" s="8"/>
    </row>
    <row r="10" spans="2:677" x14ac:dyDescent="0.3">
      <c r="B10" s="21" t="s">
        <v>256</v>
      </c>
      <c r="C10" s="15" t="s">
        <v>216</v>
      </c>
      <c r="D10" s="13">
        <v>99.824510948432803</v>
      </c>
      <c r="E10" s="13">
        <v>0.13204632096698701</v>
      </c>
      <c r="F10" s="13">
        <v>99.234963540961502</v>
      </c>
      <c r="G10" s="13">
        <v>99.959928630032607</v>
      </c>
      <c r="H10" s="13">
        <v>0.13227845517339901</v>
      </c>
      <c r="I10" s="14">
        <v>4974</v>
      </c>
      <c r="J10" s="14">
        <v>4984</v>
      </c>
      <c r="K10" s="13">
        <v>4.9597099619595397</v>
      </c>
      <c r="L10" s="14">
        <v>1004.89747147046</v>
      </c>
      <c r="M10" s="14">
        <v>1836</v>
      </c>
      <c r="ZA10" s="8"/>
    </row>
    <row r="11" spans="2:677" x14ac:dyDescent="0.3">
      <c r="B11" s="21"/>
      <c r="C11" s="15" t="s">
        <v>217</v>
      </c>
      <c r="D11" s="13">
        <v>97.978906344417894</v>
      </c>
      <c r="E11" s="13">
        <v>0.32347360712159401</v>
      </c>
      <c r="F11" s="13">
        <v>97.236413010512393</v>
      </c>
      <c r="G11" s="13">
        <v>98.524940047963497</v>
      </c>
      <c r="H11" s="13">
        <v>0.33014617042622602</v>
      </c>
      <c r="I11" s="14">
        <v>3047</v>
      </c>
      <c r="J11" s="14">
        <v>3146</v>
      </c>
      <c r="K11" s="13">
        <v>1.6618021893275401</v>
      </c>
      <c r="L11" s="14">
        <v>1893.12543948029</v>
      </c>
      <c r="M11" s="14">
        <v>1093</v>
      </c>
      <c r="ZA11" s="8"/>
    </row>
    <row r="12" spans="2:677" x14ac:dyDescent="0.3">
      <c r="B12" s="21" t="s">
        <v>257</v>
      </c>
      <c r="C12" s="15" t="s">
        <v>218</v>
      </c>
      <c r="D12" s="13">
        <v>99.868232801086506</v>
      </c>
      <c r="E12" s="13">
        <v>6.4577122085800201E-2</v>
      </c>
      <c r="F12" s="13">
        <v>99.655652762414803</v>
      </c>
      <c r="G12" s="13">
        <v>99.949644549391607</v>
      </c>
      <c r="H12" s="13">
        <v>6.4662325821287198E-2</v>
      </c>
      <c r="I12" s="14">
        <v>3211</v>
      </c>
      <c r="J12" s="14">
        <v>3216</v>
      </c>
      <c r="K12" s="13">
        <v>1.0188345675868999</v>
      </c>
      <c r="L12" s="14">
        <v>3156.5477873577202</v>
      </c>
      <c r="M12" s="14">
        <v>1153</v>
      </c>
      <c r="ZA12" s="8"/>
    </row>
    <row r="13" spans="2:677" x14ac:dyDescent="0.3">
      <c r="B13" s="21"/>
      <c r="C13" s="15" t="s">
        <v>219</v>
      </c>
      <c r="D13" s="13">
        <v>99.808169945031906</v>
      </c>
      <c r="E13" s="13">
        <v>0.16545735619285801</v>
      </c>
      <c r="F13" s="13">
        <v>98.963214362069493</v>
      </c>
      <c r="G13" s="13">
        <v>99.964752133800502</v>
      </c>
      <c r="H13" s="13">
        <v>0.16577536316313701</v>
      </c>
      <c r="I13" s="14">
        <v>2677</v>
      </c>
      <c r="J13" s="14">
        <v>2680</v>
      </c>
      <c r="K13" s="13">
        <v>3.8305587793361502</v>
      </c>
      <c r="L13" s="14">
        <v>699.63682960752203</v>
      </c>
      <c r="M13" s="14">
        <v>967</v>
      </c>
      <c r="ZA13" s="8"/>
    </row>
    <row r="14" spans="2:677" x14ac:dyDescent="0.3">
      <c r="B14" s="21"/>
      <c r="C14" s="15" t="s">
        <v>220</v>
      </c>
      <c r="D14" s="13">
        <v>91.1983090019543</v>
      </c>
      <c r="E14" s="13">
        <v>1.3346143068340901</v>
      </c>
      <c r="F14" s="13">
        <v>88.202548494540594</v>
      </c>
      <c r="G14" s="13">
        <v>93.489498729992803</v>
      </c>
      <c r="H14" s="13">
        <v>1.46342001451528</v>
      </c>
      <c r="I14" s="14">
        <v>2133</v>
      </c>
      <c r="J14" s="14">
        <v>2234</v>
      </c>
      <c r="K14" s="13">
        <v>4.9550423687315401</v>
      </c>
      <c r="L14" s="14">
        <v>450.853864357953</v>
      </c>
      <c r="M14" s="14">
        <v>809</v>
      </c>
      <c r="ZA14" s="8"/>
    </row>
    <row r="15" spans="2:677" x14ac:dyDescent="0.3">
      <c r="B15" s="21" t="s">
        <v>258</v>
      </c>
      <c r="C15" s="15" t="s">
        <v>221</v>
      </c>
      <c r="D15" s="13">
        <v>99.999999999721396</v>
      </c>
      <c r="E15" s="13">
        <v>0</v>
      </c>
      <c r="F15" s="13">
        <v>99.999999999680298</v>
      </c>
      <c r="G15" s="13">
        <v>99.999999999757193</v>
      </c>
      <c r="H15" s="13">
        <v>0</v>
      </c>
      <c r="I15" s="14">
        <v>259</v>
      </c>
      <c r="J15" s="14">
        <v>259</v>
      </c>
      <c r="K15" s="13"/>
      <c r="L15" s="14"/>
      <c r="M15" s="14">
        <v>90</v>
      </c>
      <c r="ZA15" s="8"/>
    </row>
    <row r="16" spans="2:677" x14ac:dyDescent="0.3">
      <c r="B16" s="21"/>
      <c r="C16" s="15" t="s">
        <v>222</v>
      </c>
      <c r="D16" s="13">
        <v>99.999999999727095</v>
      </c>
      <c r="E16" s="13">
        <v>0</v>
      </c>
      <c r="F16" s="13">
        <v>99.999999999680696</v>
      </c>
      <c r="G16" s="13">
        <v>99.9999999997668</v>
      </c>
      <c r="H16" s="13">
        <v>0</v>
      </c>
      <c r="I16" s="14">
        <v>294</v>
      </c>
      <c r="J16" s="14">
        <v>294</v>
      </c>
      <c r="K16" s="13"/>
      <c r="L16" s="14"/>
      <c r="M16" s="14">
        <v>106</v>
      </c>
      <c r="ZA16" s="8"/>
    </row>
    <row r="17" spans="2:677" x14ac:dyDescent="0.3">
      <c r="B17" s="21"/>
      <c r="C17" s="15" t="s">
        <v>223</v>
      </c>
      <c r="D17" s="13">
        <v>99.305971071051204</v>
      </c>
      <c r="E17" s="13">
        <v>0.68874139203872897</v>
      </c>
      <c r="F17" s="13">
        <v>95.183725078082006</v>
      </c>
      <c r="G17" s="13">
        <v>99.903564522880302</v>
      </c>
      <c r="H17" s="13">
        <v>0.69355486342905803</v>
      </c>
      <c r="I17" s="14">
        <v>253</v>
      </c>
      <c r="J17" s="14">
        <v>254</v>
      </c>
      <c r="K17" s="13">
        <v>1.74132549199878</v>
      </c>
      <c r="L17" s="14">
        <v>145.865894209385</v>
      </c>
      <c r="M17" s="14">
        <v>101</v>
      </c>
      <c r="ZA17" s="8"/>
    </row>
    <row r="18" spans="2:677" x14ac:dyDescent="0.3">
      <c r="B18" s="21"/>
      <c r="C18" s="15" t="s">
        <v>224</v>
      </c>
      <c r="D18" s="13">
        <v>99.9999999997207</v>
      </c>
      <c r="E18" s="13">
        <v>0</v>
      </c>
      <c r="F18" s="13">
        <v>99.999999999679204</v>
      </c>
      <c r="G18" s="13">
        <v>99.999999999756795</v>
      </c>
      <c r="H18" s="13">
        <v>0</v>
      </c>
      <c r="I18" s="14">
        <v>250</v>
      </c>
      <c r="J18" s="14">
        <v>250</v>
      </c>
      <c r="K18" s="13"/>
      <c r="L18" s="14"/>
      <c r="M18" s="14">
        <v>89</v>
      </c>
      <c r="ZA18" s="8"/>
    </row>
    <row r="19" spans="2:677" x14ac:dyDescent="0.3">
      <c r="B19" s="21"/>
      <c r="C19" s="15" t="s">
        <v>225</v>
      </c>
      <c r="D19" s="13">
        <v>99.776140935718402</v>
      </c>
      <c r="E19" s="13">
        <v>0.22538956540737301</v>
      </c>
      <c r="F19" s="13">
        <v>98.361092933067795</v>
      </c>
      <c r="G19" s="13">
        <v>99.969798132638601</v>
      </c>
      <c r="H19" s="13">
        <v>0.22589525240566499</v>
      </c>
      <c r="I19" s="14">
        <v>243</v>
      </c>
      <c r="J19" s="14">
        <v>244</v>
      </c>
      <c r="K19" s="13">
        <v>0.55267840961270398</v>
      </c>
      <c r="L19" s="14">
        <v>244</v>
      </c>
      <c r="M19" s="14">
        <v>84</v>
      </c>
      <c r="ZA19" s="8"/>
    </row>
    <row r="20" spans="2:677" x14ac:dyDescent="0.3">
      <c r="B20" s="21"/>
      <c r="C20" s="15" t="s">
        <v>226</v>
      </c>
      <c r="D20" s="13">
        <v>99.780936594993193</v>
      </c>
      <c r="E20" s="13">
        <v>0.22187555468068401</v>
      </c>
      <c r="F20" s="13">
        <v>98.376898337857696</v>
      </c>
      <c r="G20" s="13">
        <v>99.970794471994907</v>
      </c>
      <c r="H20" s="13">
        <v>0.22236266991686801</v>
      </c>
      <c r="I20" s="14">
        <v>201</v>
      </c>
      <c r="J20" s="14">
        <v>202</v>
      </c>
      <c r="K20" s="13">
        <v>0.45268651722250902</v>
      </c>
      <c r="L20" s="14">
        <v>202</v>
      </c>
      <c r="M20" s="14">
        <v>73</v>
      </c>
      <c r="ZA20" s="8"/>
    </row>
    <row r="21" spans="2:677" x14ac:dyDescent="0.3">
      <c r="B21" s="21"/>
      <c r="C21" s="15" t="s">
        <v>227</v>
      </c>
      <c r="D21" s="13">
        <v>99.999999999723201</v>
      </c>
      <c r="E21" s="13">
        <v>0</v>
      </c>
      <c r="F21" s="13">
        <v>99.999999999696001</v>
      </c>
      <c r="G21" s="13">
        <v>99.999999999747899</v>
      </c>
      <c r="H21" s="13">
        <v>0</v>
      </c>
      <c r="I21" s="14">
        <v>456</v>
      </c>
      <c r="J21" s="14">
        <v>456</v>
      </c>
      <c r="K21" s="13"/>
      <c r="L21" s="14"/>
      <c r="M21" s="14">
        <v>182</v>
      </c>
      <c r="ZA21" s="8"/>
    </row>
    <row r="22" spans="2:677" x14ac:dyDescent="0.3">
      <c r="B22" s="21"/>
      <c r="C22" s="15" t="s">
        <v>228</v>
      </c>
      <c r="D22" s="13">
        <v>99.619766751779693</v>
      </c>
      <c r="E22" s="13">
        <v>0.267527873884782</v>
      </c>
      <c r="F22" s="13">
        <v>98.487798953926401</v>
      </c>
      <c r="G22" s="13">
        <v>99.905208331971295</v>
      </c>
      <c r="H22" s="13">
        <v>0.26854898641890601</v>
      </c>
      <c r="I22" s="14">
        <v>594</v>
      </c>
      <c r="J22" s="14">
        <v>596</v>
      </c>
      <c r="K22" s="13">
        <v>1.12424103170607</v>
      </c>
      <c r="L22" s="14">
        <v>530.13542753865897</v>
      </c>
      <c r="M22" s="14">
        <v>208</v>
      </c>
      <c r="ZA22" s="8"/>
    </row>
    <row r="23" spans="2:677" x14ac:dyDescent="0.3">
      <c r="B23" s="21"/>
      <c r="C23" s="15" t="s">
        <v>229</v>
      </c>
      <c r="D23" s="13">
        <v>99.685048257661506</v>
      </c>
      <c r="E23" s="13">
        <v>0.31567797853256702</v>
      </c>
      <c r="F23" s="13">
        <v>97.754041109584094</v>
      </c>
      <c r="G23" s="13">
        <v>99.956571757583205</v>
      </c>
      <c r="H23" s="13">
        <v>0.31667535307463202</v>
      </c>
      <c r="I23" s="14">
        <v>495</v>
      </c>
      <c r="J23" s="14">
        <v>496</v>
      </c>
      <c r="K23" s="13">
        <v>1.5711575413571399</v>
      </c>
      <c r="L23" s="14">
        <v>315.69081199302502</v>
      </c>
      <c r="M23" s="14">
        <v>173</v>
      </c>
      <c r="ZA23" s="8"/>
    </row>
    <row r="24" spans="2:677" x14ac:dyDescent="0.3">
      <c r="B24" s="21"/>
      <c r="C24" s="15" t="s">
        <v>230</v>
      </c>
      <c r="D24" s="13">
        <v>99.999999999723499</v>
      </c>
      <c r="E24" s="13">
        <v>0</v>
      </c>
      <c r="F24" s="13">
        <v>99.999999999680796</v>
      </c>
      <c r="G24" s="13">
        <v>99.999999999760405</v>
      </c>
      <c r="H24" s="13">
        <v>0</v>
      </c>
      <c r="I24" s="14">
        <v>265</v>
      </c>
      <c r="J24" s="14">
        <v>265</v>
      </c>
      <c r="K24" s="13"/>
      <c r="L24" s="14"/>
      <c r="M24" s="14">
        <v>90</v>
      </c>
      <c r="ZA24" s="8"/>
    </row>
    <row r="25" spans="2:677" x14ac:dyDescent="0.3">
      <c r="B25" s="21"/>
      <c r="C25" s="15" t="s">
        <v>231</v>
      </c>
      <c r="D25" s="13">
        <v>99.999999999721297</v>
      </c>
      <c r="E25" s="13">
        <v>0</v>
      </c>
      <c r="F25" s="13">
        <v>99.999999999689607</v>
      </c>
      <c r="G25" s="13">
        <v>99.999999999749804</v>
      </c>
      <c r="H25" s="13">
        <v>0</v>
      </c>
      <c r="I25" s="14">
        <v>396</v>
      </c>
      <c r="J25" s="14">
        <v>396</v>
      </c>
      <c r="K25" s="13"/>
      <c r="L25" s="14"/>
      <c r="M25" s="14">
        <v>146</v>
      </c>
      <c r="ZA25" s="8"/>
    </row>
    <row r="26" spans="2:677" x14ac:dyDescent="0.3">
      <c r="B26" s="21"/>
      <c r="C26" s="15" t="s">
        <v>232</v>
      </c>
      <c r="D26" s="13">
        <v>99.999999999726896</v>
      </c>
      <c r="E26" s="13">
        <v>0</v>
      </c>
      <c r="F26" s="13">
        <v>99.9999999996963</v>
      </c>
      <c r="G26" s="13">
        <v>99.999999999754294</v>
      </c>
      <c r="H26" s="13">
        <v>0</v>
      </c>
      <c r="I26" s="14">
        <v>478</v>
      </c>
      <c r="J26" s="14">
        <v>478</v>
      </c>
      <c r="K26" s="13"/>
      <c r="L26" s="14"/>
      <c r="M26" s="14">
        <v>165</v>
      </c>
      <c r="ZA26" s="8"/>
    </row>
    <row r="27" spans="2:677" x14ac:dyDescent="0.3">
      <c r="B27" s="21"/>
      <c r="C27" s="15" t="s">
        <v>233</v>
      </c>
      <c r="D27" s="13">
        <v>99.999999999725901</v>
      </c>
      <c r="E27" s="13">
        <v>0</v>
      </c>
      <c r="F27" s="13">
        <v>99.999999999690601</v>
      </c>
      <c r="G27" s="13">
        <v>99.999999999757094</v>
      </c>
      <c r="H27" s="13">
        <v>0</v>
      </c>
      <c r="I27" s="14">
        <v>400</v>
      </c>
      <c r="J27" s="14">
        <v>400</v>
      </c>
      <c r="K27" s="13"/>
      <c r="L27" s="14"/>
      <c r="M27" s="14">
        <v>152</v>
      </c>
      <c r="ZA27" s="8"/>
    </row>
    <row r="28" spans="2:677" x14ac:dyDescent="0.3">
      <c r="B28" s="21"/>
      <c r="C28" s="15" t="s">
        <v>234</v>
      </c>
      <c r="D28" s="13">
        <v>85.541733403385393</v>
      </c>
      <c r="E28" s="13">
        <v>3.7195687355984499</v>
      </c>
      <c r="F28" s="13">
        <v>76.497733767090807</v>
      </c>
      <c r="G28" s="13">
        <v>91.492522785135904</v>
      </c>
      <c r="H28" s="13">
        <v>4.3482503657697098</v>
      </c>
      <c r="I28" s="14">
        <v>194</v>
      </c>
      <c r="J28" s="14">
        <v>211</v>
      </c>
      <c r="K28" s="13">
        <v>2.3491470167024602</v>
      </c>
      <c r="L28" s="14">
        <v>89.819836093606597</v>
      </c>
      <c r="M28" s="14">
        <v>83</v>
      </c>
      <c r="ZA28" s="8"/>
    </row>
    <row r="29" spans="2:677" x14ac:dyDescent="0.3">
      <c r="B29" s="21"/>
      <c r="C29" s="15" t="s">
        <v>235</v>
      </c>
      <c r="D29" s="13">
        <v>93.610319805905306</v>
      </c>
      <c r="E29" s="13">
        <v>1.7677262807379599</v>
      </c>
      <c r="F29" s="13">
        <v>89.082659290831202</v>
      </c>
      <c r="G29" s="13">
        <v>96.337460726570797</v>
      </c>
      <c r="H29" s="13">
        <v>1.8883882507860399</v>
      </c>
      <c r="I29" s="14">
        <v>297</v>
      </c>
      <c r="J29" s="14">
        <v>312</v>
      </c>
      <c r="K29" s="13">
        <v>1.6247538517514299</v>
      </c>
      <c r="L29" s="14">
        <v>192.029087768387</v>
      </c>
      <c r="M29" s="14">
        <v>110</v>
      </c>
      <c r="ZA29" s="8"/>
    </row>
    <row r="30" spans="2:677" x14ac:dyDescent="0.3">
      <c r="B30" s="21"/>
      <c r="C30" s="15" t="s">
        <v>236</v>
      </c>
      <c r="D30" s="13">
        <v>82.514752924681801</v>
      </c>
      <c r="E30" s="13">
        <v>3.5241366626616299</v>
      </c>
      <c r="F30" s="13">
        <v>74.440941302278105</v>
      </c>
      <c r="G30" s="13">
        <v>88.434390434645906</v>
      </c>
      <c r="H30" s="13">
        <v>4.27091706361698</v>
      </c>
      <c r="I30" s="14">
        <v>349</v>
      </c>
      <c r="J30" s="14">
        <v>387</v>
      </c>
      <c r="K30" s="13">
        <v>3.3226868366629501</v>
      </c>
      <c r="L30" s="14">
        <v>116.47200564609101</v>
      </c>
      <c r="M30" s="14">
        <v>143</v>
      </c>
      <c r="ZA30" s="8"/>
    </row>
    <row r="31" spans="2:677" x14ac:dyDescent="0.3">
      <c r="B31" s="21"/>
      <c r="C31" s="15" t="s">
        <v>237</v>
      </c>
      <c r="D31" s="13">
        <v>99.881032122735505</v>
      </c>
      <c r="E31" s="13">
        <v>0.119422584471609</v>
      </c>
      <c r="F31" s="13">
        <v>99.1401931360124</v>
      </c>
      <c r="G31" s="13">
        <v>99.983644222387198</v>
      </c>
      <c r="H31" s="13">
        <v>0.119564828209685</v>
      </c>
      <c r="I31" s="14">
        <v>389</v>
      </c>
      <c r="J31" s="14">
        <v>390</v>
      </c>
      <c r="K31" s="13">
        <v>0.46688486857744999</v>
      </c>
      <c r="L31" s="14">
        <v>390</v>
      </c>
      <c r="M31" s="14">
        <v>144</v>
      </c>
      <c r="ZA31" s="8"/>
    </row>
    <row r="32" spans="2:677" x14ac:dyDescent="0.3">
      <c r="B32" s="21"/>
      <c r="C32" s="15" t="s">
        <v>238</v>
      </c>
      <c r="D32" s="13">
        <v>99.516676980178701</v>
      </c>
      <c r="E32" s="13">
        <v>0.48180747988934097</v>
      </c>
      <c r="F32" s="13">
        <v>96.563461793393202</v>
      </c>
      <c r="G32" s="13">
        <v>99.933765062756095</v>
      </c>
      <c r="H32" s="13">
        <v>0.48414747609117398</v>
      </c>
      <c r="I32" s="14">
        <v>232</v>
      </c>
      <c r="J32" s="14">
        <v>233</v>
      </c>
      <c r="K32" s="13">
        <v>1.11970009417935</v>
      </c>
      <c r="L32" s="14">
        <v>208.091435564958</v>
      </c>
      <c r="M32" s="14">
        <v>77</v>
      </c>
      <c r="ZA32" s="8"/>
    </row>
    <row r="33" spans="2:677" x14ac:dyDescent="0.3">
      <c r="B33" s="21"/>
      <c r="C33" s="15" t="s">
        <v>239</v>
      </c>
      <c r="D33" s="13">
        <v>98.0312420698137</v>
      </c>
      <c r="E33" s="13">
        <v>0.89821430847148498</v>
      </c>
      <c r="F33" s="13">
        <v>95.195005294307293</v>
      </c>
      <c r="G33" s="13">
        <v>99.207278901663202</v>
      </c>
      <c r="H33" s="13">
        <v>0.91625311432024403</v>
      </c>
      <c r="I33" s="14">
        <v>312</v>
      </c>
      <c r="J33" s="14">
        <v>317</v>
      </c>
      <c r="K33" s="13">
        <v>1.32096161014544</v>
      </c>
      <c r="L33" s="14">
        <v>239.976693921558</v>
      </c>
      <c r="M33" s="14">
        <v>113</v>
      </c>
      <c r="ZA33" s="8"/>
    </row>
    <row r="34" spans="2:677" x14ac:dyDescent="0.3">
      <c r="B34" s="21"/>
      <c r="C34" s="15" t="s">
        <v>240</v>
      </c>
      <c r="D34" s="13">
        <v>97.8135747352176</v>
      </c>
      <c r="E34" s="13">
        <v>0.97144706856142704</v>
      </c>
      <c r="F34" s="13">
        <v>94.812470303493797</v>
      </c>
      <c r="G34" s="13">
        <v>99.095043278831696</v>
      </c>
      <c r="H34" s="13">
        <v>0.993161809279688</v>
      </c>
      <c r="I34" s="14">
        <v>581</v>
      </c>
      <c r="J34" s="14">
        <v>588</v>
      </c>
      <c r="K34" s="13">
        <v>2.5902555766253599</v>
      </c>
      <c r="L34" s="14">
        <v>227.00462661142501</v>
      </c>
      <c r="M34" s="14">
        <v>212</v>
      </c>
      <c r="ZA34" s="8"/>
    </row>
    <row r="35" spans="2:677" x14ac:dyDescent="0.3">
      <c r="B35" s="21"/>
      <c r="C35" s="15" t="s">
        <v>241</v>
      </c>
      <c r="D35" s="13">
        <v>90.253913106388396</v>
      </c>
      <c r="E35" s="13">
        <v>4.0810254045385204</v>
      </c>
      <c r="F35" s="13">
        <v>78.735180205489499</v>
      </c>
      <c r="G35" s="13">
        <v>95.861163301546995</v>
      </c>
      <c r="H35" s="13">
        <v>4.5217157506821302</v>
      </c>
      <c r="I35" s="14">
        <v>400</v>
      </c>
      <c r="J35" s="14">
        <v>419</v>
      </c>
      <c r="K35" s="13">
        <v>7.9144102529450198</v>
      </c>
      <c r="L35" s="14">
        <v>52.941405184812901</v>
      </c>
      <c r="M35" s="14">
        <v>148</v>
      </c>
      <c r="ZA35" s="8"/>
    </row>
    <row r="36" spans="2:677" x14ac:dyDescent="0.3">
      <c r="B36" s="21"/>
      <c r="C36" s="15" t="s">
        <v>242</v>
      </c>
      <c r="D36" s="13">
        <v>99.999999999726398</v>
      </c>
      <c r="E36" s="13">
        <v>0</v>
      </c>
      <c r="F36" s="13">
        <v>99.999999999692093</v>
      </c>
      <c r="G36" s="13">
        <v>99.999999999756895</v>
      </c>
      <c r="H36" s="13">
        <v>0</v>
      </c>
      <c r="I36" s="14">
        <v>429</v>
      </c>
      <c r="J36" s="14">
        <v>429</v>
      </c>
      <c r="K36" s="13"/>
      <c r="L36" s="14"/>
      <c r="M36" s="14">
        <v>153</v>
      </c>
      <c r="ZA36" s="8"/>
    </row>
    <row r="37" spans="2:677" x14ac:dyDescent="0.3">
      <c r="B37" s="21"/>
      <c r="C37" s="15" t="s">
        <v>243</v>
      </c>
      <c r="D37" s="13">
        <v>99.999999999727706</v>
      </c>
      <c r="E37" s="13">
        <v>0</v>
      </c>
      <c r="F37" s="13">
        <v>99.999999999689507</v>
      </c>
      <c r="G37" s="13">
        <v>99.999999999761101</v>
      </c>
      <c r="H37" s="13">
        <v>0</v>
      </c>
      <c r="I37" s="14">
        <v>254</v>
      </c>
      <c r="J37" s="14">
        <v>254</v>
      </c>
      <c r="K37" s="13"/>
      <c r="L37" s="14"/>
      <c r="M37" s="14">
        <v>87</v>
      </c>
      <c r="ZA37" s="8"/>
    </row>
    <row r="38" spans="2:677" x14ac:dyDescent="0.3">
      <c r="B38" s="21" t="s">
        <v>259</v>
      </c>
      <c r="C38" s="15" t="s">
        <v>244</v>
      </c>
      <c r="D38" s="13">
        <v>98.579086314774003</v>
      </c>
      <c r="E38" s="13">
        <v>0.22860092292157999</v>
      </c>
      <c r="F38" s="13">
        <v>98.053457743165893</v>
      </c>
      <c r="G38" s="13">
        <v>98.964277637890405</v>
      </c>
      <c r="H38" s="13">
        <v>0.23189596441544599</v>
      </c>
      <c r="I38" s="14">
        <v>4547</v>
      </c>
      <c r="J38" s="14">
        <v>4648</v>
      </c>
      <c r="K38" s="13">
        <v>1.7337087683947201</v>
      </c>
      <c r="L38" s="14">
        <v>2680.9577737232598</v>
      </c>
      <c r="M38" s="14">
        <v>1593</v>
      </c>
      <c r="ZA38" s="8"/>
    </row>
    <row r="39" spans="2:677" x14ac:dyDescent="0.3">
      <c r="B39" s="21"/>
      <c r="C39" s="15" t="s">
        <v>245</v>
      </c>
      <c r="D39" s="13">
        <v>99.784944418442194</v>
      </c>
      <c r="E39" s="13">
        <v>0.16274702181374601</v>
      </c>
      <c r="F39" s="13">
        <v>99.054869337059898</v>
      </c>
      <c r="G39" s="13">
        <v>99.951343147869295</v>
      </c>
      <c r="H39" s="13">
        <v>0.16309777267728401</v>
      </c>
      <c r="I39" s="14">
        <v>3474</v>
      </c>
      <c r="J39" s="14">
        <v>3482</v>
      </c>
      <c r="K39" s="13">
        <v>4.2964958134236202</v>
      </c>
      <c r="L39" s="14">
        <v>810.42788151244599</v>
      </c>
      <c r="M39" s="14">
        <v>1239</v>
      </c>
      <c r="ZA39" s="8"/>
    </row>
    <row r="40" spans="2:677" x14ac:dyDescent="0.3">
      <c r="B40" s="21" t="s">
        <v>284</v>
      </c>
      <c r="C40" s="15" t="s">
        <v>277</v>
      </c>
      <c r="D40" s="13">
        <v>99.171073672754204</v>
      </c>
      <c r="E40" s="13">
        <v>0.22770542956120601</v>
      </c>
      <c r="F40" s="13">
        <v>98.581598757036303</v>
      </c>
      <c r="G40" s="13">
        <v>99.516768921884704</v>
      </c>
      <c r="H40" s="13">
        <v>0.22960871666327901</v>
      </c>
      <c r="I40" s="14">
        <v>4049</v>
      </c>
      <c r="J40" s="14">
        <v>4107</v>
      </c>
      <c r="K40" s="13">
        <v>2.5897913102768402</v>
      </c>
      <c r="L40" s="14">
        <v>1585.8420652284101</v>
      </c>
      <c r="M40" s="14">
        <v>2244</v>
      </c>
      <c r="ZA40" s="8"/>
    </row>
    <row r="41" spans="2:677" x14ac:dyDescent="0.3">
      <c r="B41" s="21"/>
      <c r="C41" s="15" t="s">
        <v>278</v>
      </c>
      <c r="D41" s="13">
        <v>99.341425183645498</v>
      </c>
      <c r="E41" s="13">
        <v>0.123270522820793</v>
      </c>
      <c r="F41" s="13">
        <v>99.0498878446258</v>
      </c>
      <c r="G41" s="13">
        <v>99.543917604723603</v>
      </c>
      <c r="H41" s="13">
        <v>0.124087733383039</v>
      </c>
      <c r="I41" s="14">
        <v>3972</v>
      </c>
      <c r="J41" s="14">
        <v>4023</v>
      </c>
      <c r="K41" s="13">
        <v>0.93416811219459805</v>
      </c>
      <c r="L41" s="14">
        <v>4023</v>
      </c>
      <c r="M41" s="14">
        <v>2234</v>
      </c>
      <c r="ZA41" s="8"/>
    </row>
    <row r="42" spans="2:677" x14ac:dyDescent="0.3">
      <c r="B42" s="21" t="s">
        <v>285</v>
      </c>
      <c r="C42" s="15" t="s">
        <v>279</v>
      </c>
      <c r="D42" s="13">
        <v>92.245572493532805</v>
      </c>
      <c r="E42" s="13">
        <v>1.2825905291578701</v>
      </c>
      <c r="F42" s="13">
        <v>89.323452950107395</v>
      </c>
      <c r="G42" s="13">
        <v>94.417902077639098</v>
      </c>
      <c r="H42" s="13">
        <v>1.3904087692098099</v>
      </c>
      <c r="I42" s="14">
        <v>932</v>
      </c>
      <c r="J42" s="14">
        <v>1026</v>
      </c>
      <c r="K42" s="13">
        <v>2.3572446134782501</v>
      </c>
      <c r="L42" s="14">
        <v>435.25393764123498</v>
      </c>
      <c r="M42" s="14">
        <v>473</v>
      </c>
      <c r="ZA42" s="8"/>
    </row>
    <row r="43" spans="2:677" x14ac:dyDescent="0.3">
      <c r="B43" s="21"/>
      <c r="C43" s="15" t="s">
        <v>280</v>
      </c>
      <c r="D43" s="13">
        <v>99.776939851392299</v>
      </c>
      <c r="E43" s="13">
        <v>0.22444658103529999</v>
      </c>
      <c r="F43" s="13">
        <v>98.401899186431294</v>
      </c>
      <c r="G43" s="13">
        <v>99.969235540219202</v>
      </c>
      <c r="H43" s="13">
        <v>0.22494835116169201</v>
      </c>
      <c r="I43" s="14">
        <v>346</v>
      </c>
      <c r="J43" s="14">
        <v>347</v>
      </c>
      <c r="K43" s="13">
        <v>0.78315898211772905</v>
      </c>
      <c r="L43" s="14">
        <v>347</v>
      </c>
      <c r="M43" s="14">
        <v>187</v>
      </c>
      <c r="ZA43" s="8"/>
    </row>
    <row r="44" spans="2:677" x14ac:dyDescent="0.3">
      <c r="B44" s="21"/>
      <c r="C44" s="15" t="s">
        <v>281</v>
      </c>
      <c r="D44" s="13">
        <v>99.999999999740197</v>
      </c>
      <c r="E44" s="13">
        <v>9.354779304225671E-16</v>
      </c>
      <c r="F44" s="13">
        <v>99.999999999693301</v>
      </c>
      <c r="G44" s="13">
        <v>99.999999999779902</v>
      </c>
      <c r="H44" s="13">
        <v>9.3547793042499797E-16</v>
      </c>
      <c r="I44" s="14">
        <v>283</v>
      </c>
      <c r="J44" s="14">
        <v>283</v>
      </c>
      <c r="K44" s="13"/>
      <c r="L44" s="14"/>
      <c r="M44" s="14">
        <v>161</v>
      </c>
      <c r="ZA44" s="8">
        <v>1</v>
      </c>
    </row>
    <row r="45" spans="2:677" x14ac:dyDescent="0.3">
      <c r="B45" s="21"/>
      <c r="C45" s="15" t="s">
        <v>282</v>
      </c>
      <c r="D45" s="13">
        <v>99.8062702386827</v>
      </c>
      <c r="E45" s="13">
        <v>0.114050619129087</v>
      </c>
      <c r="F45" s="13">
        <v>99.386727366387007</v>
      </c>
      <c r="G45" s="13">
        <v>99.938977957107696</v>
      </c>
      <c r="H45" s="13">
        <v>0.114271997998061</v>
      </c>
      <c r="I45" s="14">
        <v>6382</v>
      </c>
      <c r="J45" s="14">
        <v>6396</v>
      </c>
      <c r="K45" s="13">
        <v>4.3021116139192097</v>
      </c>
      <c r="L45" s="14">
        <v>1486.7117764462801</v>
      </c>
      <c r="M45" s="14">
        <v>2626</v>
      </c>
      <c r="ZA45" s="8"/>
    </row>
    <row r="46" spans="2:677" x14ac:dyDescent="0.3">
      <c r="B46" s="21"/>
      <c r="C46" s="15" t="s">
        <v>283</v>
      </c>
      <c r="D46" s="13">
        <v>99.999999999738193</v>
      </c>
      <c r="E46" s="13">
        <v>0</v>
      </c>
      <c r="F46" s="13">
        <v>99.999999999636998</v>
      </c>
      <c r="G46" s="13">
        <v>99.999999999811195</v>
      </c>
      <c r="H46" s="13">
        <v>0</v>
      </c>
      <c r="I46" s="14">
        <v>78</v>
      </c>
      <c r="J46" s="14">
        <v>78</v>
      </c>
      <c r="K46" s="13"/>
      <c r="L46" s="14"/>
      <c r="M46" s="14">
        <v>27</v>
      </c>
      <c r="ZA46" s="8"/>
    </row>
    <row r="47" spans="2:677" x14ac:dyDescent="0.3">
      <c r="B47" s="21" t="s">
        <v>261</v>
      </c>
      <c r="C47" s="15" t="s">
        <v>246</v>
      </c>
      <c r="D47" s="13">
        <v>97.538074247708394</v>
      </c>
      <c r="E47" s="13">
        <v>0.39661867456676603</v>
      </c>
      <c r="F47" s="13">
        <v>96.628000790954701</v>
      </c>
      <c r="G47" s="13">
        <v>98.207084194770104</v>
      </c>
      <c r="H47" s="13">
        <v>0.40662959323915898</v>
      </c>
      <c r="I47" s="14">
        <v>1812</v>
      </c>
      <c r="J47" s="14">
        <v>1892</v>
      </c>
      <c r="K47" s="13">
        <v>1.23876440749664</v>
      </c>
      <c r="L47" s="14">
        <v>1527.3283511781301</v>
      </c>
      <c r="M47" s="14">
        <v>1123</v>
      </c>
      <c r="ZA47" s="8"/>
    </row>
    <row r="48" spans="2:677" x14ac:dyDescent="0.3">
      <c r="B48" s="21"/>
      <c r="C48" s="15" t="s">
        <v>247</v>
      </c>
      <c r="D48" s="13">
        <v>99.116109690027798</v>
      </c>
      <c r="E48" s="13">
        <v>0.48543730680644298</v>
      </c>
      <c r="F48" s="13">
        <v>97.424479013877601</v>
      </c>
      <c r="G48" s="13">
        <v>99.700079085139194</v>
      </c>
      <c r="H48" s="13">
        <v>0.489766303706413</v>
      </c>
      <c r="I48" s="14">
        <v>1452</v>
      </c>
      <c r="J48" s="14">
        <v>1467</v>
      </c>
      <c r="K48" s="13">
        <v>3.9432803011224302</v>
      </c>
      <c r="L48" s="14">
        <v>372.02529061462599</v>
      </c>
      <c r="M48" s="14">
        <v>1012</v>
      </c>
      <c r="ZA48" s="8"/>
    </row>
    <row r="49" spans="2:677" x14ac:dyDescent="0.3">
      <c r="B49" s="21"/>
      <c r="C49" s="15" t="s">
        <v>248</v>
      </c>
      <c r="D49" s="13">
        <v>99.882025832175003</v>
      </c>
      <c r="E49" s="13">
        <v>8.6175071269526907E-2</v>
      </c>
      <c r="F49" s="13">
        <v>99.506792479199305</v>
      </c>
      <c r="G49" s="13">
        <v>99.971861562573096</v>
      </c>
      <c r="H49" s="13">
        <v>8.6276855672031597E-2</v>
      </c>
      <c r="I49" s="14">
        <v>1439</v>
      </c>
      <c r="J49" s="14">
        <v>1444</v>
      </c>
      <c r="K49" s="13">
        <v>0.909400877289542</v>
      </c>
      <c r="L49" s="14">
        <v>1444</v>
      </c>
      <c r="M49" s="14">
        <v>1011</v>
      </c>
      <c r="ZA49" s="8"/>
    </row>
    <row r="50" spans="2:677" x14ac:dyDescent="0.3">
      <c r="B50" s="21"/>
      <c r="C50" s="15" t="s">
        <v>249</v>
      </c>
      <c r="D50" s="13">
        <v>99.849959284416599</v>
      </c>
      <c r="E50" s="13">
        <v>7.6566214912080405E-2</v>
      </c>
      <c r="F50" s="13">
        <v>99.592278232184597</v>
      </c>
      <c r="G50" s="13">
        <v>99.944875486557095</v>
      </c>
      <c r="H50" s="13">
        <v>7.6681268035359101E-2</v>
      </c>
      <c r="I50" s="14">
        <v>1493</v>
      </c>
      <c r="J50" s="14">
        <v>1498</v>
      </c>
      <c r="K50" s="13">
        <v>0.58578620174374996</v>
      </c>
      <c r="L50" s="14">
        <v>1498</v>
      </c>
      <c r="M50" s="14">
        <v>1033</v>
      </c>
      <c r="ZA50" s="8"/>
    </row>
    <row r="51" spans="2:677" x14ac:dyDescent="0.3">
      <c r="B51" s="21"/>
      <c r="C51" s="15" t="s">
        <v>250</v>
      </c>
      <c r="D51" s="13">
        <v>99.881492288873503</v>
      </c>
      <c r="E51" s="13">
        <v>8.3535890197250495E-2</v>
      </c>
      <c r="F51" s="13">
        <v>99.528712843863104</v>
      </c>
      <c r="G51" s="13">
        <v>99.970279448421806</v>
      </c>
      <c r="H51" s="13">
        <v>8.36350041263412E-2</v>
      </c>
      <c r="I51" s="14">
        <v>1750</v>
      </c>
      <c r="J51" s="14">
        <v>1754</v>
      </c>
      <c r="K51" s="13">
        <v>1.03346671454641</v>
      </c>
      <c r="L51" s="14">
        <v>1697.20028261368</v>
      </c>
      <c r="M51" s="14">
        <v>1128</v>
      </c>
      <c r="ZA51" s="8"/>
    </row>
    <row r="52" spans="2:677" x14ac:dyDescent="0.3">
      <c r="B52" s="21" t="s">
        <v>260</v>
      </c>
      <c r="C52" s="15" t="s">
        <v>251</v>
      </c>
      <c r="D52" s="13">
        <v>99.684115715105605</v>
      </c>
      <c r="E52" s="13">
        <v>0.12857244466366299</v>
      </c>
      <c r="F52" s="13">
        <v>99.2992847033602</v>
      </c>
      <c r="G52" s="13">
        <v>99.857900982736297</v>
      </c>
      <c r="H52" s="13">
        <v>0.128979871809386</v>
      </c>
      <c r="I52" s="14">
        <v>6069</v>
      </c>
      <c r="J52" s="14">
        <v>6098</v>
      </c>
      <c r="K52" s="13">
        <v>3.2007961585914599</v>
      </c>
      <c r="L52" s="14">
        <v>1905.15099926997</v>
      </c>
      <c r="M52" s="14">
        <v>2668</v>
      </c>
      <c r="ZA52" s="8"/>
    </row>
    <row r="53" spans="2:677" x14ac:dyDescent="0.3">
      <c r="B53" s="21"/>
      <c r="C53" s="15" t="s">
        <v>252</v>
      </c>
      <c r="D53" s="13">
        <v>97.645325038024595</v>
      </c>
      <c r="E53" s="13">
        <v>0.37870208355250601</v>
      </c>
      <c r="F53" s="13">
        <v>96.776410983297893</v>
      </c>
      <c r="G53" s="13">
        <v>98.284177055553002</v>
      </c>
      <c r="H53" s="13">
        <v>0.38783432120793698</v>
      </c>
      <c r="I53" s="14">
        <v>1877</v>
      </c>
      <c r="J53" s="14">
        <v>1957</v>
      </c>
      <c r="K53" s="13">
        <v>1.2200617681889301</v>
      </c>
      <c r="L53" s="14">
        <v>1604.0171498079101</v>
      </c>
      <c r="M53" s="14">
        <v>1161</v>
      </c>
      <c r="ZA53" s="8"/>
    </row>
    <row r="54" spans="2:677" x14ac:dyDescent="0.3">
      <c r="B54" s="21" t="s">
        <v>254</v>
      </c>
      <c r="C54" s="15" t="s">
        <v>253</v>
      </c>
      <c r="D54" s="13">
        <v>99.8891284848483</v>
      </c>
      <c r="E54" s="13">
        <v>4.18141960984625E-2</v>
      </c>
      <c r="F54" s="13">
        <v>99.767827519943907</v>
      </c>
      <c r="G54" s="13">
        <v>99.947088090142501</v>
      </c>
      <c r="H54" s="13">
        <v>4.1860607588347497E-2</v>
      </c>
      <c r="I54" s="14">
        <v>5095</v>
      </c>
      <c r="J54" s="14">
        <v>5107</v>
      </c>
      <c r="K54" s="13">
        <v>0.80610220162761703</v>
      </c>
      <c r="L54" s="14">
        <v>5107</v>
      </c>
      <c r="M54" s="14">
        <v>2300</v>
      </c>
      <c r="ZA54" s="8"/>
    </row>
    <row r="55" spans="2:677" x14ac:dyDescent="0.3">
      <c r="B55" s="21"/>
      <c r="C55" s="15" t="s">
        <v>254</v>
      </c>
      <c r="D55" s="13">
        <v>98.333685364650194</v>
      </c>
      <c r="E55" s="13">
        <v>0.32114787737865402</v>
      </c>
      <c r="F55" s="13">
        <v>97.571702238646097</v>
      </c>
      <c r="G55" s="13">
        <v>98.859358636850899</v>
      </c>
      <c r="H55" s="13">
        <v>0.326589892555886</v>
      </c>
      <c r="I55" s="14">
        <v>2926</v>
      </c>
      <c r="J55" s="14">
        <v>3023</v>
      </c>
      <c r="K55" s="13">
        <v>1.90215213941895</v>
      </c>
      <c r="L55" s="14">
        <v>1589.25247741931</v>
      </c>
      <c r="M55" s="14">
        <v>1531</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318</v>
      </c>
      <c r="C63" s="16"/>
      <c r="D63" s="16"/>
    </row>
    <row r="64" spans="2:677" x14ac:dyDescent="0.3">
      <c r="B64" s="16" t="s">
        <v>319</v>
      </c>
      <c r="C64" s="16"/>
      <c r="D64" s="16"/>
    </row>
    <row r="65" spans="2:9" x14ac:dyDescent="0.3">
      <c r="B65" s="16" t="s">
        <v>270</v>
      </c>
      <c r="C65" s="16"/>
      <c r="D65" s="16"/>
    </row>
    <row r="66" spans="2:9" x14ac:dyDescent="0.3">
      <c r="B66" s="16" t="s">
        <v>9</v>
      </c>
      <c r="C66" s="7" t="str">
        <f>HYPERLINK("https://www.cdc.gov/nchs/data/series/sr_02/sr02_175.pdf", "Link to Vital and Health Statistics")</f>
        <v>Link to Vital and Health Statistics</v>
      </c>
      <c r="D66" s="16"/>
    </row>
    <row r="67" spans="2:9" x14ac:dyDescent="0.3">
      <c r="B67" s="16" t="s">
        <v>271</v>
      </c>
      <c r="C67" s="16"/>
      <c r="D67" s="16"/>
    </row>
    <row r="68" spans="2:9" x14ac:dyDescent="0.3">
      <c r="B68" s="16" t="s">
        <v>272</v>
      </c>
      <c r="C68" s="16"/>
      <c r="D68" s="16"/>
    </row>
    <row r="69" spans="2:9" x14ac:dyDescent="0.3">
      <c r="B69" s="16"/>
      <c r="C69" s="16"/>
      <c r="D69" s="16"/>
    </row>
    <row r="70" spans="2:9" ht="90" customHeight="1" x14ac:dyDescent="0.3">
      <c r="B70" s="18" t="s">
        <v>317</v>
      </c>
      <c r="C70" s="19"/>
      <c r="D70" s="19"/>
      <c r="E70" s="20"/>
      <c r="F70" s="20"/>
      <c r="G70" s="20"/>
      <c r="H70" s="20"/>
      <c r="I70" s="20"/>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70:I70"/>
    <mergeCell ref="B38:B39"/>
    <mergeCell ref="B40:B41"/>
    <mergeCell ref="B42:B46"/>
    <mergeCell ref="B52:B53"/>
    <mergeCell ref="B54:B55"/>
    <mergeCell ref="B47:B51"/>
  </mergeCells>
  <conditionalFormatting sqref="D9:D55">
    <cfRule type="expression" dxfId="167" priority="1">
      <formula>ZA9 = 3</formula>
    </cfRule>
    <cfRule type="expression" dxfId="166" priority="48">
      <formula>I9 = J9</formula>
    </cfRule>
    <cfRule type="expression" dxfId="165" priority="95">
      <formula>ZA9 = 2</formula>
    </cfRule>
    <cfRule type="expression" dxfId="164" priority="142">
      <formula>ZA9 = 1</formula>
    </cfRule>
  </conditionalFormatting>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1:ZA14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2" width="12.19921875" customWidth="1"/>
  </cols>
  <sheetData>
    <row r="1" spans="2:677" ht="69.900000000000006" customHeight="1" x14ac:dyDescent="0.3"/>
    <row r="2" spans="2:677" x14ac:dyDescent="0.3">
      <c r="B2" s="9" t="s">
        <v>5</v>
      </c>
      <c r="C2" s="10" t="s">
        <v>115</v>
      </c>
      <c r="L2" s="11" t="str">
        <f>HYPERLINK("#'INDICE'!A1", "Índice")</f>
        <v>Índice</v>
      </c>
    </row>
    <row r="3" spans="2:677" x14ac:dyDescent="0.3">
      <c r="B3" s="9" t="s">
        <v>7</v>
      </c>
      <c r="C3" s="10" t="s">
        <v>114</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313</v>
      </c>
      <c r="J8" s="12" t="s">
        <v>212</v>
      </c>
      <c r="K8" s="12" t="s">
        <v>213</v>
      </c>
      <c r="L8" s="12" t="s">
        <v>214</v>
      </c>
      <c r="ZA8" s="8" t="s">
        <v>263</v>
      </c>
    </row>
    <row r="9" spans="2:677" x14ac:dyDescent="0.3">
      <c r="B9" s="21" t="s">
        <v>255</v>
      </c>
      <c r="C9" s="21" t="s">
        <v>215</v>
      </c>
      <c r="D9" s="13">
        <v>7.6241042086490802</v>
      </c>
      <c r="E9" s="13">
        <v>3.4496457943309002E-2</v>
      </c>
      <c r="F9" s="13">
        <v>7.55646617954398</v>
      </c>
      <c r="G9" s="13">
        <v>7.6917422377541804</v>
      </c>
      <c r="H9" s="13">
        <v>0.452465719240496</v>
      </c>
      <c r="I9" s="14">
        <v>21958</v>
      </c>
      <c r="J9" s="13">
        <v>3.76713004312926</v>
      </c>
      <c r="K9" s="14">
        <v>5828.8404564234397</v>
      </c>
      <c r="L9" s="14">
        <v>3123</v>
      </c>
      <c r="ZA9" s="8"/>
    </row>
    <row r="10" spans="2:677" x14ac:dyDescent="0.3">
      <c r="B10" s="21" t="s">
        <v>256</v>
      </c>
      <c r="C10" s="15" t="s">
        <v>216</v>
      </c>
      <c r="D10" s="13">
        <v>7.7450480286272798</v>
      </c>
      <c r="E10" s="13">
        <v>4.5444857683774098E-2</v>
      </c>
      <c r="F10" s="13">
        <v>7.6559432106270204</v>
      </c>
      <c r="G10" s="13">
        <v>7.8341528466275401</v>
      </c>
      <c r="H10" s="13">
        <v>0.58676017909508904</v>
      </c>
      <c r="I10" s="14">
        <v>13402</v>
      </c>
      <c r="J10" s="13">
        <v>3.7603160369917301</v>
      </c>
      <c r="K10" s="14">
        <v>3564.0621341821202</v>
      </c>
      <c r="L10" s="14">
        <v>1972</v>
      </c>
      <c r="ZA10" s="8"/>
    </row>
    <row r="11" spans="2:677" x14ac:dyDescent="0.3">
      <c r="B11" s="21"/>
      <c r="C11" s="15" t="s">
        <v>217</v>
      </c>
      <c r="D11" s="13">
        <v>7.3569321310355296</v>
      </c>
      <c r="E11" s="13">
        <v>4.6323655962797E-2</v>
      </c>
      <c r="F11" s="13">
        <v>7.2661042322577698</v>
      </c>
      <c r="G11" s="13">
        <v>7.4477600298133</v>
      </c>
      <c r="H11" s="13">
        <v>0.62965996067000096</v>
      </c>
      <c r="I11" s="14">
        <v>8556</v>
      </c>
      <c r="J11" s="13">
        <v>3.1138425687976099</v>
      </c>
      <c r="K11" s="14">
        <v>2747.7304362576801</v>
      </c>
      <c r="L11" s="14">
        <v>1151</v>
      </c>
      <c r="ZA11" s="8"/>
    </row>
    <row r="12" spans="2:677" x14ac:dyDescent="0.3">
      <c r="B12" s="21" t="s">
        <v>257</v>
      </c>
      <c r="C12" s="15" t="s">
        <v>218</v>
      </c>
      <c r="D12" s="13">
        <v>8.1325798437482604</v>
      </c>
      <c r="E12" s="13">
        <v>5.1322891729977997E-2</v>
      </c>
      <c r="F12" s="13">
        <v>8.0319498239852205</v>
      </c>
      <c r="G12" s="13">
        <v>8.2332098635113002</v>
      </c>
      <c r="H12" s="13">
        <v>0.63107762501011799</v>
      </c>
      <c r="I12" s="14">
        <v>8654</v>
      </c>
      <c r="J12" s="13">
        <v>2.7283122364793502</v>
      </c>
      <c r="K12" s="14">
        <v>3171.92434366209</v>
      </c>
      <c r="L12" s="14">
        <v>1255</v>
      </c>
      <c r="ZA12" s="8"/>
    </row>
    <row r="13" spans="2:677" x14ac:dyDescent="0.3">
      <c r="B13" s="21"/>
      <c r="C13" s="15" t="s">
        <v>219</v>
      </c>
      <c r="D13" s="13">
        <v>7.2829233550631303</v>
      </c>
      <c r="E13" s="13">
        <v>5.0458996471269099E-2</v>
      </c>
      <c r="F13" s="13">
        <v>7.1839871953696797</v>
      </c>
      <c r="G13" s="13">
        <v>7.3818595147565897</v>
      </c>
      <c r="H13" s="13">
        <v>0.69283986678494502</v>
      </c>
      <c r="I13" s="14">
        <v>7186</v>
      </c>
      <c r="J13" s="13">
        <v>3.2413781166736602</v>
      </c>
      <c r="K13" s="14">
        <v>2216.9582632261199</v>
      </c>
      <c r="L13" s="14">
        <v>1019</v>
      </c>
      <c r="ZA13" s="8"/>
    </row>
    <row r="14" spans="2:677" x14ac:dyDescent="0.3">
      <c r="B14" s="21"/>
      <c r="C14" s="15" t="s">
        <v>220</v>
      </c>
      <c r="D14" s="13">
        <v>7.3632021014212299</v>
      </c>
      <c r="E14" s="13">
        <v>5.1421625999408201E-2</v>
      </c>
      <c r="F14" s="13">
        <v>7.2623784910176497</v>
      </c>
      <c r="G14" s="13">
        <v>7.4640257118248003</v>
      </c>
      <c r="H14" s="13">
        <v>0.69835956274353705</v>
      </c>
      <c r="I14" s="14">
        <v>6118</v>
      </c>
      <c r="J14" s="13">
        <v>2.5232961353449399</v>
      </c>
      <c r="K14" s="14">
        <v>2424.606416307</v>
      </c>
      <c r="L14" s="14">
        <v>849</v>
      </c>
      <c r="ZA14" s="8"/>
    </row>
    <row r="15" spans="2:677" x14ac:dyDescent="0.3">
      <c r="B15" s="21" t="s">
        <v>258</v>
      </c>
      <c r="C15" s="15" t="s">
        <v>221</v>
      </c>
      <c r="D15" s="13">
        <v>8.1905018775987593</v>
      </c>
      <c r="E15" s="13">
        <v>0.117834019055631</v>
      </c>
      <c r="F15" s="13">
        <v>7.9594619017393997</v>
      </c>
      <c r="G15" s="13">
        <v>8.4215418534581303</v>
      </c>
      <c r="H15" s="13">
        <v>1.4386666509156201</v>
      </c>
      <c r="I15" s="14">
        <v>672</v>
      </c>
      <c r="J15" s="13">
        <v>1.2852403540917501</v>
      </c>
      <c r="K15" s="14">
        <v>522.85939969173</v>
      </c>
      <c r="L15" s="14">
        <v>96</v>
      </c>
      <c r="ZA15" s="8"/>
    </row>
    <row r="16" spans="2:677" x14ac:dyDescent="0.3">
      <c r="B16" s="21"/>
      <c r="C16" s="15" t="s">
        <v>222</v>
      </c>
      <c r="D16" s="13">
        <v>7.7250937122199401</v>
      </c>
      <c r="E16" s="13">
        <v>0.135259499500895</v>
      </c>
      <c r="F16" s="13">
        <v>7.4598871806097202</v>
      </c>
      <c r="G16" s="13">
        <v>7.99030024383016</v>
      </c>
      <c r="H16" s="13">
        <v>1.75091079201971</v>
      </c>
      <c r="I16" s="14">
        <v>786</v>
      </c>
      <c r="J16" s="13">
        <v>2.0954024630305201</v>
      </c>
      <c r="K16" s="14">
        <v>375.10693714811799</v>
      </c>
      <c r="L16" s="14">
        <v>114</v>
      </c>
      <c r="ZA16" s="8"/>
    </row>
    <row r="17" spans="2:677" x14ac:dyDescent="0.3">
      <c r="B17" s="21"/>
      <c r="C17" s="15" t="s">
        <v>223</v>
      </c>
      <c r="D17" s="13">
        <v>7.7683122923124204</v>
      </c>
      <c r="E17" s="13">
        <v>0.108373412462932</v>
      </c>
      <c r="F17" s="13">
        <v>7.5558219537845304</v>
      </c>
      <c r="G17" s="13">
        <v>7.9808026308403104</v>
      </c>
      <c r="H17" s="13">
        <v>1.39507023385478</v>
      </c>
      <c r="I17" s="14">
        <v>794</v>
      </c>
      <c r="J17" s="13">
        <v>1.37620237828717</v>
      </c>
      <c r="K17" s="14">
        <v>576.9500275012</v>
      </c>
      <c r="L17" s="14">
        <v>114</v>
      </c>
      <c r="ZA17" s="8"/>
    </row>
    <row r="18" spans="2:677" x14ac:dyDescent="0.3">
      <c r="B18" s="21"/>
      <c r="C18" s="15" t="s">
        <v>224</v>
      </c>
      <c r="D18" s="13">
        <v>8.2317083362878698</v>
      </c>
      <c r="E18" s="13">
        <v>0.169102805510249</v>
      </c>
      <c r="F18" s="13">
        <v>7.9001444261712797</v>
      </c>
      <c r="G18" s="13">
        <v>8.5632722464044608</v>
      </c>
      <c r="H18" s="13">
        <v>2.0542856792531401</v>
      </c>
      <c r="I18" s="14">
        <v>655</v>
      </c>
      <c r="J18" s="13">
        <v>2.5763275837559001</v>
      </c>
      <c r="K18" s="14">
        <v>254.23785551568301</v>
      </c>
      <c r="L18" s="14">
        <v>93</v>
      </c>
      <c r="ZA18" s="8"/>
    </row>
    <row r="19" spans="2:677" x14ac:dyDescent="0.3">
      <c r="B19" s="21"/>
      <c r="C19" s="15" t="s">
        <v>225</v>
      </c>
      <c r="D19" s="13">
        <v>7.69868618212905</v>
      </c>
      <c r="E19" s="13">
        <v>0.126846343840543</v>
      </c>
      <c r="F19" s="13">
        <v>7.4499755257868303</v>
      </c>
      <c r="G19" s="13">
        <v>7.9473968384712599</v>
      </c>
      <c r="H19" s="13">
        <v>1.64763624389563</v>
      </c>
      <c r="I19" s="14">
        <v>605</v>
      </c>
      <c r="J19" s="13">
        <v>1.4756380605977699</v>
      </c>
      <c r="K19" s="14">
        <v>409.992135710377</v>
      </c>
      <c r="L19" s="14">
        <v>89</v>
      </c>
      <c r="ZA19" s="8"/>
    </row>
    <row r="20" spans="2:677" x14ac:dyDescent="0.3">
      <c r="B20" s="21"/>
      <c r="C20" s="15" t="s">
        <v>226</v>
      </c>
      <c r="D20" s="13">
        <v>7.9678612234453103</v>
      </c>
      <c r="E20" s="13">
        <v>0.18365668219037901</v>
      </c>
      <c r="F20" s="13">
        <v>7.6077611796740499</v>
      </c>
      <c r="G20" s="13">
        <v>8.3279612672165708</v>
      </c>
      <c r="H20" s="13">
        <v>2.30496838536761</v>
      </c>
      <c r="I20" s="14">
        <v>598</v>
      </c>
      <c r="J20" s="13">
        <v>2.00812164841492</v>
      </c>
      <c r="K20" s="14">
        <v>297.790724218337</v>
      </c>
      <c r="L20" s="14">
        <v>89</v>
      </c>
      <c r="ZA20" s="8"/>
    </row>
    <row r="21" spans="2:677" x14ac:dyDescent="0.3">
      <c r="B21" s="21"/>
      <c r="C21" s="15" t="s">
        <v>227</v>
      </c>
      <c r="D21" s="13">
        <v>7.8722835919834004</v>
      </c>
      <c r="E21" s="13">
        <v>8.4274615803027406E-2</v>
      </c>
      <c r="F21" s="13">
        <v>7.7070443397136801</v>
      </c>
      <c r="G21" s="13">
        <v>8.0375228442531199</v>
      </c>
      <c r="H21" s="13">
        <v>1.0705231184614199</v>
      </c>
      <c r="I21" s="14">
        <v>1287</v>
      </c>
      <c r="J21" s="13">
        <v>1.78024531992184</v>
      </c>
      <c r="K21" s="14">
        <v>722.93407296051998</v>
      </c>
      <c r="L21" s="14">
        <v>195</v>
      </c>
      <c r="ZA21" s="8"/>
    </row>
    <row r="22" spans="2:677" x14ac:dyDescent="0.3">
      <c r="B22" s="21"/>
      <c r="C22" s="15" t="s">
        <v>228</v>
      </c>
      <c r="D22" s="13">
        <v>7.6318922819942197</v>
      </c>
      <c r="E22" s="13">
        <v>7.4690683541820901E-2</v>
      </c>
      <c r="F22" s="13">
        <v>7.4854444746400901</v>
      </c>
      <c r="G22" s="13">
        <v>7.7783400893483403</v>
      </c>
      <c r="H22" s="13">
        <v>0.97866532678975704</v>
      </c>
      <c r="I22" s="14">
        <v>1614</v>
      </c>
      <c r="J22" s="13">
        <v>1.48509370988878</v>
      </c>
      <c r="K22" s="14">
        <v>1086.80010510641</v>
      </c>
      <c r="L22" s="14">
        <v>219</v>
      </c>
      <c r="ZA22" s="8"/>
    </row>
    <row r="23" spans="2:677" x14ac:dyDescent="0.3">
      <c r="B23" s="21"/>
      <c r="C23" s="15" t="s">
        <v>229</v>
      </c>
      <c r="D23" s="13">
        <v>7.2412394132066602</v>
      </c>
      <c r="E23" s="13">
        <v>8.9760398301837394E-2</v>
      </c>
      <c r="F23" s="13">
        <v>7.0652440561528298</v>
      </c>
      <c r="G23" s="13">
        <v>7.4172347702604799</v>
      </c>
      <c r="H23" s="13">
        <v>1.23957230495834</v>
      </c>
      <c r="I23" s="14">
        <v>1276</v>
      </c>
      <c r="J23" s="13">
        <v>1.7430604067800799</v>
      </c>
      <c r="K23" s="14">
        <v>732.04577135518105</v>
      </c>
      <c r="L23" s="14">
        <v>180</v>
      </c>
      <c r="ZA23" s="8"/>
    </row>
    <row r="24" spans="2:677" x14ac:dyDescent="0.3">
      <c r="B24" s="21"/>
      <c r="C24" s="15" t="s">
        <v>230</v>
      </c>
      <c r="D24" s="13">
        <v>8.0647492965586505</v>
      </c>
      <c r="E24" s="13">
        <v>0.11483526147885199</v>
      </c>
      <c r="F24" s="13">
        <v>7.83958905631129</v>
      </c>
      <c r="G24" s="13">
        <v>8.2899095368060092</v>
      </c>
      <c r="H24" s="13">
        <v>1.4239160729751901</v>
      </c>
      <c r="I24" s="14">
        <v>695</v>
      </c>
      <c r="J24" s="13">
        <v>1.2409778208450399</v>
      </c>
      <c r="K24" s="14">
        <v>560.04224114717897</v>
      </c>
      <c r="L24" s="14">
        <v>99</v>
      </c>
      <c r="ZA24" s="8"/>
    </row>
    <row r="25" spans="2:677" x14ac:dyDescent="0.3">
      <c r="B25" s="21"/>
      <c r="C25" s="15" t="s">
        <v>231</v>
      </c>
      <c r="D25" s="13">
        <v>7.9170161539211099</v>
      </c>
      <c r="E25" s="13">
        <v>0.101962511275368</v>
      </c>
      <c r="F25" s="13">
        <v>7.7170958224886501</v>
      </c>
      <c r="G25" s="13">
        <v>8.1169364853535804</v>
      </c>
      <c r="H25" s="13">
        <v>1.2878906559369401</v>
      </c>
      <c r="I25" s="14">
        <v>1116</v>
      </c>
      <c r="J25" s="13">
        <v>1.91495395409536</v>
      </c>
      <c r="K25" s="14">
        <v>582.78163692307203</v>
      </c>
      <c r="L25" s="14">
        <v>159</v>
      </c>
      <c r="ZA25" s="8"/>
    </row>
    <row r="26" spans="2:677" x14ac:dyDescent="0.3">
      <c r="B26" s="21"/>
      <c r="C26" s="15" t="s">
        <v>232</v>
      </c>
      <c r="D26" s="13">
        <v>7.0213070543958498</v>
      </c>
      <c r="E26" s="13">
        <v>8.3709826787909905E-2</v>
      </c>
      <c r="F26" s="13">
        <v>6.8571751974391697</v>
      </c>
      <c r="G26" s="13">
        <v>7.1854389113525396</v>
      </c>
      <c r="H26" s="13">
        <v>1.1922256944382099</v>
      </c>
      <c r="I26" s="14">
        <v>1236</v>
      </c>
      <c r="J26" s="13">
        <v>1.61294784174705</v>
      </c>
      <c r="K26" s="14">
        <v>766.29880273204503</v>
      </c>
      <c r="L26" s="14">
        <v>174</v>
      </c>
      <c r="ZA26" s="8"/>
    </row>
    <row r="27" spans="2:677" x14ac:dyDescent="0.3">
      <c r="B27" s="21"/>
      <c r="C27" s="15" t="s">
        <v>233</v>
      </c>
      <c r="D27" s="13">
        <v>7.2430764871682296</v>
      </c>
      <c r="E27" s="13">
        <v>9.2785132143190299E-2</v>
      </c>
      <c r="F27" s="13">
        <v>7.0611504622199597</v>
      </c>
      <c r="G27" s="13">
        <v>7.4250025121165102</v>
      </c>
      <c r="H27" s="13">
        <v>1.2810182566422901</v>
      </c>
      <c r="I27" s="14">
        <v>1081</v>
      </c>
      <c r="J27" s="13">
        <v>1.83466716337285</v>
      </c>
      <c r="K27" s="14">
        <v>589.207689318804</v>
      </c>
      <c r="L27" s="14">
        <v>160</v>
      </c>
      <c r="ZA27" s="8"/>
    </row>
    <row r="28" spans="2:677" x14ac:dyDescent="0.3">
      <c r="B28" s="21"/>
      <c r="C28" s="15" t="s">
        <v>234</v>
      </c>
      <c r="D28" s="13">
        <v>7.0362082011543796</v>
      </c>
      <c r="E28" s="13">
        <v>0.15639455035605701</v>
      </c>
      <c r="F28" s="13">
        <v>6.7295616704802503</v>
      </c>
      <c r="G28" s="13">
        <v>7.3428547318285204</v>
      </c>
      <c r="H28" s="13">
        <v>2.2227106686581299</v>
      </c>
      <c r="I28" s="14">
        <v>639</v>
      </c>
      <c r="J28" s="13">
        <v>2.3441589484194099</v>
      </c>
      <c r="K28" s="14">
        <v>272.59243680163303</v>
      </c>
      <c r="L28" s="14">
        <v>89</v>
      </c>
      <c r="ZA28" s="8"/>
    </row>
    <row r="29" spans="2:677" x14ac:dyDescent="0.3">
      <c r="B29" s="21"/>
      <c r="C29" s="15" t="s">
        <v>235</v>
      </c>
      <c r="D29" s="13">
        <v>7.4871670991393202</v>
      </c>
      <c r="E29" s="13">
        <v>8.9090621062195702E-2</v>
      </c>
      <c r="F29" s="13">
        <v>7.3124849903182003</v>
      </c>
      <c r="G29" s="13">
        <v>7.6618492079604401</v>
      </c>
      <c r="H29" s="13">
        <v>1.18991094872768</v>
      </c>
      <c r="I29" s="14">
        <v>886</v>
      </c>
      <c r="J29" s="13">
        <v>1.34957930564839</v>
      </c>
      <c r="K29" s="14">
        <v>656.50087867517698</v>
      </c>
      <c r="L29" s="14">
        <v>118</v>
      </c>
      <c r="ZA29" s="8"/>
    </row>
    <row r="30" spans="2:677" x14ac:dyDescent="0.3">
      <c r="B30" s="21"/>
      <c r="C30" s="15" t="s">
        <v>236</v>
      </c>
      <c r="D30" s="13">
        <v>7.2375110847737298</v>
      </c>
      <c r="E30" s="13">
        <v>0.14162503073768701</v>
      </c>
      <c r="F30" s="13">
        <v>6.9598235040143202</v>
      </c>
      <c r="G30" s="13">
        <v>7.5151986655331404</v>
      </c>
      <c r="H30" s="13">
        <v>1.95681953476572</v>
      </c>
      <c r="I30" s="14">
        <v>1048</v>
      </c>
      <c r="J30" s="13">
        <v>3.0664445822231401</v>
      </c>
      <c r="K30" s="14">
        <v>341.76388057866399</v>
      </c>
      <c r="L30" s="14">
        <v>151</v>
      </c>
      <c r="ZA30" s="8"/>
    </row>
    <row r="31" spans="2:677" x14ac:dyDescent="0.3">
      <c r="B31" s="21"/>
      <c r="C31" s="15" t="s">
        <v>237</v>
      </c>
      <c r="D31" s="13">
        <v>8.5824304003194705</v>
      </c>
      <c r="E31" s="13">
        <v>0.116391465977741</v>
      </c>
      <c r="F31" s="13">
        <v>8.3542188727381408</v>
      </c>
      <c r="G31" s="13">
        <v>8.8106419279008001</v>
      </c>
      <c r="H31" s="13">
        <v>1.3561597420400699</v>
      </c>
      <c r="I31" s="14">
        <v>1033</v>
      </c>
      <c r="J31" s="13">
        <v>1.4721466083149399</v>
      </c>
      <c r="K31" s="14">
        <v>701.69641676001095</v>
      </c>
      <c r="L31" s="14">
        <v>155</v>
      </c>
      <c r="ZA31" s="8"/>
    </row>
    <row r="32" spans="2:677" x14ac:dyDescent="0.3">
      <c r="B32" s="21"/>
      <c r="C32" s="15" t="s">
        <v>238</v>
      </c>
      <c r="D32" s="13">
        <v>8.2377586960209701</v>
      </c>
      <c r="E32" s="13">
        <v>0.17944791446198499</v>
      </c>
      <c r="F32" s="13">
        <v>7.8859108836694602</v>
      </c>
      <c r="G32" s="13">
        <v>8.58960650837248</v>
      </c>
      <c r="H32" s="13">
        <v>2.1783584720521501</v>
      </c>
      <c r="I32" s="14">
        <v>608</v>
      </c>
      <c r="J32" s="13">
        <v>1.9435857020674501</v>
      </c>
      <c r="K32" s="14">
        <v>312.82386948682102</v>
      </c>
      <c r="L32" s="14">
        <v>85</v>
      </c>
      <c r="ZA32" s="8"/>
    </row>
    <row r="33" spans="2:677" x14ac:dyDescent="0.3">
      <c r="B33" s="21"/>
      <c r="C33" s="15" t="s">
        <v>239</v>
      </c>
      <c r="D33" s="13">
        <v>7.5346688456355597</v>
      </c>
      <c r="E33" s="13">
        <v>0.11636610547998499</v>
      </c>
      <c r="F33" s="13">
        <v>7.3065070429879704</v>
      </c>
      <c r="G33" s="13">
        <v>7.7628306482831499</v>
      </c>
      <c r="H33" s="13">
        <v>1.54440902266581</v>
      </c>
      <c r="I33" s="14">
        <v>838</v>
      </c>
      <c r="J33" s="13">
        <v>1.9474959476192799</v>
      </c>
      <c r="K33" s="14">
        <v>430.296145686165</v>
      </c>
      <c r="L33" s="14">
        <v>118</v>
      </c>
      <c r="ZA33" s="8"/>
    </row>
    <row r="34" spans="2:677" x14ac:dyDescent="0.3">
      <c r="B34" s="21"/>
      <c r="C34" s="15" t="s">
        <v>240</v>
      </c>
      <c r="D34" s="13">
        <v>7.7418976963760402</v>
      </c>
      <c r="E34" s="13">
        <v>7.9996631229845599E-2</v>
      </c>
      <c r="F34" s="13">
        <v>7.5850463906470198</v>
      </c>
      <c r="G34" s="13">
        <v>7.8987490021050597</v>
      </c>
      <c r="H34" s="13">
        <v>1.0332948634453301</v>
      </c>
      <c r="I34" s="14">
        <v>1589</v>
      </c>
      <c r="J34" s="13">
        <v>1.7525666107686899</v>
      </c>
      <c r="K34" s="14">
        <v>906.67024593321901</v>
      </c>
      <c r="L34" s="14">
        <v>223</v>
      </c>
      <c r="ZA34" s="8"/>
    </row>
    <row r="35" spans="2:677" x14ac:dyDescent="0.3">
      <c r="B35" s="21"/>
      <c r="C35" s="15" t="s">
        <v>241</v>
      </c>
      <c r="D35" s="13">
        <v>7.2625483764592396</v>
      </c>
      <c r="E35" s="13">
        <v>0.107384805703892</v>
      </c>
      <c r="F35" s="13">
        <v>7.05199642281862</v>
      </c>
      <c r="G35" s="13">
        <v>7.47310033009986</v>
      </c>
      <c r="H35" s="13">
        <v>1.4786105391320801</v>
      </c>
      <c r="I35" s="14">
        <v>1118</v>
      </c>
      <c r="J35" s="13">
        <v>1.7615557423092101</v>
      </c>
      <c r="K35" s="14">
        <v>634.66626297866799</v>
      </c>
      <c r="L35" s="14">
        <v>150</v>
      </c>
      <c r="ZA35" s="8"/>
    </row>
    <row r="36" spans="2:677" x14ac:dyDescent="0.3">
      <c r="B36" s="21"/>
      <c r="C36" s="15" t="s">
        <v>242</v>
      </c>
      <c r="D36" s="13">
        <v>7.0077115542145396</v>
      </c>
      <c r="E36" s="13">
        <v>0.100331726268065</v>
      </c>
      <c r="F36" s="13">
        <v>6.8109887419003998</v>
      </c>
      <c r="G36" s="13">
        <v>7.2044343665286803</v>
      </c>
      <c r="H36" s="13">
        <v>1.43173310562025</v>
      </c>
      <c r="I36" s="14">
        <v>1092</v>
      </c>
      <c r="J36" s="13">
        <v>1.98299547742445</v>
      </c>
      <c r="K36" s="14">
        <v>550.68204261277901</v>
      </c>
      <c r="L36" s="14">
        <v>162</v>
      </c>
      <c r="ZA36" s="8"/>
    </row>
    <row r="37" spans="2:677" x14ac:dyDescent="0.3">
      <c r="B37" s="21"/>
      <c r="C37" s="15" t="s">
        <v>243</v>
      </c>
      <c r="D37" s="13">
        <v>6.99885705180027</v>
      </c>
      <c r="E37" s="13">
        <v>0.110404214457025</v>
      </c>
      <c r="F37" s="13">
        <v>6.7823848712928703</v>
      </c>
      <c r="G37" s="13">
        <v>7.2153292323076599</v>
      </c>
      <c r="H37" s="13">
        <v>1.57746062878404</v>
      </c>
      <c r="I37" s="14">
        <v>692</v>
      </c>
      <c r="J37" s="13">
        <v>1.6694186393208199</v>
      </c>
      <c r="K37" s="14">
        <v>414.51555871062499</v>
      </c>
      <c r="L37" s="14">
        <v>91</v>
      </c>
      <c r="ZA37" s="8"/>
    </row>
    <row r="38" spans="2:677" x14ac:dyDescent="0.3">
      <c r="B38" s="21" t="s">
        <v>259</v>
      </c>
      <c r="C38" s="15" t="s">
        <v>244</v>
      </c>
      <c r="D38" s="13">
        <v>7.3398732042669899</v>
      </c>
      <c r="E38" s="13">
        <v>4.0610752901347198E-2</v>
      </c>
      <c r="F38" s="13">
        <v>7.2602467309857204</v>
      </c>
      <c r="G38" s="13">
        <v>7.4194996775482602</v>
      </c>
      <c r="H38" s="13">
        <v>0.55328957014868396</v>
      </c>
      <c r="I38" s="14">
        <v>12446</v>
      </c>
      <c r="J38" s="13">
        <v>3.47488323501892</v>
      </c>
      <c r="K38" s="14">
        <v>3581.7030841706101</v>
      </c>
      <c r="L38" s="14">
        <v>1679</v>
      </c>
      <c r="ZA38" s="8"/>
    </row>
    <row r="39" spans="2:677" x14ac:dyDescent="0.3">
      <c r="B39" s="21"/>
      <c r="C39" s="15" t="s">
        <v>245</v>
      </c>
      <c r="D39" s="13">
        <v>7.8481095803223102</v>
      </c>
      <c r="E39" s="13">
        <v>5.47258486356859E-2</v>
      </c>
      <c r="F39" s="13">
        <v>7.7408073016679397</v>
      </c>
      <c r="G39" s="13">
        <v>7.9554118589766896</v>
      </c>
      <c r="H39" s="13">
        <v>0.69731249386350103</v>
      </c>
      <c r="I39" s="14">
        <v>9512</v>
      </c>
      <c r="J39" s="13">
        <v>3.7315309535177601</v>
      </c>
      <c r="K39" s="14">
        <v>2549.0877922459499</v>
      </c>
      <c r="L39" s="14">
        <v>1347</v>
      </c>
      <c r="ZA39" s="8"/>
    </row>
    <row r="40" spans="2:677" x14ac:dyDescent="0.3">
      <c r="B40" s="21" t="s">
        <v>284</v>
      </c>
      <c r="C40" s="15" t="s">
        <v>277</v>
      </c>
      <c r="D40" s="13">
        <v>7.6176670662521504</v>
      </c>
      <c r="E40" s="13">
        <v>4.8494564129641399E-2</v>
      </c>
      <c r="F40" s="13">
        <v>7.5225826159752502</v>
      </c>
      <c r="G40" s="13">
        <v>7.7127515165290603</v>
      </c>
      <c r="H40" s="13">
        <v>0.63660650574350297</v>
      </c>
      <c r="I40" s="14">
        <v>11178</v>
      </c>
      <c r="J40" s="13">
        <v>3.8377608970588799</v>
      </c>
      <c r="K40" s="14">
        <v>2912.6358571651499</v>
      </c>
      <c r="L40" s="14">
        <v>3052</v>
      </c>
      <c r="ZA40" s="8"/>
    </row>
    <row r="41" spans="2:677" x14ac:dyDescent="0.3">
      <c r="B41" s="21"/>
      <c r="C41" s="15" t="s">
        <v>278</v>
      </c>
      <c r="D41" s="13">
        <v>7.6307750640772998</v>
      </c>
      <c r="E41" s="13">
        <v>4.51201389474674E-2</v>
      </c>
      <c r="F41" s="13">
        <v>7.5423069298598602</v>
      </c>
      <c r="G41" s="13">
        <v>7.7192431982947403</v>
      </c>
      <c r="H41" s="13">
        <v>0.59129169145445504</v>
      </c>
      <c r="I41" s="14">
        <v>10780</v>
      </c>
      <c r="J41" s="13">
        <v>3.1232624706214001</v>
      </c>
      <c r="K41" s="14">
        <v>3451.5190770550998</v>
      </c>
      <c r="L41" s="14">
        <v>3034</v>
      </c>
      <c r="ZA41" s="8"/>
    </row>
    <row r="42" spans="2:677" x14ac:dyDescent="0.3">
      <c r="B42" s="21" t="s">
        <v>285</v>
      </c>
      <c r="C42" s="15" t="s">
        <v>279</v>
      </c>
      <c r="D42" s="13">
        <v>6.9629436994838496</v>
      </c>
      <c r="E42" s="13">
        <v>9.5240120332453299E-2</v>
      </c>
      <c r="F42" s="13">
        <v>6.7762041205506698</v>
      </c>
      <c r="G42" s="13">
        <v>7.1496832784170303</v>
      </c>
      <c r="H42" s="13">
        <v>1.3678140229614799</v>
      </c>
      <c r="I42" s="14">
        <v>2868</v>
      </c>
      <c r="J42" s="13">
        <v>3.8773618331211201</v>
      </c>
      <c r="K42" s="14">
        <v>739.67819446228395</v>
      </c>
      <c r="L42" s="14">
        <v>775</v>
      </c>
      <c r="ZA42" s="8"/>
    </row>
    <row r="43" spans="2:677" x14ac:dyDescent="0.3">
      <c r="B43" s="21"/>
      <c r="C43" s="15" t="s">
        <v>280</v>
      </c>
      <c r="D43" s="13">
        <v>7.3273885987176799</v>
      </c>
      <c r="E43" s="13">
        <v>0.188487429023458</v>
      </c>
      <c r="F43" s="13">
        <v>6.95781679423893</v>
      </c>
      <c r="G43" s="13">
        <v>7.6969604031964298</v>
      </c>
      <c r="H43" s="13">
        <v>2.5723684022496598</v>
      </c>
      <c r="I43" s="14">
        <v>950</v>
      </c>
      <c r="J43" s="13">
        <v>4.4648190993848296</v>
      </c>
      <c r="K43" s="14">
        <v>212.77457806317199</v>
      </c>
      <c r="L43" s="14">
        <v>370</v>
      </c>
      <c r="ZA43" s="8"/>
    </row>
    <row r="44" spans="2:677" x14ac:dyDescent="0.3">
      <c r="B44" s="21"/>
      <c r="C44" s="15" t="s">
        <v>281</v>
      </c>
      <c r="D44" s="13">
        <v>7.2148917287426499</v>
      </c>
      <c r="E44" s="13">
        <v>0.100504564336202</v>
      </c>
      <c r="F44" s="13">
        <v>7.0178300286997404</v>
      </c>
      <c r="G44" s="13">
        <v>7.4119534287855604</v>
      </c>
      <c r="H44" s="13">
        <v>1.39301555885881</v>
      </c>
      <c r="I44" s="14">
        <v>811</v>
      </c>
      <c r="J44" s="13">
        <v>1.7169683272618099</v>
      </c>
      <c r="K44" s="14">
        <v>472.34418196482801</v>
      </c>
      <c r="L44" s="14">
        <v>291</v>
      </c>
      <c r="ZA44" s="8"/>
    </row>
    <row r="45" spans="2:677" x14ac:dyDescent="0.3">
      <c r="B45" s="21"/>
      <c r="C45" s="15" t="s">
        <v>282</v>
      </c>
      <c r="D45" s="13">
        <v>7.74173827617782</v>
      </c>
      <c r="E45" s="13">
        <v>4.0241228449897602E-2</v>
      </c>
      <c r="F45" s="13">
        <v>7.66283633831533</v>
      </c>
      <c r="G45" s="13">
        <v>7.82064021404031</v>
      </c>
      <c r="H45" s="13">
        <v>0.51979577472574001</v>
      </c>
      <c r="I45" s="14">
        <v>17144</v>
      </c>
      <c r="J45" s="13">
        <v>3.9301629156833702</v>
      </c>
      <c r="K45" s="14">
        <v>4362.1601363105401</v>
      </c>
      <c r="L45" s="14">
        <v>2988</v>
      </c>
      <c r="ZA45" s="8"/>
    </row>
    <row r="46" spans="2:677" x14ac:dyDescent="0.3">
      <c r="B46" s="21"/>
      <c r="C46" s="15" t="s">
        <v>283</v>
      </c>
      <c r="D46" s="13">
        <v>7.3545022552711101</v>
      </c>
      <c r="E46" s="13">
        <v>0.22731463309032701</v>
      </c>
      <c r="F46" s="13">
        <v>6.9088010243144202</v>
      </c>
      <c r="G46" s="13">
        <v>7.8002034862278</v>
      </c>
      <c r="H46" s="13">
        <v>3.0908228075857398</v>
      </c>
      <c r="I46" s="14">
        <v>185</v>
      </c>
      <c r="J46" s="13">
        <v>1.89299123547471</v>
      </c>
      <c r="K46" s="14">
        <v>97.728925804353594</v>
      </c>
      <c r="L46" s="14">
        <v>96</v>
      </c>
      <c r="ZA46" s="8"/>
    </row>
    <row r="47" spans="2:677" x14ac:dyDescent="0.3">
      <c r="B47" s="21" t="s">
        <v>261</v>
      </c>
      <c r="C47" s="15" t="s">
        <v>246</v>
      </c>
      <c r="D47" s="13">
        <v>6.8658685022267001</v>
      </c>
      <c r="E47" s="13">
        <v>5.9344960501275898E-2</v>
      </c>
      <c r="F47" s="13">
        <v>6.7495094061506897</v>
      </c>
      <c r="G47" s="13">
        <v>6.9822275983027096</v>
      </c>
      <c r="H47" s="13">
        <v>0.86434746721451905</v>
      </c>
      <c r="I47" s="14">
        <v>4762</v>
      </c>
      <c r="J47" s="13">
        <v>3.32118838323054</v>
      </c>
      <c r="K47" s="14">
        <v>1433.8241167060701</v>
      </c>
      <c r="L47" s="14">
        <v>1822</v>
      </c>
      <c r="ZA47" s="8"/>
    </row>
    <row r="48" spans="2:677" x14ac:dyDescent="0.3">
      <c r="B48" s="21"/>
      <c r="C48" s="15" t="s">
        <v>247</v>
      </c>
      <c r="D48" s="13">
        <v>7.1919030606638499</v>
      </c>
      <c r="E48" s="13">
        <v>6.4118701649746798E-2</v>
      </c>
      <c r="F48" s="13">
        <v>7.0661839751254698</v>
      </c>
      <c r="G48" s="13">
        <v>7.3176221462022299</v>
      </c>
      <c r="H48" s="13">
        <v>0.89154012656878401</v>
      </c>
      <c r="I48" s="14">
        <v>4045</v>
      </c>
      <c r="J48" s="13">
        <v>3.1196385166120901</v>
      </c>
      <c r="K48" s="14">
        <v>1296.6245859769799</v>
      </c>
      <c r="L48" s="14">
        <v>1968</v>
      </c>
      <c r="ZA48" s="8"/>
    </row>
    <row r="49" spans="2:677" x14ac:dyDescent="0.3">
      <c r="B49" s="21"/>
      <c r="C49" s="15" t="s">
        <v>248</v>
      </c>
      <c r="D49" s="13">
        <v>7.4344909175745801</v>
      </c>
      <c r="E49" s="13">
        <v>7.8239456536950303E-2</v>
      </c>
      <c r="F49" s="13">
        <v>7.2810849271885596</v>
      </c>
      <c r="G49" s="13">
        <v>7.5878969079605998</v>
      </c>
      <c r="H49" s="13">
        <v>1.0523848559959601</v>
      </c>
      <c r="I49" s="14">
        <v>3873</v>
      </c>
      <c r="J49" s="13">
        <v>3.6752790490621399</v>
      </c>
      <c r="K49" s="14">
        <v>1053.7975343636299</v>
      </c>
      <c r="L49" s="14">
        <v>1995</v>
      </c>
      <c r="ZA49" s="8"/>
    </row>
    <row r="50" spans="2:677" x14ac:dyDescent="0.3">
      <c r="B50" s="21"/>
      <c r="C50" s="15" t="s">
        <v>249</v>
      </c>
      <c r="D50" s="13">
        <v>7.73091161309251</v>
      </c>
      <c r="E50" s="13">
        <v>6.7376681113907794E-2</v>
      </c>
      <c r="F50" s="13">
        <v>7.5988045286022103</v>
      </c>
      <c r="G50" s="13">
        <v>7.8630186975828202</v>
      </c>
      <c r="H50" s="13">
        <v>0.87152310731121896</v>
      </c>
      <c r="I50" s="14">
        <v>4198</v>
      </c>
      <c r="J50" s="13">
        <v>2.80808526642139</v>
      </c>
      <c r="K50" s="14">
        <v>1494.9688494858001</v>
      </c>
      <c r="L50" s="14">
        <v>2073</v>
      </c>
      <c r="ZA50" s="8"/>
    </row>
    <row r="51" spans="2:677" x14ac:dyDescent="0.3">
      <c r="B51" s="21"/>
      <c r="C51" s="15" t="s">
        <v>250</v>
      </c>
      <c r="D51" s="13">
        <v>8.7813725976473407</v>
      </c>
      <c r="E51" s="13">
        <v>6.7678281773594404E-2</v>
      </c>
      <c r="F51" s="13">
        <v>8.6486741574658197</v>
      </c>
      <c r="G51" s="13">
        <v>8.9140710378288492</v>
      </c>
      <c r="H51" s="13">
        <v>0.770702769083349</v>
      </c>
      <c r="I51" s="14">
        <v>4899</v>
      </c>
      <c r="J51" s="13">
        <v>2.7045644862492302</v>
      </c>
      <c r="K51" s="14">
        <v>1811.38221140886</v>
      </c>
      <c r="L51" s="14">
        <v>2057</v>
      </c>
      <c r="ZA51" s="8"/>
    </row>
    <row r="52" spans="2:677" x14ac:dyDescent="0.3">
      <c r="B52" s="21" t="s">
        <v>260</v>
      </c>
      <c r="C52" s="15" t="s">
        <v>251</v>
      </c>
      <c r="D52" s="13">
        <v>7.7941423941814802</v>
      </c>
      <c r="E52" s="13">
        <v>3.8640007204773598E-2</v>
      </c>
      <c r="F52" s="13">
        <v>7.7183799996539602</v>
      </c>
      <c r="G52" s="13">
        <v>7.8699047887090003</v>
      </c>
      <c r="H52" s="13">
        <v>0.495757008925309</v>
      </c>
      <c r="I52" s="14">
        <v>16850</v>
      </c>
      <c r="J52" s="13">
        <v>3.54233296754014</v>
      </c>
      <c r="K52" s="14">
        <v>4756.7521614719699</v>
      </c>
      <c r="L52" s="14">
        <v>3090</v>
      </c>
      <c r="ZA52" s="8"/>
    </row>
    <row r="53" spans="2:677" x14ac:dyDescent="0.3">
      <c r="B53" s="21"/>
      <c r="C53" s="15" t="s">
        <v>252</v>
      </c>
      <c r="D53" s="13">
        <v>6.8925300584642102</v>
      </c>
      <c r="E53" s="13">
        <v>5.9884823890274302E-2</v>
      </c>
      <c r="F53" s="13">
        <v>6.7751124392142401</v>
      </c>
      <c r="G53" s="13">
        <v>7.0099476777141803</v>
      </c>
      <c r="H53" s="13">
        <v>0.86883660110751604</v>
      </c>
      <c r="I53" s="14">
        <v>4928</v>
      </c>
      <c r="J53" s="13">
        <v>3.4435583835146901</v>
      </c>
      <c r="K53" s="14">
        <v>1431.0778128786101</v>
      </c>
      <c r="L53" s="14">
        <v>1863</v>
      </c>
      <c r="ZA53" s="8"/>
    </row>
    <row r="54" spans="2:677" x14ac:dyDescent="0.3">
      <c r="B54" s="21" t="s">
        <v>254</v>
      </c>
      <c r="C54" s="15" t="s">
        <v>253</v>
      </c>
      <c r="D54" s="13">
        <v>8.0610568820023296</v>
      </c>
      <c r="E54" s="13">
        <v>4.28638018995312E-2</v>
      </c>
      <c r="F54" s="13">
        <v>7.9770128017318198</v>
      </c>
      <c r="G54" s="13">
        <v>8.1451009622728403</v>
      </c>
      <c r="H54" s="13">
        <v>0.53173923130640499</v>
      </c>
      <c r="I54" s="14">
        <v>13971</v>
      </c>
      <c r="J54" s="13">
        <v>3.3643936279661899</v>
      </c>
      <c r="K54" s="14">
        <v>4152.6056534727204</v>
      </c>
      <c r="L54" s="14">
        <v>2796</v>
      </c>
      <c r="ZA54" s="8"/>
    </row>
    <row r="55" spans="2:677" x14ac:dyDescent="0.3">
      <c r="B55" s="21"/>
      <c r="C55" s="15" t="s">
        <v>254</v>
      </c>
      <c r="D55" s="13">
        <v>6.9577681134771803</v>
      </c>
      <c r="E55" s="13">
        <v>4.9437811538542098E-2</v>
      </c>
      <c r="F55" s="13">
        <v>6.8608342154743296</v>
      </c>
      <c r="G55" s="13">
        <v>7.0547020114800301</v>
      </c>
      <c r="H55" s="13">
        <v>0.710541235813554</v>
      </c>
      <c r="I55" s="14">
        <v>7987</v>
      </c>
      <c r="J55" s="13">
        <v>3.7944003218954698</v>
      </c>
      <c r="K55" s="14">
        <v>2104.94394961735</v>
      </c>
      <c r="L55" s="14">
        <v>2194</v>
      </c>
      <c r="ZA55" s="8"/>
    </row>
    <row r="57" spans="2:677" x14ac:dyDescent="0.3">
      <c r="B57" s="16"/>
      <c r="C57" s="16"/>
      <c r="D57" s="16"/>
    </row>
    <row r="58" spans="2:677" x14ac:dyDescent="0.3">
      <c r="B58" s="16" t="s">
        <v>264</v>
      </c>
      <c r="C58" s="16"/>
      <c r="D58" s="16"/>
    </row>
    <row r="59" spans="2:677" x14ac:dyDescent="0.3">
      <c r="B59" s="16" t="s">
        <v>314</v>
      </c>
      <c r="C59" s="16"/>
      <c r="D59" s="16"/>
    </row>
    <row r="60" spans="2:677" x14ac:dyDescent="0.3">
      <c r="B60" s="16" t="s">
        <v>315</v>
      </c>
      <c r="C60" s="16"/>
      <c r="D60" s="16"/>
    </row>
    <row r="61" spans="2:677" x14ac:dyDescent="0.3">
      <c r="B61" s="16" t="s">
        <v>316</v>
      </c>
      <c r="C61" s="16"/>
      <c r="D61" s="16"/>
    </row>
    <row r="62" spans="2:677" x14ac:dyDescent="0.3">
      <c r="B62" s="16" t="s">
        <v>271</v>
      </c>
      <c r="C62" s="16"/>
      <c r="D62" s="16"/>
    </row>
    <row r="63" spans="2:677" x14ac:dyDescent="0.3">
      <c r="B63" s="16" t="s">
        <v>272</v>
      </c>
      <c r="C63" s="16"/>
      <c r="D63" s="16"/>
    </row>
    <row r="64" spans="2:677" x14ac:dyDescent="0.3">
      <c r="B64" s="16"/>
      <c r="C64" s="16"/>
      <c r="D64" s="16"/>
    </row>
    <row r="65" spans="2:9" ht="90" customHeight="1" x14ac:dyDescent="0.3">
      <c r="B65" s="18" t="s">
        <v>317</v>
      </c>
      <c r="C65" s="19"/>
      <c r="D65" s="19"/>
      <c r="E65" s="20"/>
      <c r="F65" s="20"/>
      <c r="G65" s="20"/>
      <c r="H65" s="20"/>
      <c r="I65" s="20"/>
    </row>
    <row r="66" spans="2:9" x14ac:dyDescent="0.3">
      <c r="B66" s="16"/>
      <c r="C66" s="16"/>
      <c r="D66" s="16"/>
    </row>
    <row r="67" spans="2:9" x14ac:dyDescent="0.3">
      <c r="B67" s="16"/>
      <c r="C67" s="16"/>
      <c r="D67" s="16"/>
    </row>
    <row r="68" spans="2:9" x14ac:dyDescent="0.3">
      <c r="B68" s="16"/>
      <c r="C68" s="16"/>
      <c r="D68" s="16"/>
    </row>
    <row r="69" spans="2:9" x14ac:dyDescent="0.3">
      <c r="B69" s="16"/>
      <c r="C69" s="16"/>
      <c r="D69" s="16"/>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row r="147" spans="3:3" x14ac:dyDescent="0.3">
      <c r="C147" s="7" t="str">
        <f>HYPERLINK("https://www.cdc.gov/nchs/data/series/sr_02/sr02_175.pdf", "Link to Vital and Health Statistics")</f>
        <v>Link to Vital and Health Statistics</v>
      </c>
    </row>
  </sheetData>
  <mergeCells count="12">
    <mergeCell ref="B8:C8"/>
    <mergeCell ref="B9:C9"/>
    <mergeCell ref="B10:B11"/>
    <mergeCell ref="B12:B14"/>
    <mergeCell ref="B15:B37"/>
    <mergeCell ref="B65:I65"/>
    <mergeCell ref="B38:B39"/>
    <mergeCell ref="B40:B41"/>
    <mergeCell ref="B42:B46"/>
    <mergeCell ref="B52:B53"/>
    <mergeCell ref="B54:B55"/>
    <mergeCell ref="B47:B51"/>
  </mergeCells>
  <conditionalFormatting sqref="D9:D55">
    <cfRule type="expression" dxfId="163" priority="1">
      <formula>ZA9 = 3</formula>
    </cfRule>
    <cfRule type="expression" dxfId="162" priority="48">
      <formula>I9 = J9</formula>
    </cfRule>
    <cfRule type="expression" dxfId="161" priority="95">
      <formula>ZA9 = 2</formula>
    </cfRule>
    <cfRule type="expression" dxfId="160" priority="142">
      <formula>ZA9 = 1</formula>
    </cfRule>
  </conditionalFormatting>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117</v>
      </c>
      <c r="M2" s="11" t="str">
        <f>HYPERLINK("#'INDICE'!A1", "Índice")</f>
        <v>Índice</v>
      </c>
    </row>
    <row r="3" spans="2:677" x14ac:dyDescent="0.3">
      <c r="B3" s="9" t="s">
        <v>7</v>
      </c>
      <c r="C3" s="10" t="s">
        <v>116</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91.378093547284095</v>
      </c>
      <c r="E9" s="13">
        <v>0.344874425916395</v>
      </c>
      <c r="F9" s="13">
        <v>90.677436797096902</v>
      </c>
      <c r="G9" s="13">
        <v>92.030718992500098</v>
      </c>
      <c r="H9" s="13">
        <v>0.37741477473256502</v>
      </c>
      <c r="I9" s="14">
        <v>20175</v>
      </c>
      <c r="J9" s="14">
        <v>22142</v>
      </c>
      <c r="K9" s="13">
        <v>3.3425184628825999</v>
      </c>
      <c r="L9" s="14">
        <v>6624.34635616184</v>
      </c>
      <c r="M9" s="14">
        <v>3123</v>
      </c>
      <c r="ZA9" s="8"/>
    </row>
    <row r="10" spans="2:677" x14ac:dyDescent="0.3">
      <c r="B10" s="21" t="s">
        <v>256</v>
      </c>
      <c r="C10" s="15" t="s">
        <v>216</v>
      </c>
      <c r="D10" s="13">
        <v>92.309638625426004</v>
      </c>
      <c r="E10" s="13">
        <v>0.43411480002566699</v>
      </c>
      <c r="F10" s="13">
        <v>91.413888204128398</v>
      </c>
      <c r="G10" s="13">
        <v>93.118973696558896</v>
      </c>
      <c r="H10" s="13">
        <v>0.47028111743262002</v>
      </c>
      <c r="I10" s="14">
        <v>12497</v>
      </c>
      <c r="J10" s="14">
        <v>13471</v>
      </c>
      <c r="K10" s="13">
        <v>3.5758804293485902</v>
      </c>
      <c r="L10" s="14">
        <v>3767.1841288199898</v>
      </c>
      <c r="M10" s="14">
        <v>1972</v>
      </c>
      <c r="ZA10" s="8"/>
    </row>
    <row r="11" spans="2:677" x14ac:dyDescent="0.3">
      <c r="B11" s="21"/>
      <c r="C11" s="15" t="s">
        <v>217</v>
      </c>
      <c r="D11" s="13">
        <v>89.342808603917703</v>
      </c>
      <c r="E11" s="13">
        <v>0.55592731089068304</v>
      </c>
      <c r="F11" s="13">
        <v>88.201890561465405</v>
      </c>
      <c r="G11" s="13">
        <v>90.385422684081604</v>
      </c>
      <c r="H11" s="13">
        <v>0.62224069242692803</v>
      </c>
      <c r="I11" s="14">
        <v>7678</v>
      </c>
      <c r="J11" s="14">
        <v>8671</v>
      </c>
      <c r="K11" s="13">
        <v>2.8141856950911999</v>
      </c>
      <c r="L11" s="14">
        <v>3081.17549425572</v>
      </c>
      <c r="M11" s="14">
        <v>1151</v>
      </c>
      <c r="ZA11" s="8"/>
    </row>
    <row r="12" spans="2:677" x14ac:dyDescent="0.3">
      <c r="B12" s="21" t="s">
        <v>257</v>
      </c>
      <c r="C12" s="15" t="s">
        <v>218</v>
      </c>
      <c r="D12" s="13">
        <v>92.148863150135199</v>
      </c>
      <c r="E12" s="13">
        <v>0.428569069668572</v>
      </c>
      <c r="F12" s="13">
        <v>91.265810856418696</v>
      </c>
      <c r="G12" s="13">
        <v>92.949533247902195</v>
      </c>
      <c r="H12" s="13">
        <v>0.46508340419818101</v>
      </c>
      <c r="I12" s="14">
        <v>8009</v>
      </c>
      <c r="J12" s="14">
        <v>8715</v>
      </c>
      <c r="K12" s="13">
        <v>2.21226258874702</v>
      </c>
      <c r="L12" s="14">
        <v>3939.4057668967698</v>
      </c>
      <c r="M12" s="14">
        <v>1255</v>
      </c>
      <c r="ZA12" s="8"/>
    </row>
    <row r="13" spans="2:677" x14ac:dyDescent="0.3">
      <c r="B13" s="21"/>
      <c r="C13" s="15" t="s">
        <v>219</v>
      </c>
      <c r="D13" s="13">
        <v>91.627003321987502</v>
      </c>
      <c r="E13" s="13">
        <v>0.54806997579637096</v>
      </c>
      <c r="F13" s="13">
        <v>90.486863189531803</v>
      </c>
      <c r="G13" s="13">
        <v>92.641610717464204</v>
      </c>
      <c r="H13" s="13">
        <v>0.59815333463476095</v>
      </c>
      <c r="I13" s="14">
        <v>6657</v>
      </c>
      <c r="J13" s="14">
        <v>7214</v>
      </c>
      <c r="K13" s="13">
        <v>2.8241226689656602</v>
      </c>
      <c r="L13" s="14">
        <v>2554.4216188888699</v>
      </c>
      <c r="M13" s="14">
        <v>1019</v>
      </c>
      <c r="ZA13" s="8"/>
    </row>
    <row r="14" spans="2:677" x14ac:dyDescent="0.3">
      <c r="B14" s="21"/>
      <c r="C14" s="15" t="s">
        <v>220</v>
      </c>
      <c r="D14" s="13">
        <v>85.039015246261897</v>
      </c>
      <c r="E14" s="13">
        <v>0.87316665405713201</v>
      </c>
      <c r="F14" s="13">
        <v>83.243147370712407</v>
      </c>
      <c r="G14" s="13">
        <v>86.673229018476206</v>
      </c>
      <c r="H14" s="13">
        <v>1.0267835904832101</v>
      </c>
      <c r="I14" s="14">
        <v>5509</v>
      </c>
      <c r="J14" s="14">
        <v>6213</v>
      </c>
      <c r="K14" s="13">
        <v>3.7226081847345101</v>
      </c>
      <c r="L14" s="14">
        <v>1668.99111904336</v>
      </c>
      <c r="M14" s="14">
        <v>849</v>
      </c>
      <c r="ZA14" s="8"/>
    </row>
    <row r="15" spans="2:677" x14ac:dyDescent="0.3">
      <c r="B15" s="21" t="s">
        <v>258</v>
      </c>
      <c r="C15" s="15" t="s">
        <v>221</v>
      </c>
      <c r="D15" s="13">
        <v>91.909132020015306</v>
      </c>
      <c r="E15" s="13">
        <v>1.2154722352477101</v>
      </c>
      <c r="F15" s="13">
        <v>89.144762944123499</v>
      </c>
      <c r="G15" s="13">
        <v>94.016782285462597</v>
      </c>
      <c r="H15" s="13">
        <v>1.3224716723285099</v>
      </c>
      <c r="I15" s="14">
        <v>618</v>
      </c>
      <c r="J15" s="14">
        <v>674</v>
      </c>
      <c r="K15" s="13">
        <v>1.3370614589416401</v>
      </c>
      <c r="L15" s="14">
        <v>504.09051543038998</v>
      </c>
      <c r="M15" s="14">
        <v>96</v>
      </c>
      <c r="ZA15" s="8"/>
    </row>
    <row r="16" spans="2:677" x14ac:dyDescent="0.3">
      <c r="B16" s="21"/>
      <c r="C16" s="15" t="s">
        <v>222</v>
      </c>
      <c r="D16" s="13">
        <v>89.099105438401594</v>
      </c>
      <c r="E16" s="13">
        <v>1.6705822037687299</v>
      </c>
      <c r="F16" s="13">
        <v>85.323103626583205</v>
      </c>
      <c r="G16" s="13">
        <v>91.994781346904702</v>
      </c>
      <c r="H16" s="13">
        <v>1.8749707929713</v>
      </c>
      <c r="I16" s="14">
        <v>719</v>
      </c>
      <c r="J16" s="14">
        <v>790</v>
      </c>
      <c r="K16" s="13">
        <v>2.2671341666803202</v>
      </c>
      <c r="L16" s="14">
        <v>348.457542394489</v>
      </c>
      <c r="M16" s="14">
        <v>114</v>
      </c>
      <c r="ZA16" s="8"/>
    </row>
    <row r="17" spans="2:677" x14ac:dyDescent="0.3">
      <c r="B17" s="21"/>
      <c r="C17" s="15" t="s">
        <v>223</v>
      </c>
      <c r="D17" s="13">
        <v>90.364723632680693</v>
      </c>
      <c r="E17" s="13">
        <v>1.18222899663015</v>
      </c>
      <c r="F17" s="13">
        <v>87.755118442549005</v>
      </c>
      <c r="G17" s="13">
        <v>92.465922593566901</v>
      </c>
      <c r="H17" s="13">
        <v>1.30828596503624</v>
      </c>
      <c r="I17" s="14">
        <v>718</v>
      </c>
      <c r="J17" s="14">
        <v>796</v>
      </c>
      <c r="K17" s="13">
        <v>1.2761662298946601</v>
      </c>
      <c r="L17" s="14">
        <v>623.74319375752896</v>
      </c>
      <c r="M17" s="14">
        <v>114</v>
      </c>
      <c r="ZA17" s="8"/>
    </row>
    <row r="18" spans="2:677" x14ac:dyDescent="0.3">
      <c r="B18" s="21"/>
      <c r="C18" s="15" t="s">
        <v>224</v>
      </c>
      <c r="D18" s="13">
        <v>93.616310941327299</v>
      </c>
      <c r="E18" s="13">
        <v>2.0113600862553298</v>
      </c>
      <c r="F18" s="13">
        <v>88.258192279439001</v>
      </c>
      <c r="G18" s="13">
        <v>96.622925438432105</v>
      </c>
      <c r="H18" s="13">
        <v>2.14851457617885</v>
      </c>
      <c r="I18" s="14">
        <v>628</v>
      </c>
      <c r="J18" s="14">
        <v>663</v>
      </c>
      <c r="K18" s="13">
        <v>4.4814070867653104</v>
      </c>
      <c r="L18" s="14">
        <v>147.94460471087299</v>
      </c>
      <c r="M18" s="14">
        <v>93</v>
      </c>
      <c r="ZA18" s="8"/>
    </row>
    <row r="19" spans="2:677" x14ac:dyDescent="0.3">
      <c r="B19" s="21"/>
      <c r="C19" s="15" t="s">
        <v>225</v>
      </c>
      <c r="D19" s="13">
        <v>89.274713118503101</v>
      </c>
      <c r="E19" s="13">
        <v>1.3648159951223799</v>
      </c>
      <c r="F19" s="13">
        <v>86.246191650924601</v>
      </c>
      <c r="G19" s="13">
        <v>91.700541326375202</v>
      </c>
      <c r="H19" s="13">
        <v>1.52878228049944</v>
      </c>
      <c r="I19" s="14">
        <v>551</v>
      </c>
      <c r="J19" s="14">
        <v>612</v>
      </c>
      <c r="K19" s="13">
        <v>1.1886446413942</v>
      </c>
      <c r="L19" s="14">
        <v>514.872131406883</v>
      </c>
      <c r="M19" s="14">
        <v>89</v>
      </c>
      <c r="ZA19" s="8"/>
    </row>
    <row r="20" spans="2:677" x14ac:dyDescent="0.3">
      <c r="B20" s="21"/>
      <c r="C20" s="15" t="s">
        <v>226</v>
      </c>
      <c r="D20" s="13">
        <v>88.3173910133156</v>
      </c>
      <c r="E20" s="13">
        <v>1.9649374574440801</v>
      </c>
      <c r="F20" s="13">
        <v>83.813704225696</v>
      </c>
      <c r="G20" s="13">
        <v>91.692179941903404</v>
      </c>
      <c r="H20" s="13">
        <v>2.2248590395382299</v>
      </c>
      <c r="I20" s="14">
        <v>548</v>
      </c>
      <c r="J20" s="14">
        <v>611</v>
      </c>
      <c r="K20" s="13">
        <v>2.2826599865784498</v>
      </c>
      <c r="L20" s="14">
        <v>267.670175844212</v>
      </c>
      <c r="M20" s="14">
        <v>89</v>
      </c>
      <c r="ZA20" s="8"/>
    </row>
    <row r="21" spans="2:677" x14ac:dyDescent="0.3">
      <c r="B21" s="21"/>
      <c r="C21" s="15" t="s">
        <v>227</v>
      </c>
      <c r="D21" s="13">
        <v>93.478100150575003</v>
      </c>
      <c r="E21" s="13">
        <v>0.93433434340742905</v>
      </c>
      <c r="F21" s="13">
        <v>91.375014438018695</v>
      </c>
      <c r="G21" s="13">
        <v>95.095899419653307</v>
      </c>
      <c r="H21" s="13">
        <v>0.99952217888724604</v>
      </c>
      <c r="I21" s="14">
        <v>1219</v>
      </c>
      <c r="J21" s="14">
        <v>1291</v>
      </c>
      <c r="K21" s="13">
        <v>1.84718474246849</v>
      </c>
      <c r="L21" s="14">
        <v>698.90139860876502</v>
      </c>
      <c r="M21" s="14">
        <v>195</v>
      </c>
      <c r="ZA21" s="8"/>
    </row>
    <row r="22" spans="2:677" x14ac:dyDescent="0.3">
      <c r="B22" s="21"/>
      <c r="C22" s="15" t="s">
        <v>228</v>
      </c>
      <c r="D22" s="13">
        <v>92.197115100866199</v>
      </c>
      <c r="E22" s="13">
        <v>0.85742545196455999</v>
      </c>
      <c r="F22" s="13">
        <v>90.330841902843105</v>
      </c>
      <c r="G22" s="13">
        <v>93.728183621573905</v>
      </c>
      <c r="H22" s="13">
        <v>0.92999162829174598</v>
      </c>
      <c r="I22" s="14">
        <v>1497</v>
      </c>
      <c r="J22" s="14">
        <v>1621</v>
      </c>
      <c r="K22" s="13">
        <v>1.6555230201150899</v>
      </c>
      <c r="L22" s="14">
        <v>979.14675924428298</v>
      </c>
      <c r="M22" s="14">
        <v>219</v>
      </c>
      <c r="ZA22" s="8"/>
    </row>
    <row r="23" spans="2:677" x14ac:dyDescent="0.3">
      <c r="B23" s="21"/>
      <c r="C23" s="15" t="s">
        <v>229</v>
      </c>
      <c r="D23" s="13">
        <v>91.182109469325297</v>
      </c>
      <c r="E23" s="13">
        <v>0.975881948701674</v>
      </c>
      <c r="F23" s="13">
        <v>89.057019360026899</v>
      </c>
      <c r="G23" s="13">
        <v>92.927288770179501</v>
      </c>
      <c r="H23" s="13">
        <v>1.07025594645841</v>
      </c>
      <c r="I23" s="14">
        <v>1176</v>
      </c>
      <c r="J23" s="14">
        <v>1283</v>
      </c>
      <c r="K23" s="13">
        <v>1.51847713386533</v>
      </c>
      <c r="L23" s="14">
        <v>844.92546603852202</v>
      </c>
      <c r="M23" s="14">
        <v>180</v>
      </c>
      <c r="ZA23" s="8"/>
    </row>
    <row r="24" spans="2:677" x14ac:dyDescent="0.3">
      <c r="B24" s="21"/>
      <c r="C24" s="15" t="s">
        <v>230</v>
      </c>
      <c r="D24" s="13">
        <v>92.559733185817294</v>
      </c>
      <c r="E24" s="13">
        <v>1.64687407739157</v>
      </c>
      <c r="F24" s="13">
        <v>88.558786284603698</v>
      </c>
      <c r="G24" s="13">
        <v>95.236817058713001</v>
      </c>
      <c r="H24" s="13">
        <v>1.7792554285840601</v>
      </c>
      <c r="I24" s="14">
        <v>655</v>
      </c>
      <c r="J24" s="14">
        <v>700</v>
      </c>
      <c r="K24" s="13">
        <v>2.7528804963408802</v>
      </c>
      <c r="L24" s="14">
        <v>254.27910907518</v>
      </c>
      <c r="M24" s="14">
        <v>99</v>
      </c>
      <c r="ZA24" s="8"/>
    </row>
    <row r="25" spans="2:677" x14ac:dyDescent="0.3">
      <c r="B25" s="21"/>
      <c r="C25" s="15" t="s">
        <v>231</v>
      </c>
      <c r="D25" s="13">
        <v>93.338316328094606</v>
      </c>
      <c r="E25" s="13">
        <v>0.97690186217321595</v>
      </c>
      <c r="F25" s="13">
        <v>91.129614306802793</v>
      </c>
      <c r="G25" s="13">
        <v>95.027068816579302</v>
      </c>
      <c r="H25" s="13">
        <v>1.0466246881284</v>
      </c>
      <c r="I25" s="14">
        <v>1041</v>
      </c>
      <c r="J25" s="14">
        <v>1118</v>
      </c>
      <c r="K25" s="13">
        <v>1.71439574000871</v>
      </c>
      <c r="L25" s="14">
        <v>652.12481220603104</v>
      </c>
      <c r="M25" s="14">
        <v>159</v>
      </c>
      <c r="ZA25" s="8"/>
    </row>
    <row r="26" spans="2:677" x14ac:dyDescent="0.3">
      <c r="B26" s="21"/>
      <c r="C26" s="15" t="s">
        <v>232</v>
      </c>
      <c r="D26" s="13">
        <v>90.605276775259895</v>
      </c>
      <c r="E26" s="13">
        <v>1.0484690753610999</v>
      </c>
      <c r="F26" s="13">
        <v>88.321740274627103</v>
      </c>
      <c r="G26" s="13">
        <v>92.480312802605496</v>
      </c>
      <c r="H26" s="13">
        <v>1.1571832377508799</v>
      </c>
      <c r="I26" s="14">
        <v>1133</v>
      </c>
      <c r="J26" s="14">
        <v>1238</v>
      </c>
      <c r="K26" s="13">
        <v>1.59750959819484</v>
      </c>
      <c r="L26" s="14">
        <v>774.95622023111298</v>
      </c>
      <c r="M26" s="14">
        <v>174</v>
      </c>
      <c r="ZA26" s="8"/>
    </row>
    <row r="27" spans="2:677" x14ac:dyDescent="0.3">
      <c r="B27" s="21"/>
      <c r="C27" s="15" t="s">
        <v>233</v>
      </c>
      <c r="D27" s="13">
        <v>93.203134925635496</v>
      </c>
      <c r="E27" s="13">
        <v>0.91224614129802095</v>
      </c>
      <c r="F27" s="13">
        <v>91.164817217242899</v>
      </c>
      <c r="G27" s="13">
        <v>94.798036211478006</v>
      </c>
      <c r="H27" s="13">
        <v>0.97877195013438101</v>
      </c>
      <c r="I27" s="14">
        <v>1014</v>
      </c>
      <c r="J27" s="14">
        <v>1087</v>
      </c>
      <c r="K27" s="13">
        <v>1.4266410830616401</v>
      </c>
      <c r="L27" s="14">
        <v>761.92955110142202</v>
      </c>
      <c r="M27" s="14">
        <v>160</v>
      </c>
      <c r="ZA27" s="8"/>
    </row>
    <row r="28" spans="2:677" x14ac:dyDescent="0.3">
      <c r="B28" s="21"/>
      <c r="C28" s="15" t="s">
        <v>234</v>
      </c>
      <c r="D28" s="13">
        <v>78.957926324161505</v>
      </c>
      <c r="E28" s="13">
        <v>2.7979674922253501</v>
      </c>
      <c r="F28" s="13">
        <v>72.864751021263999</v>
      </c>
      <c r="G28" s="13">
        <v>83.983635282048496</v>
      </c>
      <c r="H28" s="13">
        <v>3.54361825656148</v>
      </c>
      <c r="I28" s="14">
        <v>551</v>
      </c>
      <c r="J28" s="14">
        <v>650</v>
      </c>
      <c r="K28" s="13">
        <v>3.0580582587890799</v>
      </c>
      <c r="L28" s="14">
        <v>212.553177537365</v>
      </c>
      <c r="M28" s="14">
        <v>89</v>
      </c>
      <c r="ZA28" s="8"/>
    </row>
    <row r="29" spans="2:677" x14ac:dyDescent="0.3">
      <c r="B29" s="21"/>
      <c r="C29" s="15" t="s">
        <v>235</v>
      </c>
      <c r="D29" s="13">
        <v>89.801186888489397</v>
      </c>
      <c r="E29" s="13">
        <v>1.2899278215735801</v>
      </c>
      <c r="F29" s="13">
        <v>86.948584462975504</v>
      </c>
      <c r="G29" s="13">
        <v>92.087047454090197</v>
      </c>
      <c r="H29" s="13">
        <v>1.4364262503293499</v>
      </c>
      <c r="I29" s="14">
        <v>799</v>
      </c>
      <c r="J29" s="14">
        <v>892</v>
      </c>
      <c r="K29" s="13">
        <v>1.6187389410862301</v>
      </c>
      <c r="L29" s="14">
        <v>551.04623565887402</v>
      </c>
      <c r="M29" s="14">
        <v>118</v>
      </c>
      <c r="ZA29" s="8"/>
    </row>
    <row r="30" spans="2:677" x14ac:dyDescent="0.3">
      <c r="B30" s="21"/>
      <c r="C30" s="15" t="s">
        <v>236</v>
      </c>
      <c r="D30" s="13">
        <v>80.354282307211705</v>
      </c>
      <c r="E30" s="13">
        <v>2.55884555140989</v>
      </c>
      <c r="F30" s="13">
        <v>74.806536595859498</v>
      </c>
      <c r="G30" s="13">
        <v>84.926543063317098</v>
      </c>
      <c r="H30" s="13">
        <v>3.1844544907101202</v>
      </c>
      <c r="I30" s="14">
        <v>918</v>
      </c>
      <c r="J30" s="14">
        <v>1089</v>
      </c>
      <c r="K30" s="13">
        <v>4.51273796183533</v>
      </c>
      <c r="L30" s="14">
        <v>241.31691430120301</v>
      </c>
      <c r="M30" s="14">
        <v>151</v>
      </c>
      <c r="ZA30" s="8"/>
    </row>
    <row r="31" spans="2:677" x14ac:dyDescent="0.3">
      <c r="B31" s="21"/>
      <c r="C31" s="15" t="s">
        <v>237</v>
      </c>
      <c r="D31" s="13">
        <v>94.382765248788999</v>
      </c>
      <c r="E31" s="13">
        <v>0.85112003198596597</v>
      </c>
      <c r="F31" s="13">
        <v>92.444941942931294</v>
      </c>
      <c r="G31" s="13">
        <v>95.845884467058397</v>
      </c>
      <c r="H31" s="13">
        <v>0.90177484177587897</v>
      </c>
      <c r="I31" s="14">
        <v>981</v>
      </c>
      <c r="J31" s="14">
        <v>1039</v>
      </c>
      <c r="K31" s="13">
        <v>1.4182856436380999</v>
      </c>
      <c r="L31" s="14">
        <v>732.57457315496697</v>
      </c>
      <c r="M31" s="14">
        <v>155</v>
      </c>
      <c r="ZA31" s="8"/>
    </row>
    <row r="32" spans="2:677" x14ac:dyDescent="0.3">
      <c r="B32" s="21"/>
      <c r="C32" s="15" t="s">
        <v>238</v>
      </c>
      <c r="D32" s="13">
        <v>91.198305823321604</v>
      </c>
      <c r="E32" s="13">
        <v>1.1659287733135799</v>
      </c>
      <c r="F32" s="13">
        <v>88.5876292164468</v>
      </c>
      <c r="G32" s="13">
        <v>93.257224505300698</v>
      </c>
      <c r="H32" s="13">
        <v>1.2784544216998199</v>
      </c>
      <c r="I32" s="14">
        <v>560</v>
      </c>
      <c r="J32" s="14">
        <v>611</v>
      </c>
      <c r="K32" s="13">
        <v>1.03304878252122</v>
      </c>
      <c r="L32" s="14">
        <v>591.453192083354</v>
      </c>
      <c r="M32" s="14">
        <v>85</v>
      </c>
      <c r="ZA32" s="8"/>
    </row>
    <row r="33" spans="2:677" x14ac:dyDescent="0.3">
      <c r="B33" s="21"/>
      <c r="C33" s="15" t="s">
        <v>239</v>
      </c>
      <c r="D33" s="13">
        <v>87.879030881693495</v>
      </c>
      <c r="E33" s="13">
        <v>1.7508179846782399</v>
      </c>
      <c r="F33" s="13">
        <v>83.963705250664106</v>
      </c>
      <c r="G33" s="13">
        <v>90.941546253986104</v>
      </c>
      <c r="H33" s="13">
        <v>1.9923046113642999</v>
      </c>
      <c r="I33" s="14">
        <v>763</v>
      </c>
      <c r="J33" s="14">
        <v>847</v>
      </c>
      <c r="K33" s="13">
        <v>2.4346119960176802</v>
      </c>
      <c r="L33" s="14">
        <v>347.89937837546398</v>
      </c>
      <c r="M33" s="14">
        <v>118</v>
      </c>
      <c r="ZA33" s="8"/>
    </row>
    <row r="34" spans="2:677" x14ac:dyDescent="0.3">
      <c r="B34" s="21"/>
      <c r="C34" s="15" t="s">
        <v>240</v>
      </c>
      <c r="D34" s="13">
        <v>92.645351680112299</v>
      </c>
      <c r="E34" s="13">
        <v>0.757991735713194</v>
      </c>
      <c r="F34" s="13">
        <v>91.004799435730803</v>
      </c>
      <c r="G34" s="13">
        <v>94.006404351602598</v>
      </c>
      <c r="H34" s="13">
        <v>0.81816488573587898</v>
      </c>
      <c r="I34" s="14">
        <v>1491</v>
      </c>
      <c r="J34" s="14">
        <v>1595</v>
      </c>
      <c r="K34" s="13">
        <v>1.3441004091764499</v>
      </c>
      <c r="L34" s="14">
        <v>1186.6672974062101</v>
      </c>
      <c r="M34" s="14">
        <v>223</v>
      </c>
      <c r="ZA34" s="8"/>
    </row>
    <row r="35" spans="2:677" x14ac:dyDescent="0.3">
      <c r="B35" s="21"/>
      <c r="C35" s="15" t="s">
        <v>241</v>
      </c>
      <c r="D35" s="13">
        <v>82.806699797484995</v>
      </c>
      <c r="E35" s="13">
        <v>1.6908743144684799</v>
      </c>
      <c r="F35" s="13">
        <v>79.204916772835105</v>
      </c>
      <c r="G35" s="13">
        <v>85.895730547160099</v>
      </c>
      <c r="H35" s="13">
        <v>2.0419535117372698</v>
      </c>
      <c r="I35" s="14">
        <v>987</v>
      </c>
      <c r="J35" s="14">
        <v>1140</v>
      </c>
      <c r="K35" s="13">
        <v>2.2872922333100401</v>
      </c>
      <c r="L35" s="14">
        <v>498.40592443679901</v>
      </c>
      <c r="M35" s="14">
        <v>150</v>
      </c>
      <c r="ZA35" s="8"/>
    </row>
    <row r="36" spans="2:677" x14ac:dyDescent="0.3">
      <c r="B36" s="21"/>
      <c r="C36" s="15" t="s">
        <v>242</v>
      </c>
      <c r="D36" s="13">
        <v>89.160029857092397</v>
      </c>
      <c r="E36" s="13">
        <v>1.0517699086822601</v>
      </c>
      <c r="F36" s="13">
        <v>86.901723822641401</v>
      </c>
      <c r="G36" s="13">
        <v>91.068990860540794</v>
      </c>
      <c r="H36" s="13">
        <v>1.17964284037148</v>
      </c>
      <c r="I36" s="14">
        <v>990</v>
      </c>
      <c r="J36" s="14">
        <v>1101</v>
      </c>
      <c r="K36" s="13">
        <v>1.2590294155617301</v>
      </c>
      <c r="L36" s="14">
        <v>874.48314264268504</v>
      </c>
      <c r="M36" s="14">
        <v>162</v>
      </c>
      <c r="ZA36" s="8"/>
    </row>
    <row r="37" spans="2:677" x14ac:dyDescent="0.3">
      <c r="B37" s="21"/>
      <c r="C37" s="15" t="s">
        <v>243</v>
      </c>
      <c r="D37" s="13">
        <v>88.869230600160805</v>
      </c>
      <c r="E37" s="13">
        <v>1.44755330428186</v>
      </c>
      <c r="F37" s="13">
        <v>85.653076980848795</v>
      </c>
      <c r="G37" s="13">
        <v>91.436499581897095</v>
      </c>
      <c r="H37" s="13">
        <v>1.62885769856011</v>
      </c>
      <c r="I37" s="14">
        <v>618</v>
      </c>
      <c r="J37" s="14">
        <v>694</v>
      </c>
      <c r="K37" s="13">
        <v>1.4679989979517201</v>
      </c>
      <c r="L37" s="14">
        <v>472.75236629475302</v>
      </c>
      <c r="M37" s="14">
        <v>91</v>
      </c>
      <c r="ZA37" s="8"/>
    </row>
    <row r="38" spans="2:677" x14ac:dyDescent="0.3">
      <c r="B38" s="21" t="s">
        <v>259</v>
      </c>
      <c r="C38" s="15" t="s">
        <v>244</v>
      </c>
      <c r="D38" s="13">
        <v>90.206596465487294</v>
      </c>
      <c r="E38" s="13">
        <v>0.48962440481189501</v>
      </c>
      <c r="F38" s="13">
        <v>89.203399062744793</v>
      </c>
      <c r="G38" s="13">
        <v>91.125852109529106</v>
      </c>
      <c r="H38" s="13">
        <v>0.54278115348163403</v>
      </c>
      <c r="I38" s="14">
        <v>11308</v>
      </c>
      <c r="J38" s="14">
        <v>12584</v>
      </c>
      <c r="K38" s="13">
        <v>3.4145884200643999</v>
      </c>
      <c r="L38" s="14">
        <v>3685.3636374022099</v>
      </c>
      <c r="M38" s="14">
        <v>1679</v>
      </c>
      <c r="ZA38" s="8"/>
    </row>
    <row r="39" spans="2:677" x14ac:dyDescent="0.3">
      <c r="B39" s="21"/>
      <c r="C39" s="15" t="s">
        <v>245</v>
      </c>
      <c r="D39" s="13">
        <v>92.307644208424904</v>
      </c>
      <c r="E39" s="13">
        <v>0.48594718810646598</v>
      </c>
      <c r="F39" s="13">
        <v>91.298547022837496</v>
      </c>
      <c r="G39" s="13">
        <v>93.208422834500496</v>
      </c>
      <c r="H39" s="13">
        <v>0.52644306143186603</v>
      </c>
      <c r="I39" s="14">
        <v>8867</v>
      </c>
      <c r="J39" s="14">
        <v>9558</v>
      </c>
      <c r="K39" s="13">
        <v>3.1783572364268902</v>
      </c>
      <c r="L39" s="14">
        <v>3007.2138809497401</v>
      </c>
      <c r="M39" s="14">
        <v>1347</v>
      </c>
      <c r="ZA39" s="8"/>
    </row>
    <row r="40" spans="2:677" x14ac:dyDescent="0.3">
      <c r="B40" s="21" t="s">
        <v>284</v>
      </c>
      <c r="C40" s="15" t="s">
        <v>277</v>
      </c>
      <c r="D40" s="13">
        <v>91.204946637879402</v>
      </c>
      <c r="E40" s="13">
        <v>0.48004632615509202</v>
      </c>
      <c r="F40" s="13">
        <v>90.217069524190805</v>
      </c>
      <c r="G40" s="13">
        <v>92.101801500717997</v>
      </c>
      <c r="H40" s="13">
        <v>0.52633803741048202</v>
      </c>
      <c r="I40" s="14">
        <v>10262</v>
      </c>
      <c r="J40" s="14">
        <v>11282</v>
      </c>
      <c r="K40" s="13">
        <v>3.24083580297046</v>
      </c>
      <c r="L40" s="14">
        <v>3481.20074138259</v>
      </c>
      <c r="M40" s="14">
        <v>3054</v>
      </c>
      <c r="ZA40" s="8"/>
    </row>
    <row r="41" spans="2:677" x14ac:dyDescent="0.3">
      <c r="B41" s="21"/>
      <c r="C41" s="15" t="s">
        <v>278</v>
      </c>
      <c r="D41" s="13">
        <v>91.557786782991698</v>
      </c>
      <c r="E41" s="13">
        <v>0.432592792279683</v>
      </c>
      <c r="F41" s="13">
        <v>90.669985944018805</v>
      </c>
      <c r="G41" s="13">
        <v>92.368219294283904</v>
      </c>
      <c r="H41" s="13">
        <v>0.47248061304168998</v>
      </c>
      <c r="I41" s="14">
        <v>9913</v>
      </c>
      <c r="J41" s="14">
        <v>10860</v>
      </c>
      <c r="K41" s="13">
        <v>2.6290375654350302</v>
      </c>
      <c r="L41" s="14">
        <v>4130.7892069632699</v>
      </c>
      <c r="M41" s="14">
        <v>3036</v>
      </c>
      <c r="ZA41" s="8"/>
    </row>
    <row r="42" spans="2:677" x14ac:dyDescent="0.3">
      <c r="B42" s="21" t="s">
        <v>285</v>
      </c>
      <c r="C42" s="15" t="s">
        <v>279</v>
      </c>
      <c r="D42" s="13">
        <v>80.9977063046626</v>
      </c>
      <c r="E42" s="13">
        <v>1.21561573704757</v>
      </c>
      <c r="F42" s="13">
        <v>78.496247753661194</v>
      </c>
      <c r="G42" s="13">
        <v>83.270196178212203</v>
      </c>
      <c r="H42" s="13">
        <v>1.5008026677634401</v>
      </c>
      <c r="I42" s="14">
        <v>2383</v>
      </c>
      <c r="J42" s="14">
        <v>2968</v>
      </c>
      <c r="K42" s="13">
        <v>2.8485997174627</v>
      </c>
      <c r="L42" s="14">
        <v>1041.9154301691999</v>
      </c>
      <c r="M42" s="14">
        <v>783</v>
      </c>
      <c r="ZA42" s="8"/>
    </row>
    <row r="43" spans="2:677" x14ac:dyDescent="0.3">
      <c r="B43" s="21"/>
      <c r="C43" s="15" t="s">
        <v>280</v>
      </c>
      <c r="D43" s="13">
        <v>90.145718930344401</v>
      </c>
      <c r="E43" s="13">
        <v>1.8694089747587099</v>
      </c>
      <c r="F43" s="13">
        <v>85.811419755731706</v>
      </c>
      <c r="G43" s="13">
        <v>93.259980625115105</v>
      </c>
      <c r="H43" s="13">
        <v>2.0737634542614298</v>
      </c>
      <c r="I43" s="14">
        <v>873</v>
      </c>
      <c r="J43" s="14">
        <v>956</v>
      </c>
      <c r="K43" s="13">
        <v>3.7570066718003599</v>
      </c>
      <c r="L43" s="14">
        <v>254.457892549305</v>
      </c>
      <c r="M43" s="14">
        <v>372</v>
      </c>
      <c r="ZA43" s="8"/>
    </row>
    <row r="44" spans="2:677" x14ac:dyDescent="0.3">
      <c r="B44" s="21"/>
      <c r="C44" s="15" t="s">
        <v>281</v>
      </c>
      <c r="D44" s="13">
        <v>93.014560773332093</v>
      </c>
      <c r="E44" s="13">
        <v>1.1523205166366901</v>
      </c>
      <c r="F44" s="13">
        <v>90.377436193392896</v>
      </c>
      <c r="G44" s="13">
        <v>94.969194465605</v>
      </c>
      <c r="H44" s="13">
        <v>1.2388603537512699</v>
      </c>
      <c r="I44" s="14">
        <v>755</v>
      </c>
      <c r="J44" s="14">
        <v>814</v>
      </c>
      <c r="K44" s="13">
        <v>1.6614698937005601</v>
      </c>
      <c r="L44" s="14">
        <v>489.92762558398999</v>
      </c>
      <c r="M44" s="14">
        <v>292</v>
      </c>
      <c r="ZA44" s="8"/>
    </row>
    <row r="45" spans="2:677" x14ac:dyDescent="0.3">
      <c r="B45" s="21"/>
      <c r="C45" s="15" t="s">
        <v>282</v>
      </c>
      <c r="D45" s="13">
        <v>92.406738432583296</v>
      </c>
      <c r="E45" s="13">
        <v>0.39028155594492597</v>
      </c>
      <c r="F45" s="13">
        <v>91.605215432632605</v>
      </c>
      <c r="G45" s="13">
        <v>93.137466132796902</v>
      </c>
      <c r="H45" s="13">
        <v>0.42235183555327099</v>
      </c>
      <c r="I45" s="14">
        <v>15999</v>
      </c>
      <c r="J45" s="14">
        <v>17217</v>
      </c>
      <c r="K45" s="13">
        <v>3.7372857701884001</v>
      </c>
      <c r="L45" s="14">
        <v>4606.8192422791599</v>
      </c>
      <c r="M45" s="14">
        <v>2991</v>
      </c>
      <c r="ZA45" s="8"/>
    </row>
    <row r="46" spans="2:677" x14ac:dyDescent="0.3">
      <c r="B46" s="21"/>
      <c r="C46" s="15" t="s">
        <v>283</v>
      </c>
      <c r="D46" s="13">
        <v>86.557175203806494</v>
      </c>
      <c r="E46" s="13">
        <v>4.03858699265274</v>
      </c>
      <c r="F46" s="13">
        <v>76.379165729302102</v>
      </c>
      <c r="G46" s="13">
        <v>92.764996622515497</v>
      </c>
      <c r="H46" s="13">
        <v>4.6658026710593701</v>
      </c>
      <c r="I46" s="14">
        <v>165</v>
      </c>
      <c r="J46" s="14">
        <v>187</v>
      </c>
      <c r="K46" s="13">
        <v>2.6072232205494301</v>
      </c>
      <c r="L46" s="14">
        <v>71.7238165593633</v>
      </c>
      <c r="M46" s="14">
        <v>98</v>
      </c>
      <c r="ZA46" s="8"/>
    </row>
    <row r="47" spans="2:677" x14ac:dyDescent="0.3">
      <c r="B47" s="21" t="s">
        <v>261</v>
      </c>
      <c r="C47" s="15" t="s">
        <v>246</v>
      </c>
      <c r="D47" s="13">
        <v>86.592586229623606</v>
      </c>
      <c r="E47" s="13">
        <v>0.95173443854555795</v>
      </c>
      <c r="F47" s="13">
        <v>84.613831663919896</v>
      </c>
      <c r="G47" s="13">
        <v>88.351893153106005</v>
      </c>
      <c r="H47" s="13">
        <v>1.0990945991863299</v>
      </c>
      <c r="I47" s="14">
        <v>4160</v>
      </c>
      <c r="J47" s="14">
        <v>4851</v>
      </c>
      <c r="K47" s="13">
        <v>3.7839691390587999</v>
      </c>
      <c r="L47" s="14">
        <v>1281.98719961194</v>
      </c>
      <c r="M47" s="14">
        <v>1830</v>
      </c>
      <c r="ZA47" s="8"/>
    </row>
    <row r="48" spans="2:677" x14ac:dyDescent="0.3">
      <c r="B48" s="21"/>
      <c r="C48" s="15" t="s">
        <v>247</v>
      </c>
      <c r="D48" s="13">
        <v>89.722537648812406</v>
      </c>
      <c r="E48" s="13">
        <v>0.87921624187271397</v>
      </c>
      <c r="F48" s="13">
        <v>87.865735526868605</v>
      </c>
      <c r="G48" s="13">
        <v>91.323267167994103</v>
      </c>
      <c r="H48" s="13">
        <v>0.97992797006488996</v>
      </c>
      <c r="I48" s="14">
        <v>3644</v>
      </c>
      <c r="J48" s="14">
        <v>4079</v>
      </c>
      <c r="K48" s="13">
        <v>3.4186227867841099</v>
      </c>
      <c r="L48" s="14">
        <v>1193.17054100523</v>
      </c>
      <c r="M48" s="14">
        <v>1973</v>
      </c>
      <c r="ZA48" s="8"/>
    </row>
    <row r="49" spans="2:677" x14ac:dyDescent="0.3">
      <c r="B49" s="21"/>
      <c r="C49" s="15" t="s">
        <v>248</v>
      </c>
      <c r="D49" s="13">
        <v>91.1340172990067</v>
      </c>
      <c r="E49" s="13">
        <v>0.83566141444252795</v>
      </c>
      <c r="F49" s="13">
        <v>89.352637919295105</v>
      </c>
      <c r="G49" s="13">
        <v>92.6419023185546</v>
      </c>
      <c r="H49" s="13">
        <v>0.91695882526582795</v>
      </c>
      <c r="I49" s="14">
        <v>3554</v>
      </c>
      <c r="J49" s="14">
        <v>3895</v>
      </c>
      <c r="K49" s="13">
        <v>3.3654973462705802</v>
      </c>
      <c r="L49" s="14">
        <v>1157.3326611938</v>
      </c>
      <c r="M49" s="14">
        <v>2001</v>
      </c>
      <c r="ZA49" s="8"/>
    </row>
    <row r="50" spans="2:677" x14ac:dyDescent="0.3">
      <c r="B50" s="21"/>
      <c r="C50" s="15" t="s">
        <v>249</v>
      </c>
      <c r="D50" s="13">
        <v>92.680172591099506</v>
      </c>
      <c r="E50" s="13">
        <v>0.66537589349055903</v>
      </c>
      <c r="F50" s="13">
        <v>91.263353737112794</v>
      </c>
      <c r="G50" s="13">
        <v>93.882627552904694</v>
      </c>
      <c r="H50" s="13">
        <v>0.71792690376847401</v>
      </c>
      <c r="I50" s="14">
        <v>3923</v>
      </c>
      <c r="J50" s="14">
        <v>4220</v>
      </c>
      <c r="K50" s="13">
        <v>2.7533154711135399</v>
      </c>
      <c r="L50" s="14">
        <v>1532.69759469055</v>
      </c>
      <c r="M50" s="14">
        <v>2077</v>
      </c>
      <c r="ZA50" s="8"/>
    </row>
    <row r="51" spans="2:677" x14ac:dyDescent="0.3">
      <c r="B51" s="21"/>
      <c r="C51" s="15" t="s">
        <v>250</v>
      </c>
      <c r="D51" s="13">
        <v>96.468683024128595</v>
      </c>
      <c r="E51" s="13">
        <v>0.44339940946742401</v>
      </c>
      <c r="F51" s="13">
        <v>95.488137032837898</v>
      </c>
      <c r="G51" s="13">
        <v>97.242285009284998</v>
      </c>
      <c r="H51" s="13">
        <v>0.459630416387587</v>
      </c>
      <c r="I51" s="14">
        <v>4724</v>
      </c>
      <c r="J51" s="14">
        <v>4911</v>
      </c>
      <c r="K51" s="13">
        <v>2.8336660114821499</v>
      </c>
      <c r="L51" s="14">
        <v>1733.0906253949499</v>
      </c>
      <c r="M51" s="14">
        <v>2060</v>
      </c>
      <c r="ZA51" s="8"/>
    </row>
    <row r="52" spans="2:677" x14ac:dyDescent="0.3">
      <c r="B52" s="21" t="s">
        <v>260</v>
      </c>
      <c r="C52" s="15" t="s">
        <v>251</v>
      </c>
      <c r="D52" s="13">
        <v>92.543899070792193</v>
      </c>
      <c r="E52" s="13">
        <v>0.36775945095534601</v>
      </c>
      <c r="F52" s="13">
        <v>91.789989227322195</v>
      </c>
      <c r="G52" s="13">
        <v>93.233682104388194</v>
      </c>
      <c r="H52" s="13">
        <v>0.39738919004701301</v>
      </c>
      <c r="I52" s="14">
        <v>15703</v>
      </c>
      <c r="J52" s="14">
        <v>16939</v>
      </c>
      <c r="K52" s="13">
        <v>3.3199400522133198</v>
      </c>
      <c r="L52" s="14">
        <v>5102.2005619370102</v>
      </c>
      <c r="M52" s="14">
        <v>3090</v>
      </c>
      <c r="ZA52" s="8"/>
    </row>
    <row r="53" spans="2:677" x14ac:dyDescent="0.3">
      <c r="B53" s="21"/>
      <c r="C53" s="15" t="s">
        <v>252</v>
      </c>
      <c r="D53" s="13">
        <v>86.730982474417303</v>
      </c>
      <c r="E53" s="13">
        <v>0.92580868431713803</v>
      </c>
      <c r="F53" s="13">
        <v>84.807790849281204</v>
      </c>
      <c r="G53" s="13">
        <v>88.443890194808503</v>
      </c>
      <c r="H53" s="13">
        <v>1.0674486301250199</v>
      </c>
      <c r="I53" s="14">
        <v>4303</v>
      </c>
      <c r="J53" s="14">
        <v>5018</v>
      </c>
      <c r="K53" s="13">
        <v>3.7365738307563099</v>
      </c>
      <c r="L53" s="14">
        <v>1342.94148256782</v>
      </c>
      <c r="M53" s="14">
        <v>1871</v>
      </c>
      <c r="ZA53" s="8"/>
    </row>
    <row r="54" spans="2:677" x14ac:dyDescent="0.3">
      <c r="B54" s="21" t="s">
        <v>254</v>
      </c>
      <c r="C54" s="15" t="s">
        <v>253</v>
      </c>
      <c r="D54" s="13">
        <v>93.821711976824702</v>
      </c>
      <c r="E54" s="13">
        <v>0.31844764379381302</v>
      </c>
      <c r="F54" s="13">
        <v>93.167023988610893</v>
      </c>
      <c r="G54" s="13">
        <v>94.417430979270904</v>
      </c>
      <c r="H54" s="13">
        <v>0.33941785657511098</v>
      </c>
      <c r="I54" s="14">
        <v>13113</v>
      </c>
      <c r="J54" s="14">
        <v>14031</v>
      </c>
      <c r="K54" s="13">
        <v>2.4544955373475501</v>
      </c>
      <c r="L54" s="14">
        <v>5716.4495866888501</v>
      </c>
      <c r="M54" s="14">
        <v>2797</v>
      </c>
      <c r="ZA54" s="8"/>
    </row>
    <row r="55" spans="2:677" x14ac:dyDescent="0.3">
      <c r="B55" s="21"/>
      <c r="C55" s="15" t="s">
        <v>254</v>
      </c>
      <c r="D55" s="13">
        <v>87.686087363904406</v>
      </c>
      <c r="E55" s="13">
        <v>0.68146001202761097</v>
      </c>
      <c r="F55" s="13">
        <v>86.286207672957701</v>
      </c>
      <c r="G55" s="13">
        <v>88.961350744554096</v>
      </c>
      <c r="H55" s="13">
        <v>0.77715864912468502</v>
      </c>
      <c r="I55" s="14">
        <v>7062</v>
      </c>
      <c r="J55" s="14">
        <v>8111</v>
      </c>
      <c r="K55" s="13">
        <v>3.4879869182433398</v>
      </c>
      <c r="L55" s="14">
        <v>2325.4100976057998</v>
      </c>
      <c r="M55" s="14">
        <v>2200</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159" priority="1">
      <formula>ZA9 = 3</formula>
    </cfRule>
    <cfRule type="expression" dxfId="158" priority="48">
      <formula>I9 = J9</formula>
    </cfRule>
    <cfRule type="expression" dxfId="157" priority="95">
      <formula>ZA9 = 2</formula>
    </cfRule>
    <cfRule type="expression" dxfId="156" priority="142">
      <formula>ZA9 = 1</formula>
    </cfRule>
  </conditionalFormatting>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119</v>
      </c>
      <c r="M2" s="11" t="str">
        <f>HYPERLINK("#'INDICE'!A1", "Índice")</f>
        <v>Índice</v>
      </c>
    </row>
    <row r="3" spans="2:677" x14ac:dyDescent="0.3">
      <c r="B3" s="9" t="s">
        <v>7</v>
      </c>
      <c r="C3" s="10" t="s">
        <v>118</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93.647289472817107</v>
      </c>
      <c r="E9" s="13">
        <v>0.30141288175701503</v>
      </c>
      <c r="F9" s="13">
        <v>93.030046388095101</v>
      </c>
      <c r="G9" s="13">
        <v>94.213271033715799</v>
      </c>
      <c r="H9" s="13">
        <v>0.32185969658470998</v>
      </c>
      <c r="I9" s="14">
        <v>20339</v>
      </c>
      <c r="J9" s="14">
        <v>21958</v>
      </c>
      <c r="K9" s="13">
        <v>3.3530678554973501</v>
      </c>
      <c r="L9" s="14">
        <v>6548.6297761615097</v>
      </c>
      <c r="M9" s="14">
        <v>3123</v>
      </c>
      <c r="ZA9" s="8"/>
    </row>
    <row r="10" spans="2:677" x14ac:dyDescent="0.3">
      <c r="B10" s="21" t="s">
        <v>256</v>
      </c>
      <c r="C10" s="15" t="s">
        <v>216</v>
      </c>
      <c r="D10" s="13">
        <v>94.352266503590798</v>
      </c>
      <c r="E10" s="13">
        <v>0.37694175470122099</v>
      </c>
      <c r="F10" s="13">
        <v>93.5658969131959</v>
      </c>
      <c r="G10" s="13">
        <v>95.047613802600694</v>
      </c>
      <c r="H10" s="13">
        <v>0.399504716388425</v>
      </c>
      <c r="I10" s="14">
        <v>12616</v>
      </c>
      <c r="J10" s="14">
        <v>13402</v>
      </c>
      <c r="K10" s="13">
        <v>3.5732151832544501</v>
      </c>
      <c r="L10" s="14">
        <v>3750.6837155532298</v>
      </c>
      <c r="M10" s="14">
        <v>1972</v>
      </c>
      <c r="ZA10" s="8"/>
    </row>
    <row r="11" spans="2:677" x14ac:dyDescent="0.3">
      <c r="B11" s="21"/>
      <c r="C11" s="15" t="s">
        <v>217</v>
      </c>
      <c r="D11" s="13">
        <v>92.089953363999399</v>
      </c>
      <c r="E11" s="13">
        <v>0.49146690963337902</v>
      </c>
      <c r="F11" s="13">
        <v>91.070361978025701</v>
      </c>
      <c r="G11" s="13">
        <v>93.0020728261063</v>
      </c>
      <c r="H11" s="13">
        <v>0.53368135358998603</v>
      </c>
      <c r="I11" s="14">
        <v>7723</v>
      </c>
      <c r="J11" s="14">
        <v>8556</v>
      </c>
      <c r="K11" s="13">
        <v>2.8367252945209498</v>
      </c>
      <c r="L11" s="14">
        <v>3016.1538787437999</v>
      </c>
      <c r="M11" s="14">
        <v>1151</v>
      </c>
      <c r="ZA11" s="8"/>
    </row>
    <row r="12" spans="2:677" x14ac:dyDescent="0.3">
      <c r="B12" s="21" t="s">
        <v>257</v>
      </c>
      <c r="C12" s="15" t="s">
        <v>218</v>
      </c>
      <c r="D12" s="13">
        <v>90.525324325890196</v>
      </c>
      <c r="E12" s="13">
        <v>0.575978199755663</v>
      </c>
      <c r="F12" s="13">
        <v>89.333425243598199</v>
      </c>
      <c r="G12" s="13">
        <v>91.596567247088203</v>
      </c>
      <c r="H12" s="13">
        <v>0.63626195657929596</v>
      </c>
      <c r="I12" s="14">
        <v>7912</v>
      </c>
      <c r="J12" s="14">
        <v>8654</v>
      </c>
      <c r="K12" s="13">
        <v>3.3469124669828698</v>
      </c>
      <c r="L12" s="14">
        <v>2585.66666603065</v>
      </c>
      <c r="M12" s="14">
        <v>1255</v>
      </c>
      <c r="ZA12" s="8"/>
    </row>
    <row r="13" spans="2:677" x14ac:dyDescent="0.3">
      <c r="B13" s="21"/>
      <c r="C13" s="15" t="s">
        <v>219</v>
      </c>
      <c r="D13" s="13">
        <v>96.678385047083793</v>
      </c>
      <c r="E13" s="13">
        <v>0.34607023474066401</v>
      </c>
      <c r="F13" s="13">
        <v>95.928018022567201</v>
      </c>
      <c r="G13" s="13">
        <v>97.294377707598301</v>
      </c>
      <c r="H13" s="13">
        <v>0.35796029750819902</v>
      </c>
      <c r="I13" s="14">
        <v>6924</v>
      </c>
      <c r="J13" s="14">
        <v>7186</v>
      </c>
      <c r="K13" s="13">
        <v>2.6796408725779899</v>
      </c>
      <c r="L13" s="14">
        <v>2681.7026391624599</v>
      </c>
      <c r="M13" s="14">
        <v>1019</v>
      </c>
      <c r="ZA13" s="8"/>
    </row>
    <row r="14" spans="2:677" x14ac:dyDescent="0.3">
      <c r="B14" s="21"/>
      <c r="C14" s="15" t="s">
        <v>220</v>
      </c>
      <c r="D14" s="13">
        <v>87.844895158505096</v>
      </c>
      <c r="E14" s="13">
        <v>0.72740422762001</v>
      </c>
      <c r="F14" s="13">
        <v>86.3434316300322</v>
      </c>
      <c r="G14" s="13">
        <v>89.201925675741194</v>
      </c>
      <c r="H14" s="13">
        <v>0.82805520606234395</v>
      </c>
      <c r="I14" s="14">
        <v>5503</v>
      </c>
      <c r="J14" s="14">
        <v>6118</v>
      </c>
      <c r="K14" s="13">
        <v>3.03120203728355</v>
      </c>
      <c r="L14" s="14">
        <v>2018.3412140626299</v>
      </c>
      <c r="M14" s="14">
        <v>849</v>
      </c>
      <c r="ZA14" s="8"/>
    </row>
    <row r="15" spans="2:677" x14ac:dyDescent="0.3">
      <c r="B15" s="21" t="s">
        <v>258</v>
      </c>
      <c r="C15" s="15" t="s">
        <v>221</v>
      </c>
      <c r="D15" s="13">
        <v>87.613099145364501</v>
      </c>
      <c r="E15" s="13">
        <v>1.7797635939907901</v>
      </c>
      <c r="F15" s="13">
        <v>83.627420121279798</v>
      </c>
      <c r="G15" s="13">
        <v>90.736001899371004</v>
      </c>
      <c r="H15" s="13">
        <v>2.03138983936394</v>
      </c>
      <c r="I15" s="14">
        <v>591</v>
      </c>
      <c r="J15" s="14">
        <v>672</v>
      </c>
      <c r="K15" s="13">
        <v>1.95846337081767</v>
      </c>
      <c r="L15" s="14">
        <v>343.12615186641801</v>
      </c>
      <c r="M15" s="14">
        <v>96</v>
      </c>
      <c r="ZA15" s="8"/>
    </row>
    <row r="16" spans="2:677" x14ac:dyDescent="0.3">
      <c r="B16" s="21"/>
      <c r="C16" s="15" t="s">
        <v>222</v>
      </c>
      <c r="D16" s="13">
        <v>90.819719139019497</v>
      </c>
      <c r="E16" s="13">
        <v>1.2072055142698099</v>
      </c>
      <c r="F16" s="13">
        <v>88.131963027268796</v>
      </c>
      <c r="G16" s="13">
        <v>92.947487946288007</v>
      </c>
      <c r="H16" s="13">
        <v>1.32923282048684</v>
      </c>
      <c r="I16" s="14">
        <v>716</v>
      </c>
      <c r="J16" s="14">
        <v>786</v>
      </c>
      <c r="K16" s="13">
        <v>1.37213219696414</v>
      </c>
      <c r="L16" s="14">
        <v>572.83110311020505</v>
      </c>
      <c r="M16" s="14">
        <v>114</v>
      </c>
      <c r="ZA16" s="8"/>
    </row>
    <row r="17" spans="2:677" x14ac:dyDescent="0.3">
      <c r="B17" s="21"/>
      <c r="C17" s="15" t="s">
        <v>223</v>
      </c>
      <c r="D17" s="13">
        <v>89.720739213973204</v>
      </c>
      <c r="E17" s="13">
        <v>1.4466286008236799</v>
      </c>
      <c r="F17" s="13">
        <v>86.481158896971394</v>
      </c>
      <c r="G17" s="13">
        <v>92.253542021792597</v>
      </c>
      <c r="H17" s="13">
        <v>1.61236812524877</v>
      </c>
      <c r="I17" s="14">
        <v>710</v>
      </c>
      <c r="J17" s="14">
        <v>794</v>
      </c>
      <c r="K17" s="13">
        <v>1.7994200507917899</v>
      </c>
      <c r="L17" s="14">
        <v>441.25328027250799</v>
      </c>
      <c r="M17" s="14">
        <v>114</v>
      </c>
      <c r="ZA17" s="8"/>
    </row>
    <row r="18" spans="2:677" x14ac:dyDescent="0.3">
      <c r="B18" s="21"/>
      <c r="C18" s="15" t="s">
        <v>224</v>
      </c>
      <c r="D18" s="13">
        <v>90.131371928139501</v>
      </c>
      <c r="E18" s="13">
        <v>1.6364055904947501</v>
      </c>
      <c r="F18" s="13">
        <v>86.372388831097197</v>
      </c>
      <c r="G18" s="13">
        <v>92.938265875284799</v>
      </c>
      <c r="H18" s="13">
        <v>1.8155782559256199</v>
      </c>
      <c r="I18" s="14">
        <v>593</v>
      </c>
      <c r="J18" s="14">
        <v>655</v>
      </c>
      <c r="K18" s="13">
        <v>1.96891467929924</v>
      </c>
      <c r="L18" s="14">
        <v>332.67058592560397</v>
      </c>
      <c r="M18" s="14">
        <v>93</v>
      </c>
      <c r="ZA18" s="8"/>
    </row>
    <row r="19" spans="2:677" x14ac:dyDescent="0.3">
      <c r="B19" s="21"/>
      <c r="C19" s="15" t="s">
        <v>225</v>
      </c>
      <c r="D19" s="13">
        <v>95.263573890062901</v>
      </c>
      <c r="E19" s="13">
        <v>0.88082189422843205</v>
      </c>
      <c r="F19" s="13">
        <v>93.172404512373802</v>
      </c>
      <c r="G19" s="13">
        <v>96.736688513191694</v>
      </c>
      <c r="H19" s="13">
        <v>0.92461563036143102</v>
      </c>
      <c r="I19" s="14">
        <v>574</v>
      </c>
      <c r="J19" s="14">
        <v>605</v>
      </c>
      <c r="K19" s="13">
        <v>1.03856936377797</v>
      </c>
      <c r="L19" s="14">
        <v>582.53210724338101</v>
      </c>
      <c r="M19" s="14">
        <v>89</v>
      </c>
      <c r="ZA19" s="8"/>
    </row>
    <row r="20" spans="2:677" x14ac:dyDescent="0.3">
      <c r="B20" s="21"/>
      <c r="C20" s="15" t="s">
        <v>226</v>
      </c>
      <c r="D20" s="13">
        <v>92.374533545014799</v>
      </c>
      <c r="E20" s="13">
        <v>1.34921760995689</v>
      </c>
      <c r="F20" s="13">
        <v>89.2234225499204</v>
      </c>
      <c r="G20" s="13">
        <v>94.659399616201995</v>
      </c>
      <c r="H20" s="13">
        <v>1.4605947745321</v>
      </c>
      <c r="I20" s="14">
        <v>552</v>
      </c>
      <c r="J20" s="14">
        <v>598</v>
      </c>
      <c r="K20" s="13">
        <v>1.5428356296087</v>
      </c>
      <c r="L20" s="14">
        <v>387.59799717074702</v>
      </c>
      <c r="M20" s="14">
        <v>89</v>
      </c>
      <c r="ZA20" s="8"/>
    </row>
    <row r="21" spans="2:677" x14ac:dyDescent="0.3">
      <c r="B21" s="21"/>
      <c r="C21" s="15" t="s">
        <v>227</v>
      </c>
      <c r="D21" s="13">
        <v>95.785653607590206</v>
      </c>
      <c r="E21" s="13">
        <v>0.80058525876250097</v>
      </c>
      <c r="F21" s="13">
        <v>93.891631545699198</v>
      </c>
      <c r="G21" s="13">
        <v>97.110469791580897</v>
      </c>
      <c r="H21" s="13">
        <v>0.83580915158996305</v>
      </c>
      <c r="I21" s="14">
        <v>1238</v>
      </c>
      <c r="J21" s="14">
        <v>1287</v>
      </c>
      <c r="K21" s="13">
        <v>2.0418575996017498</v>
      </c>
      <c r="L21" s="14">
        <v>630.30840164907602</v>
      </c>
      <c r="M21" s="14">
        <v>195</v>
      </c>
      <c r="ZA21" s="8"/>
    </row>
    <row r="22" spans="2:677" x14ac:dyDescent="0.3">
      <c r="B22" s="21"/>
      <c r="C22" s="15" t="s">
        <v>228</v>
      </c>
      <c r="D22" s="13">
        <v>93.457409510915795</v>
      </c>
      <c r="E22" s="13">
        <v>0.77566816468653899</v>
      </c>
      <c r="F22" s="13">
        <v>91.752290714450297</v>
      </c>
      <c r="G22" s="13">
        <v>94.829878340168094</v>
      </c>
      <c r="H22" s="13">
        <v>0.82996968217478795</v>
      </c>
      <c r="I22" s="14">
        <v>1518</v>
      </c>
      <c r="J22" s="14">
        <v>1614</v>
      </c>
      <c r="K22" s="13">
        <v>1.5871677307524901</v>
      </c>
      <c r="L22" s="14">
        <v>1016.90575528195</v>
      </c>
      <c r="M22" s="14">
        <v>219</v>
      </c>
      <c r="ZA22" s="8"/>
    </row>
    <row r="23" spans="2:677" x14ac:dyDescent="0.3">
      <c r="B23" s="21"/>
      <c r="C23" s="15" t="s">
        <v>229</v>
      </c>
      <c r="D23" s="13">
        <v>96.977539810476699</v>
      </c>
      <c r="E23" s="13">
        <v>0.58606739373422101</v>
      </c>
      <c r="F23" s="13">
        <v>95.580177257967804</v>
      </c>
      <c r="G23" s="13">
        <v>97.942624469874801</v>
      </c>
      <c r="H23" s="13">
        <v>0.60433312175125597</v>
      </c>
      <c r="I23" s="14">
        <v>1242</v>
      </c>
      <c r="J23" s="14">
        <v>1276</v>
      </c>
      <c r="K23" s="13">
        <v>1.4940789692508001</v>
      </c>
      <c r="L23" s="14">
        <v>854.03785627197601</v>
      </c>
      <c r="M23" s="14">
        <v>180</v>
      </c>
      <c r="ZA23" s="8"/>
    </row>
    <row r="24" spans="2:677" x14ac:dyDescent="0.3">
      <c r="B24" s="21"/>
      <c r="C24" s="15" t="s">
        <v>230</v>
      </c>
      <c r="D24" s="13">
        <v>88.100183066213901</v>
      </c>
      <c r="E24" s="13">
        <v>1.84353611784396</v>
      </c>
      <c r="F24" s="13">
        <v>83.930059110746399</v>
      </c>
      <c r="G24" s="13">
        <v>91.300334448563007</v>
      </c>
      <c r="H24" s="13">
        <v>2.0925451612948498</v>
      </c>
      <c r="I24" s="14">
        <v>617</v>
      </c>
      <c r="J24" s="14">
        <v>695</v>
      </c>
      <c r="K24" s="13">
        <v>2.24980915891862</v>
      </c>
      <c r="L24" s="14">
        <v>308.915090528858</v>
      </c>
      <c r="M24" s="14">
        <v>99</v>
      </c>
      <c r="ZA24" s="8"/>
    </row>
    <row r="25" spans="2:677" x14ac:dyDescent="0.3">
      <c r="B25" s="21"/>
      <c r="C25" s="15" t="s">
        <v>231</v>
      </c>
      <c r="D25" s="13">
        <v>92.445890684891793</v>
      </c>
      <c r="E25" s="13">
        <v>1.06116235225411</v>
      </c>
      <c r="F25" s="13">
        <v>90.064608940758603</v>
      </c>
      <c r="G25" s="13">
        <v>94.292602351058505</v>
      </c>
      <c r="H25" s="13">
        <v>1.1478740097503699</v>
      </c>
      <c r="I25" s="14">
        <v>1039</v>
      </c>
      <c r="J25" s="14">
        <v>1116</v>
      </c>
      <c r="K25" s="13">
        <v>1.7979088021060901</v>
      </c>
      <c r="L25" s="14">
        <v>620.72113929956095</v>
      </c>
      <c r="M25" s="14">
        <v>159</v>
      </c>
      <c r="ZA25" s="8"/>
    </row>
    <row r="26" spans="2:677" x14ac:dyDescent="0.3">
      <c r="B26" s="21"/>
      <c r="C26" s="15" t="s">
        <v>232</v>
      </c>
      <c r="D26" s="13">
        <v>96.677377898912496</v>
      </c>
      <c r="E26" s="13">
        <v>0.57870760982776703</v>
      </c>
      <c r="F26" s="13">
        <v>95.324937912558099</v>
      </c>
      <c r="G26" s="13">
        <v>97.648225500247193</v>
      </c>
      <c r="H26" s="13">
        <v>0.59859671663093095</v>
      </c>
      <c r="I26" s="14">
        <v>1194</v>
      </c>
      <c r="J26" s="14">
        <v>1236</v>
      </c>
      <c r="K26" s="13">
        <v>1.2875957414731001</v>
      </c>
      <c r="L26" s="14">
        <v>959.92861749132896</v>
      </c>
      <c r="M26" s="14">
        <v>174</v>
      </c>
      <c r="ZA26" s="8"/>
    </row>
    <row r="27" spans="2:677" x14ac:dyDescent="0.3">
      <c r="B27" s="21"/>
      <c r="C27" s="15" t="s">
        <v>233</v>
      </c>
      <c r="D27" s="13">
        <v>97.011917204875999</v>
      </c>
      <c r="E27" s="13">
        <v>0.767122448006615</v>
      </c>
      <c r="F27" s="13">
        <v>95.062024532969204</v>
      </c>
      <c r="G27" s="13">
        <v>98.206369961373497</v>
      </c>
      <c r="H27" s="13">
        <v>0.79075073466134704</v>
      </c>
      <c r="I27" s="14">
        <v>1052</v>
      </c>
      <c r="J27" s="14">
        <v>1081</v>
      </c>
      <c r="K27" s="13">
        <v>2.1924789083982601</v>
      </c>
      <c r="L27" s="14">
        <v>493.049212860951</v>
      </c>
      <c r="M27" s="14">
        <v>160</v>
      </c>
      <c r="ZA27" s="8"/>
    </row>
    <row r="28" spans="2:677" x14ac:dyDescent="0.3">
      <c r="B28" s="21"/>
      <c r="C28" s="15" t="s">
        <v>234</v>
      </c>
      <c r="D28" s="13">
        <v>82.801062072491604</v>
      </c>
      <c r="E28" s="13">
        <v>2.4306379685466002</v>
      </c>
      <c r="F28" s="13">
        <v>77.424808087833995</v>
      </c>
      <c r="G28" s="13">
        <v>87.110123420992494</v>
      </c>
      <c r="H28" s="13">
        <v>2.9355154483629602</v>
      </c>
      <c r="I28" s="14">
        <v>551</v>
      </c>
      <c r="J28" s="14">
        <v>639</v>
      </c>
      <c r="K28" s="13">
        <v>2.64681567226482</v>
      </c>
      <c r="L28" s="14">
        <v>241.422176351715</v>
      </c>
      <c r="M28" s="14">
        <v>89</v>
      </c>
      <c r="ZA28" s="8"/>
    </row>
    <row r="29" spans="2:677" x14ac:dyDescent="0.3">
      <c r="B29" s="21"/>
      <c r="C29" s="15" t="s">
        <v>235</v>
      </c>
      <c r="D29" s="13">
        <v>89.618803240556701</v>
      </c>
      <c r="E29" s="13">
        <v>1.42972085927937</v>
      </c>
      <c r="F29" s="13">
        <v>86.427375622583995</v>
      </c>
      <c r="G29" s="13">
        <v>92.128156665594204</v>
      </c>
      <c r="H29" s="13">
        <v>1.59533580853751</v>
      </c>
      <c r="I29" s="14">
        <v>807</v>
      </c>
      <c r="J29" s="14">
        <v>886</v>
      </c>
      <c r="K29" s="13">
        <v>1.94446090333356</v>
      </c>
      <c r="L29" s="14">
        <v>455.653285947303</v>
      </c>
      <c r="M29" s="14">
        <v>118</v>
      </c>
      <c r="ZA29" s="8"/>
    </row>
    <row r="30" spans="2:677" x14ac:dyDescent="0.3">
      <c r="B30" s="21"/>
      <c r="C30" s="15" t="s">
        <v>236</v>
      </c>
      <c r="D30" s="13">
        <v>89.879825242572494</v>
      </c>
      <c r="E30" s="13">
        <v>1.1153384823921999</v>
      </c>
      <c r="F30" s="13">
        <v>87.453580476533105</v>
      </c>
      <c r="G30" s="13">
        <v>91.880440928941496</v>
      </c>
      <c r="H30" s="13">
        <v>1.2409219525984401</v>
      </c>
      <c r="I30" s="14">
        <v>964</v>
      </c>
      <c r="J30" s="14">
        <v>1048</v>
      </c>
      <c r="K30" s="13">
        <v>1.43189055472674</v>
      </c>
      <c r="L30" s="14">
        <v>731.89951322781201</v>
      </c>
      <c r="M30" s="14">
        <v>151</v>
      </c>
      <c r="ZA30" s="8"/>
    </row>
    <row r="31" spans="2:677" x14ac:dyDescent="0.3">
      <c r="B31" s="21"/>
      <c r="C31" s="15" t="s">
        <v>237</v>
      </c>
      <c r="D31" s="13">
        <v>88.527970869449803</v>
      </c>
      <c r="E31" s="13">
        <v>1.36061953696308</v>
      </c>
      <c r="F31" s="13">
        <v>85.554356050159399</v>
      </c>
      <c r="G31" s="13">
        <v>90.954191291587705</v>
      </c>
      <c r="H31" s="13">
        <v>1.5369374488087599</v>
      </c>
      <c r="I31" s="14">
        <v>906</v>
      </c>
      <c r="J31" s="14">
        <v>1033</v>
      </c>
      <c r="K31" s="13">
        <v>1.88118865768513</v>
      </c>
      <c r="L31" s="14">
        <v>549.12089533387996</v>
      </c>
      <c r="M31" s="14">
        <v>155</v>
      </c>
      <c r="ZA31" s="8"/>
    </row>
    <row r="32" spans="2:677" x14ac:dyDescent="0.3">
      <c r="B32" s="21"/>
      <c r="C32" s="15" t="s">
        <v>238</v>
      </c>
      <c r="D32" s="13">
        <v>93.788268672007504</v>
      </c>
      <c r="E32" s="13">
        <v>1.04354214665345</v>
      </c>
      <c r="F32" s="13">
        <v>91.360414685753398</v>
      </c>
      <c r="G32" s="13">
        <v>95.566964150741896</v>
      </c>
      <c r="H32" s="13">
        <v>1.1126574372567699</v>
      </c>
      <c r="I32" s="14">
        <v>568</v>
      </c>
      <c r="J32" s="14">
        <v>608</v>
      </c>
      <c r="K32" s="13">
        <v>1.1346123257335601</v>
      </c>
      <c r="L32" s="14">
        <v>535.86585145451397</v>
      </c>
      <c r="M32" s="14">
        <v>85</v>
      </c>
      <c r="ZA32" s="8"/>
    </row>
    <row r="33" spans="2:677" x14ac:dyDescent="0.3">
      <c r="B33" s="21"/>
      <c r="C33" s="15" t="s">
        <v>239</v>
      </c>
      <c r="D33" s="13">
        <v>89.598331242299494</v>
      </c>
      <c r="E33" s="13">
        <v>1.5307693603696799</v>
      </c>
      <c r="F33" s="13">
        <v>86.153637802838006</v>
      </c>
      <c r="G33" s="13">
        <v>92.263014724021801</v>
      </c>
      <c r="H33" s="13">
        <v>1.70847976647026</v>
      </c>
      <c r="I33" s="14">
        <v>759</v>
      </c>
      <c r="J33" s="14">
        <v>838</v>
      </c>
      <c r="K33" s="13">
        <v>2.1044666109591099</v>
      </c>
      <c r="L33" s="14">
        <v>398.200663121037</v>
      </c>
      <c r="M33" s="14">
        <v>118</v>
      </c>
      <c r="ZA33" s="8"/>
    </row>
    <row r="34" spans="2:677" x14ac:dyDescent="0.3">
      <c r="B34" s="21"/>
      <c r="C34" s="15" t="s">
        <v>240</v>
      </c>
      <c r="D34" s="13">
        <v>87.866719963908807</v>
      </c>
      <c r="E34" s="13">
        <v>1.13071202306205</v>
      </c>
      <c r="F34" s="13">
        <v>85.456483890193098</v>
      </c>
      <c r="G34" s="13">
        <v>89.924611799358402</v>
      </c>
      <c r="H34" s="13">
        <v>1.28684901806565</v>
      </c>
      <c r="I34" s="14">
        <v>1413</v>
      </c>
      <c r="J34" s="14">
        <v>1589</v>
      </c>
      <c r="K34" s="13">
        <v>1.9043724168591101</v>
      </c>
      <c r="L34" s="14">
        <v>834.39561817469701</v>
      </c>
      <c r="M34" s="14">
        <v>223</v>
      </c>
      <c r="ZA34" s="8"/>
    </row>
    <row r="35" spans="2:677" x14ac:dyDescent="0.3">
      <c r="B35" s="21"/>
      <c r="C35" s="15" t="s">
        <v>241</v>
      </c>
      <c r="D35" s="13">
        <v>90.160727673240601</v>
      </c>
      <c r="E35" s="13">
        <v>1.3809579651341899</v>
      </c>
      <c r="F35" s="13">
        <v>87.075225569211497</v>
      </c>
      <c r="G35" s="13">
        <v>92.572466542095697</v>
      </c>
      <c r="H35" s="13">
        <v>1.53166239977459</v>
      </c>
      <c r="I35" s="14">
        <v>1009</v>
      </c>
      <c r="J35" s="14">
        <v>1118</v>
      </c>
      <c r="K35" s="13">
        <v>2.4012296905913599</v>
      </c>
      <c r="L35" s="14">
        <v>465.59477603521799</v>
      </c>
      <c r="M35" s="14">
        <v>150</v>
      </c>
      <c r="ZA35" s="8"/>
    </row>
    <row r="36" spans="2:677" x14ac:dyDescent="0.3">
      <c r="B36" s="21"/>
      <c r="C36" s="15" t="s">
        <v>242</v>
      </c>
      <c r="D36" s="13">
        <v>95.896506261574004</v>
      </c>
      <c r="E36" s="13">
        <v>0.72457624235467799</v>
      </c>
      <c r="F36" s="13">
        <v>94.201429298169799</v>
      </c>
      <c r="G36" s="13">
        <v>97.111262264884203</v>
      </c>
      <c r="H36" s="13">
        <v>0.75558148112119305</v>
      </c>
      <c r="I36" s="14">
        <v>1046</v>
      </c>
      <c r="J36" s="14">
        <v>1092</v>
      </c>
      <c r="K36" s="13">
        <v>1.45558097558495</v>
      </c>
      <c r="L36" s="14">
        <v>750.21590575622895</v>
      </c>
      <c r="M36" s="14">
        <v>162</v>
      </c>
      <c r="ZA36" s="8"/>
    </row>
    <row r="37" spans="2:677" x14ac:dyDescent="0.3">
      <c r="B37" s="21"/>
      <c r="C37" s="15" t="s">
        <v>243</v>
      </c>
      <c r="D37" s="13">
        <v>98.563248885714899</v>
      </c>
      <c r="E37" s="13">
        <v>0.44082150983616802</v>
      </c>
      <c r="F37" s="13">
        <v>97.365999363171895</v>
      </c>
      <c r="G37" s="13">
        <v>99.220660607361395</v>
      </c>
      <c r="H37" s="13">
        <v>0.44724734099147401</v>
      </c>
      <c r="I37" s="14">
        <v>680</v>
      </c>
      <c r="J37" s="14">
        <v>692</v>
      </c>
      <c r="K37" s="13">
        <v>0.94821549884725698</v>
      </c>
      <c r="L37" s="14">
        <v>692</v>
      </c>
      <c r="M37" s="14">
        <v>91</v>
      </c>
      <c r="ZA37" s="8"/>
    </row>
    <row r="38" spans="2:677" x14ac:dyDescent="0.3">
      <c r="B38" s="21" t="s">
        <v>259</v>
      </c>
      <c r="C38" s="15" t="s">
        <v>244</v>
      </c>
      <c r="D38" s="13">
        <v>93.529072641800596</v>
      </c>
      <c r="E38" s="13">
        <v>0.380481525788265</v>
      </c>
      <c r="F38" s="13">
        <v>92.741531982130596</v>
      </c>
      <c r="G38" s="13">
        <v>94.236475727170401</v>
      </c>
      <c r="H38" s="13">
        <v>0.40680562208228099</v>
      </c>
      <c r="I38" s="14">
        <v>11466</v>
      </c>
      <c r="J38" s="14">
        <v>12446</v>
      </c>
      <c r="K38" s="13">
        <v>2.9767947921985498</v>
      </c>
      <c r="L38" s="14">
        <v>4181.0070457721604</v>
      </c>
      <c r="M38" s="14">
        <v>1679</v>
      </c>
      <c r="ZA38" s="8"/>
    </row>
    <row r="39" spans="2:677" x14ac:dyDescent="0.3">
      <c r="B39" s="21"/>
      <c r="C39" s="15" t="s">
        <v>245</v>
      </c>
      <c r="D39" s="13">
        <v>93.740457370621797</v>
      </c>
      <c r="E39" s="13">
        <v>0.46057753440140098</v>
      </c>
      <c r="F39" s="13">
        <v>92.7737276821492</v>
      </c>
      <c r="G39" s="13">
        <v>94.585406181077701</v>
      </c>
      <c r="H39" s="13">
        <v>0.49133271515885102</v>
      </c>
      <c r="I39" s="14">
        <v>8873</v>
      </c>
      <c r="J39" s="14">
        <v>9512</v>
      </c>
      <c r="K39" s="13">
        <v>3.4384444555775802</v>
      </c>
      <c r="L39" s="14">
        <v>2766.3672113622101</v>
      </c>
      <c r="M39" s="14">
        <v>1347</v>
      </c>
      <c r="ZA39" s="8"/>
    </row>
    <row r="40" spans="2:677" x14ac:dyDescent="0.3">
      <c r="B40" s="21" t="s">
        <v>284</v>
      </c>
      <c r="C40" s="15" t="s">
        <v>277</v>
      </c>
      <c r="D40" s="13">
        <v>93.106749852371195</v>
      </c>
      <c r="E40" s="13">
        <v>0.410372526893098</v>
      </c>
      <c r="F40" s="13">
        <v>92.257322357914504</v>
      </c>
      <c r="G40" s="13">
        <v>93.869181719564907</v>
      </c>
      <c r="H40" s="13">
        <v>0.44075486207367298</v>
      </c>
      <c r="I40" s="14">
        <v>10335</v>
      </c>
      <c r="J40" s="14">
        <v>11178</v>
      </c>
      <c r="K40" s="13">
        <v>2.9327605274700299</v>
      </c>
      <c r="L40" s="14">
        <v>3811.4260933683499</v>
      </c>
      <c r="M40" s="14">
        <v>3052</v>
      </c>
      <c r="ZA40" s="8"/>
    </row>
    <row r="41" spans="2:677" x14ac:dyDescent="0.3">
      <c r="B41" s="21"/>
      <c r="C41" s="15" t="s">
        <v>278</v>
      </c>
      <c r="D41" s="13">
        <v>94.207454440210199</v>
      </c>
      <c r="E41" s="13">
        <v>0.38538380643911002</v>
      </c>
      <c r="F41" s="13">
        <v>93.4039096216719</v>
      </c>
      <c r="G41" s="13">
        <v>94.918435890156104</v>
      </c>
      <c r="H41" s="13">
        <v>0.409079948852347</v>
      </c>
      <c r="I41" s="14">
        <v>10004</v>
      </c>
      <c r="J41" s="14">
        <v>10780</v>
      </c>
      <c r="K41" s="13">
        <v>2.9336660065261202</v>
      </c>
      <c r="L41" s="14">
        <v>3674.5832606776698</v>
      </c>
      <c r="M41" s="14">
        <v>3034</v>
      </c>
      <c r="ZA41" s="8"/>
    </row>
    <row r="42" spans="2:677" x14ac:dyDescent="0.3">
      <c r="B42" s="21" t="s">
        <v>285</v>
      </c>
      <c r="C42" s="15" t="s">
        <v>279</v>
      </c>
      <c r="D42" s="13">
        <v>84.960665664336403</v>
      </c>
      <c r="E42" s="13">
        <v>1.2322585864924001</v>
      </c>
      <c r="F42" s="13">
        <v>82.378556015737701</v>
      </c>
      <c r="G42" s="13">
        <v>87.223096947433007</v>
      </c>
      <c r="H42" s="13">
        <v>1.4503871607607399</v>
      </c>
      <c r="I42" s="14">
        <v>2433</v>
      </c>
      <c r="J42" s="14">
        <v>2868</v>
      </c>
      <c r="K42" s="13">
        <v>3.4070999839882599</v>
      </c>
      <c r="L42" s="14">
        <v>841.77159856717606</v>
      </c>
      <c r="M42" s="14">
        <v>775</v>
      </c>
      <c r="ZA42" s="8"/>
    </row>
    <row r="43" spans="2:677" x14ac:dyDescent="0.3">
      <c r="B43" s="21"/>
      <c r="C43" s="15" t="s">
        <v>280</v>
      </c>
      <c r="D43" s="13">
        <v>93.398391292133297</v>
      </c>
      <c r="E43" s="13">
        <v>1.5549375535096801</v>
      </c>
      <c r="F43" s="13">
        <v>89.601110705822805</v>
      </c>
      <c r="G43" s="13">
        <v>95.872917518286798</v>
      </c>
      <c r="H43" s="13">
        <v>1.6648440428123801</v>
      </c>
      <c r="I43" s="14">
        <v>897</v>
      </c>
      <c r="J43" s="14">
        <v>950</v>
      </c>
      <c r="K43" s="13">
        <v>3.7213707702954699</v>
      </c>
      <c r="L43" s="14">
        <v>255.28227597826</v>
      </c>
      <c r="M43" s="14">
        <v>370</v>
      </c>
      <c r="ZA43" s="8"/>
    </row>
    <row r="44" spans="2:677" x14ac:dyDescent="0.3">
      <c r="B44" s="21"/>
      <c r="C44" s="15" t="s">
        <v>281</v>
      </c>
      <c r="D44" s="13">
        <v>96.731911326350797</v>
      </c>
      <c r="E44" s="13">
        <v>0.79152058958485405</v>
      </c>
      <c r="F44" s="13">
        <v>94.759677629164003</v>
      </c>
      <c r="G44" s="13">
        <v>97.977721196464799</v>
      </c>
      <c r="H44" s="13">
        <v>0.81826212129154496</v>
      </c>
      <c r="I44" s="14">
        <v>777</v>
      </c>
      <c r="J44" s="14">
        <v>811</v>
      </c>
      <c r="K44" s="13">
        <v>1.6052617260375699</v>
      </c>
      <c r="L44" s="14">
        <v>505.21356539277298</v>
      </c>
      <c r="M44" s="14">
        <v>291</v>
      </c>
      <c r="ZA44" s="8"/>
    </row>
    <row r="45" spans="2:677" x14ac:dyDescent="0.3">
      <c r="B45" s="21"/>
      <c r="C45" s="15" t="s">
        <v>282</v>
      </c>
      <c r="D45" s="13">
        <v>94.236413861923893</v>
      </c>
      <c r="E45" s="13">
        <v>0.33041895208046401</v>
      </c>
      <c r="F45" s="13">
        <v>93.553307149760897</v>
      </c>
      <c r="G45" s="13">
        <v>94.851120747626496</v>
      </c>
      <c r="H45" s="13">
        <v>0.35062768046818599</v>
      </c>
      <c r="I45" s="14">
        <v>16062</v>
      </c>
      <c r="J45" s="14">
        <v>17144</v>
      </c>
      <c r="K45" s="13">
        <v>3.44591995606971</v>
      </c>
      <c r="L45" s="14">
        <v>4975.1590920741501</v>
      </c>
      <c r="M45" s="14">
        <v>2988</v>
      </c>
      <c r="ZA45" s="8"/>
    </row>
    <row r="46" spans="2:677" x14ac:dyDescent="0.3">
      <c r="B46" s="21"/>
      <c r="C46" s="15" t="s">
        <v>283</v>
      </c>
      <c r="D46" s="13">
        <v>94.351235519812704</v>
      </c>
      <c r="E46" s="13">
        <v>1.9171862244084099</v>
      </c>
      <c r="F46" s="13">
        <v>89.107190094826095</v>
      </c>
      <c r="G46" s="13">
        <v>97.151386173934995</v>
      </c>
      <c r="H46" s="13">
        <v>2.03196726979353</v>
      </c>
      <c r="I46" s="14">
        <v>170</v>
      </c>
      <c r="J46" s="14">
        <v>185</v>
      </c>
      <c r="K46" s="13">
        <v>1.2689524933035701</v>
      </c>
      <c r="L46" s="14">
        <v>145.78953977888801</v>
      </c>
      <c r="M46" s="14">
        <v>96</v>
      </c>
      <c r="ZA46" s="8"/>
    </row>
    <row r="47" spans="2:677" x14ac:dyDescent="0.3">
      <c r="B47" s="21" t="s">
        <v>261</v>
      </c>
      <c r="C47" s="15" t="s">
        <v>246</v>
      </c>
      <c r="D47" s="13">
        <v>91.249845496379194</v>
      </c>
      <c r="E47" s="13">
        <v>0.83703310341609605</v>
      </c>
      <c r="F47" s="13">
        <v>89.462946508183094</v>
      </c>
      <c r="G47" s="13">
        <v>92.758246921396307</v>
      </c>
      <c r="H47" s="13">
        <v>0.91729810484918495</v>
      </c>
      <c r="I47" s="14">
        <v>4279</v>
      </c>
      <c r="J47" s="14">
        <v>4762</v>
      </c>
      <c r="K47" s="13">
        <v>4.1776840541948896</v>
      </c>
      <c r="L47" s="14">
        <v>1139.86599709913</v>
      </c>
      <c r="M47" s="14">
        <v>1822</v>
      </c>
      <c r="ZA47" s="8"/>
    </row>
    <row r="48" spans="2:677" x14ac:dyDescent="0.3">
      <c r="B48" s="21"/>
      <c r="C48" s="15" t="s">
        <v>247</v>
      </c>
      <c r="D48" s="13">
        <v>94.448166329655393</v>
      </c>
      <c r="E48" s="13">
        <v>0.53346870841998995</v>
      </c>
      <c r="F48" s="13">
        <v>93.3042935894902</v>
      </c>
      <c r="G48" s="13">
        <v>95.406244676912607</v>
      </c>
      <c r="H48" s="13">
        <v>0.56482696186817105</v>
      </c>
      <c r="I48" s="14">
        <v>3759</v>
      </c>
      <c r="J48" s="14">
        <v>4045</v>
      </c>
      <c r="K48" s="13">
        <v>2.1948208144441099</v>
      </c>
      <c r="L48" s="14">
        <v>1842.9750498901201</v>
      </c>
      <c r="M48" s="14">
        <v>1968</v>
      </c>
      <c r="ZA48" s="8"/>
    </row>
    <row r="49" spans="2:677" x14ac:dyDescent="0.3">
      <c r="B49" s="21"/>
      <c r="C49" s="15" t="s">
        <v>248</v>
      </c>
      <c r="D49" s="13">
        <v>93.729728253863399</v>
      </c>
      <c r="E49" s="13">
        <v>0.65430939521550102</v>
      </c>
      <c r="F49" s="13">
        <v>92.317276725278504</v>
      </c>
      <c r="G49" s="13">
        <v>94.896858171483998</v>
      </c>
      <c r="H49" s="13">
        <v>0.69808096897851801</v>
      </c>
      <c r="I49" s="14">
        <v>3609</v>
      </c>
      <c r="J49" s="14">
        <v>3873</v>
      </c>
      <c r="K49" s="13">
        <v>2.8205768716451201</v>
      </c>
      <c r="L49" s="14">
        <v>1373.1233631441701</v>
      </c>
      <c r="M49" s="14">
        <v>1995</v>
      </c>
      <c r="ZA49" s="8"/>
    </row>
    <row r="50" spans="2:677" x14ac:dyDescent="0.3">
      <c r="B50" s="21"/>
      <c r="C50" s="15" t="s">
        <v>249</v>
      </c>
      <c r="D50" s="13">
        <v>95.303912511554998</v>
      </c>
      <c r="E50" s="13">
        <v>0.45360612530555</v>
      </c>
      <c r="F50" s="13">
        <v>94.3298344487295</v>
      </c>
      <c r="G50" s="13">
        <v>96.117540957975606</v>
      </c>
      <c r="H50" s="13">
        <v>0.47595750620474497</v>
      </c>
      <c r="I50" s="14">
        <v>3928</v>
      </c>
      <c r="J50" s="14">
        <v>4198</v>
      </c>
      <c r="K50" s="13">
        <v>1.92952265077678</v>
      </c>
      <c r="L50" s="14">
        <v>2175.6676441761301</v>
      </c>
      <c r="M50" s="14">
        <v>2073</v>
      </c>
      <c r="ZA50" s="8"/>
    </row>
    <row r="51" spans="2:677" x14ac:dyDescent="0.3">
      <c r="B51" s="21"/>
      <c r="C51" s="15" t="s">
        <v>250</v>
      </c>
      <c r="D51" s="13">
        <v>93.4516973256151</v>
      </c>
      <c r="E51" s="13">
        <v>0.62421653680552902</v>
      </c>
      <c r="F51" s="13">
        <v>92.115875594044198</v>
      </c>
      <c r="G51" s="13">
        <v>94.574518845655803</v>
      </c>
      <c r="H51" s="13">
        <v>0.66795633965915202</v>
      </c>
      <c r="I51" s="14">
        <v>4594</v>
      </c>
      <c r="J51" s="14">
        <v>4899</v>
      </c>
      <c r="K51" s="13">
        <v>3.1186984304977798</v>
      </c>
      <c r="L51" s="14">
        <v>1570.84761774099</v>
      </c>
      <c r="M51" s="14">
        <v>2057</v>
      </c>
      <c r="ZA51" s="8"/>
    </row>
    <row r="52" spans="2:677" x14ac:dyDescent="0.3">
      <c r="B52" s="21" t="s">
        <v>260</v>
      </c>
      <c r="C52" s="15" t="s">
        <v>251</v>
      </c>
      <c r="D52" s="13">
        <v>94.222617282064803</v>
      </c>
      <c r="E52" s="13">
        <v>0.29667890759499699</v>
      </c>
      <c r="F52" s="13">
        <v>93.612665488003401</v>
      </c>
      <c r="G52" s="13">
        <v>94.777571816105095</v>
      </c>
      <c r="H52" s="13">
        <v>0.31487016191331202</v>
      </c>
      <c r="I52" s="14">
        <v>15736</v>
      </c>
      <c r="J52" s="14">
        <v>16850</v>
      </c>
      <c r="K52" s="13">
        <v>2.72433914727916</v>
      </c>
      <c r="L52" s="14">
        <v>6184.98618897298</v>
      </c>
      <c r="M52" s="14">
        <v>3090</v>
      </c>
      <c r="ZA52" s="8"/>
    </row>
    <row r="53" spans="2:677" x14ac:dyDescent="0.3">
      <c r="B53" s="21"/>
      <c r="C53" s="15" t="s">
        <v>252</v>
      </c>
      <c r="D53" s="13">
        <v>91.362516462699105</v>
      </c>
      <c r="E53" s="13">
        <v>0.83303476211649496</v>
      </c>
      <c r="F53" s="13">
        <v>89.582680545334696</v>
      </c>
      <c r="G53" s="13">
        <v>92.862489617900493</v>
      </c>
      <c r="H53" s="13">
        <v>0.911790518003738</v>
      </c>
      <c r="I53" s="14">
        <v>4434</v>
      </c>
      <c r="J53" s="14">
        <v>4928</v>
      </c>
      <c r="K53" s="13">
        <v>4.3326492191312003</v>
      </c>
      <c r="L53" s="14">
        <v>1137.4103350532</v>
      </c>
      <c r="M53" s="14">
        <v>1863</v>
      </c>
      <c r="ZA53" s="8"/>
    </row>
    <row r="54" spans="2:677" x14ac:dyDescent="0.3">
      <c r="B54" s="21" t="s">
        <v>254</v>
      </c>
      <c r="C54" s="15" t="s">
        <v>253</v>
      </c>
      <c r="D54" s="13">
        <v>93.521942950888601</v>
      </c>
      <c r="E54" s="13">
        <v>0.39167979683326798</v>
      </c>
      <c r="F54" s="13">
        <v>92.710235678559499</v>
      </c>
      <c r="G54" s="13">
        <v>94.248874249455497</v>
      </c>
      <c r="H54" s="13">
        <v>0.418810585488961</v>
      </c>
      <c r="I54" s="14">
        <v>13022</v>
      </c>
      <c r="J54" s="14">
        <v>13971</v>
      </c>
      <c r="K54" s="13">
        <v>3.53753266416056</v>
      </c>
      <c r="L54" s="14">
        <v>3949.3628261140698</v>
      </c>
      <c r="M54" s="14">
        <v>2796</v>
      </c>
      <c r="ZA54" s="8"/>
    </row>
    <row r="55" spans="2:677" x14ac:dyDescent="0.3">
      <c r="B55" s="21"/>
      <c r="C55" s="15" t="s">
        <v>254</v>
      </c>
      <c r="D55" s="13">
        <v>93.838438119009297</v>
      </c>
      <c r="E55" s="13">
        <v>0.46717224762565102</v>
      </c>
      <c r="F55" s="13">
        <v>92.856113383339505</v>
      </c>
      <c r="G55" s="13">
        <v>94.693407011183297</v>
      </c>
      <c r="H55" s="13">
        <v>0.49784742477615201</v>
      </c>
      <c r="I55" s="14">
        <v>7317</v>
      </c>
      <c r="J55" s="14">
        <v>7987</v>
      </c>
      <c r="K55" s="13">
        <v>3.0144757321814502</v>
      </c>
      <c r="L55" s="14">
        <v>2649.54861461768</v>
      </c>
      <c r="M55" s="14">
        <v>2194</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155" priority="1">
      <formula>ZA9 = 3</formula>
    </cfRule>
    <cfRule type="expression" dxfId="154" priority="48">
      <formula>I9 = J9</formula>
    </cfRule>
    <cfRule type="expression" dxfId="153" priority="95">
      <formula>ZA9 = 2</formula>
    </cfRule>
    <cfRule type="expression" dxfId="152" priority="142">
      <formula>ZA9 = 1</formula>
    </cfRule>
  </conditionalFormatting>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121</v>
      </c>
      <c r="M2" s="11" t="str">
        <f>HYPERLINK("#'INDICE'!A1", "Índice")</f>
        <v>Índice</v>
      </c>
    </row>
    <row r="3" spans="2:677" x14ac:dyDescent="0.3">
      <c r="B3" s="9" t="s">
        <v>7</v>
      </c>
      <c r="C3" s="10" t="s">
        <v>120</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87.433473969967096</v>
      </c>
      <c r="E9" s="13">
        <v>0.42194142018039599</v>
      </c>
      <c r="F9" s="13">
        <v>86.582581957301301</v>
      </c>
      <c r="G9" s="13">
        <v>88.237735602355201</v>
      </c>
      <c r="H9" s="13">
        <v>0.48258567459567098</v>
      </c>
      <c r="I9" s="14">
        <v>18977</v>
      </c>
      <c r="J9" s="14">
        <v>21630</v>
      </c>
      <c r="K9" s="13">
        <v>3.5046753595754598</v>
      </c>
      <c r="L9" s="14">
        <v>6171.7556637314801</v>
      </c>
      <c r="M9" s="14">
        <v>3122</v>
      </c>
      <c r="ZA9" s="8"/>
    </row>
    <row r="10" spans="2:677" x14ac:dyDescent="0.3">
      <c r="B10" s="21" t="s">
        <v>256</v>
      </c>
      <c r="C10" s="15" t="s">
        <v>216</v>
      </c>
      <c r="D10" s="13">
        <v>88.065880852310499</v>
      </c>
      <c r="E10" s="13">
        <v>0.54836054501143205</v>
      </c>
      <c r="F10" s="13">
        <v>86.947882009238299</v>
      </c>
      <c r="G10" s="13">
        <v>89.100120880612295</v>
      </c>
      <c r="H10" s="13">
        <v>0.62267082291614295</v>
      </c>
      <c r="I10" s="14">
        <v>11796</v>
      </c>
      <c r="J10" s="14">
        <v>13244</v>
      </c>
      <c r="K10" s="13">
        <v>3.7889662159943098</v>
      </c>
      <c r="L10" s="14">
        <v>3495.41253339586</v>
      </c>
      <c r="M10" s="14">
        <v>1971</v>
      </c>
      <c r="ZA10" s="8"/>
    </row>
    <row r="11" spans="2:677" x14ac:dyDescent="0.3">
      <c r="B11" s="21"/>
      <c r="C11" s="15" t="s">
        <v>217</v>
      </c>
      <c r="D11" s="13">
        <v>86.028109668783699</v>
      </c>
      <c r="E11" s="13">
        <v>0.610921489806172</v>
      </c>
      <c r="F11" s="13">
        <v>84.7858626219749</v>
      </c>
      <c r="G11" s="13">
        <v>87.184257856005303</v>
      </c>
      <c r="H11" s="13">
        <v>0.71014171084111599</v>
      </c>
      <c r="I11" s="14">
        <v>7181</v>
      </c>
      <c r="J11" s="14">
        <v>8386</v>
      </c>
      <c r="K11" s="13">
        <v>2.6036243426157899</v>
      </c>
      <c r="L11" s="14">
        <v>3220.8947591782098</v>
      </c>
      <c r="M11" s="14">
        <v>1151</v>
      </c>
      <c r="ZA11" s="8"/>
    </row>
    <row r="12" spans="2:677" x14ac:dyDescent="0.3">
      <c r="B12" s="21" t="s">
        <v>257</v>
      </c>
      <c r="C12" s="15" t="s">
        <v>218</v>
      </c>
      <c r="D12" s="13">
        <v>86.983963434886505</v>
      </c>
      <c r="E12" s="13">
        <v>0.51549707107607801</v>
      </c>
      <c r="F12" s="13">
        <v>85.938799095376396</v>
      </c>
      <c r="G12" s="13">
        <v>87.962322845739493</v>
      </c>
      <c r="H12" s="13">
        <v>0.592634608403379</v>
      </c>
      <c r="I12" s="14">
        <v>7425</v>
      </c>
      <c r="J12" s="14">
        <v>8517</v>
      </c>
      <c r="K12" s="13">
        <v>1.99880351628496</v>
      </c>
      <c r="L12" s="14">
        <v>4261.0491379512596</v>
      </c>
      <c r="M12" s="14">
        <v>1254</v>
      </c>
      <c r="ZA12" s="8"/>
    </row>
    <row r="13" spans="2:677" x14ac:dyDescent="0.3">
      <c r="B13" s="21"/>
      <c r="C13" s="15" t="s">
        <v>219</v>
      </c>
      <c r="D13" s="13">
        <v>88.102068121359807</v>
      </c>
      <c r="E13" s="13">
        <v>0.67896466907318198</v>
      </c>
      <c r="F13" s="13">
        <v>86.703910181713994</v>
      </c>
      <c r="G13" s="13">
        <v>89.371225209661802</v>
      </c>
      <c r="H13" s="13">
        <v>0.77065690233050399</v>
      </c>
      <c r="I13" s="14">
        <v>6336</v>
      </c>
      <c r="J13" s="14">
        <v>7121</v>
      </c>
      <c r="K13" s="13">
        <v>3.13124297743297</v>
      </c>
      <c r="L13" s="14">
        <v>2274.1767570646598</v>
      </c>
      <c r="M13" s="14">
        <v>1019</v>
      </c>
      <c r="ZA13" s="8"/>
    </row>
    <row r="14" spans="2:677" x14ac:dyDescent="0.3">
      <c r="B14" s="21"/>
      <c r="C14" s="15" t="s">
        <v>220</v>
      </c>
      <c r="D14" s="13">
        <v>84.700612304926906</v>
      </c>
      <c r="E14" s="13">
        <v>0.77456500962923602</v>
      </c>
      <c r="F14" s="13">
        <v>83.117700081880301</v>
      </c>
      <c r="G14" s="13">
        <v>86.159821344052702</v>
      </c>
      <c r="H14" s="13">
        <v>0.91447392002404704</v>
      </c>
      <c r="I14" s="14">
        <v>5216</v>
      </c>
      <c r="J14" s="14">
        <v>5992</v>
      </c>
      <c r="K14" s="13">
        <v>2.77366794873469</v>
      </c>
      <c r="L14" s="14">
        <v>2160.3162709990102</v>
      </c>
      <c r="M14" s="14">
        <v>849</v>
      </c>
      <c r="ZA14" s="8"/>
    </row>
    <row r="15" spans="2:677" x14ac:dyDescent="0.3">
      <c r="B15" s="21" t="s">
        <v>258</v>
      </c>
      <c r="C15" s="15" t="s">
        <v>221</v>
      </c>
      <c r="D15" s="13">
        <v>87.365981462759393</v>
      </c>
      <c r="E15" s="13">
        <v>1.40681957064858</v>
      </c>
      <c r="F15" s="13">
        <v>84.299959733114505</v>
      </c>
      <c r="G15" s="13">
        <v>89.904949377728897</v>
      </c>
      <c r="H15" s="13">
        <v>1.61026013454476</v>
      </c>
      <c r="I15" s="14">
        <v>573</v>
      </c>
      <c r="J15" s="14">
        <v>656</v>
      </c>
      <c r="K15" s="13">
        <v>1.1744491898699301</v>
      </c>
      <c r="L15" s="14">
        <v>558.55971093364406</v>
      </c>
      <c r="M15" s="14">
        <v>96</v>
      </c>
      <c r="ZA15" s="8"/>
    </row>
    <row r="16" spans="2:677" x14ac:dyDescent="0.3">
      <c r="B16" s="21"/>
      <c r="C16" s="15" t="s">
        <v>222</v>
      </c>
      <c r="D16" s="13">
        <v>84.430700428886695</v>
      </c>
      <c r="E16" s="13">
        <v>1.5078393809850801</v>
      </c>
      <c r="F16" s="13">
        <v>81.205194003494299</v>
      </c>
      <c r="G16" s="13">
        <v>87.189977503710594</v>
      </c>
      <c r="H16" s="13">
        <v>1.7858899349710899</v>
      </c>
      <c r="I16" s="14">
        <v>664</v>
      </c>
      <c r="J16" s="14">
        <v>772</v>
      </c>
      <c r="K16" s="13">
        <v>1.33350631848526</v>
      </c>
      <c r="L16" s="14">
        <v>578.92489094233895</v>
      </c>
      <c r="M16" s="14">
        <v>114</v>
      </c>
      <c r="ZA16" s="8"/>
    </row>
    <row r="17" spans="2:677" x14ac:dyDescent="0.3">
      <c r="B17" s="21"/>
      <c r="C17" s="15" t="s">
        <v>223</v>
      </c>
      <c r="D17" s="13">
        <v>84.286802221261595</v>
      </c>
      <c r="E17" s="13">
        <v>1.9246000064092601</v>
      </c>
      <c r="F17" s="13">
        <v>80.0887822495704</v>
      </c>
      <c r="G17" s="13">
        <v>87.735267706939197</v>
      </c>
      <c r="H17" s="13">
        <v>2.2833942630270698</v>
      </c>
      <c r="I17" s="14">
        <v>662</v>
      </c>
      <c r="J17" s="14">
        <v>775</v>
      </c>
      <c r="K17" s="13">
        <v>2.1647002746081401</v>
      </c>
      <c r="L17" s="14">
        <v>358.01723180373898</v>
      </c>
      <c r="M17" s="14">
        <v>113</v>
      </c>
      <c r="ZA17" s="8"/>
    </row>
    <row r="18" spans="2:677" x14ac:dyDescent="0.3">
      <c r="B18" s="21"/>
      <c r="C18" s="15" t="s">
        <v>224</v>
      </c>
      <c r="D18" s="13">
        <v>88.755886108812206</v>
      </c>
      <c r="E18" s="13">
        <v>1.5200576059516999</v>
      </c>
      <c r="F18" s="13">
        <v>85.365759622935997</v>
      </c>
      <c r="G18" s="13">
        <v>91.439421066987705</v>
      </c>
      <c r="H18" s="13">
        <v>1.7126273789753499</v>
      </c>
      <c r="I18" s="14">
        <v>580</v>
      </c>
      <c r="J18" s="14">
        <v>646</v>
      </c>
      <c r="K18" s="13">
        <v>1.4933355647169499</v>
      </c>
      <c r="L18" s="14">
        <v>432.58863932731902</v>
      </c>
      <c r="M18" s="14">
        <v>93</v>
      </c>
      <c r="ZA18" s="8"/>
    </row>
    <row r="19" spans="2:677" x14ac:dyDescent="0.3">
      <c r="B19" s="21"/>
      <c r="C19" s="15" t="s">
        <v>225</v>
      </c>
      <c r="D19" s="13">
        <v>86.126949837534596</v>
      </c>
      <c r="E19" s="13">
        <v>1.50083105377559</v>
      </c>
      <c r="F19" s="13">
        <v>82.867870879972898</v>
      </c>
      <c r="G19" s="13">
        <v>88.849471097149404</v>
      </c>
      <c r="H19" s="13">
        <v>1.7425800595593799</v>
      </c>
      <c r="I19" s="14">
        <v>515</v>
      </c>
      <c r="J19" s="14">
        <v>598</v>
      </c>
      <c r="K19" s="13">
        <v>1.12545185605197</v>
      </c>
      <c r="L19" s="14">
        <v>531.34214207772197</v>
      </c>
      <c r="M19" s="14">
        <v>89</v>
      </c>
      <c r="ZA19" s="8"/>
    </row>
    <row r="20" spans="2:677" x14ac:dyDescent="0.3">
      <c r="B20" s="21"/>
      <c r="C20" s="15" t="s">
        <v>226</v>
      </c>
      <c r="D20" s="13">
        <v>85.555506370873601</v>
      </c>
      <c r="E20" s="13">
        <v>1.6577500159787799</v>
      </c>
      <c r="F20" s="13">
        <v>81.940364385065706</v>
      </c>
      <c r="G20" s="13">
        <v>88.548115911182705</v>
      </c>
      <c r="H20" s="13">
        <v>1.9376310027231001</v>
      </c>
      <c r="I20" s="14">
        <v>510</v>
      </c>
      <c r="J20" s="14">
        <v>592</v>
      </c>
      <c r="K20" s="13">
        <v>1.31424179768565</v>
      </c>
      <c r="L20" s="14">
        <v>450.44983430180002</v>
      </c>
      <c r="M20" s="14">
        <v>89</v>
      </c>
      <c r="ZA20" s="8"/>
    </row>
    <row r="21" spans="2:677" x14ac:dyDescent="0.3">
      <c r="B21" s="21"/>
      <c r="C21" s="15" t="s">
        <v>227</v>
      </c>
      <c r="D21" s="13">
        <v>89.467788518604095</v>
      </c>
      <c r="E21" s="13">
        <v>1.11115708235378</v>
      </c>
      <c r="F21" s="13">
        <v>87.066790123185797</v>
      </c>
      <c r="G21" s="13">
        <v>91.466736990622806</v>
      </c>
      <c r="H21" s="13">
        <v>1.2419632817041499</v>
      </c>
      <c r="I21" s="14">
        <v>1142</v>
      </c>
      <c r="J21" s="14">
        <v>1264</v>
      </c>
      <c r="K21" s="13">
        <v>1.6548856688114499</v>
      </c>
      <c r="L21" s="14">
        <v>763.79898854753606</v>
      </c>
      <c r="M21" s="14">
        <v>195</v>
      </c>
      <c r="ZA21" s="8"/>
    </row>
    <row r="22" spans="2:677" x14ac:dyDescent="0.3">
      <c r="B22" s="21"/>
      <c r="C22" s="15" t="s">
        <v>228</v>
      </c>
      <c r="D22" s="13">
        <v>90.785982435627005</v>
      </c>
      <c r="E22" s="13">
        <v>0.95215977106399396</v>
      </c>
      <c r="F22" s="13">
        <v>88.729903477749303</v>
      </c>
      <c r="G22" s="13">
        <v>92.498668935100099</v>
      </c>
      <c r="H22" s="13">
        <v>1.0487960206182001</v>
      </c>
      <c r="I22" s="14">
        <v>1450</v>
      </c>
      <c r="J22" s="14">
        <v>1601</v>
      </c>
      <c r="K22" s="13">
        <v>1.73409068851083</v>
      </c>
      <c r="L22" s="14">
        <v>923.250445093434</v>
      </c>
      <c r="M22" s="14">
        <v>219</v>
      </c>
      <c r="ZA22" s="8"/>
    </row>
    <row r="23" spans="2:677" x14ac:dyDescent="0.3">
      <c r="B23" s="21"/>
      <c r="C23" s="15" t="s">
        <v>229</v>
      </c>
      <c r="D23" s="13">
        <v>87.684724065322996</v>
      </c>
      <c r="E23" s="13">
        <v>1.2306577287447</v>
      </c>
      <c r="F23" s="13">
        <v>85.043656441391406</v>
      </c>
      <c r="G23" s="13">
        <v>89.914725375733397</v>
      </c>
      <c r="H23" s="13">
        <v>1.4035029953768099</v>
      </c>
      <c r="I23" s="14">
        <v>1117</v>
      </c>
      <c r="J23" s="14">
        <v>1272</v>
      </c>
      <c r="K23" s="13">
        <v>1.78259231896985</v>
      </c>
      <c r="L23" s="14">
        <v>713.56753109711701</v>
      </c>
      <c r="M23" s="14">
        <v>180</v>
      </c>
      <c r="ZA23" s="8"/>
    </row>
    <row r="24" spans="2:677" x14ac:dyDescent="0.3">
      <c r="B24" s="21"/>
      <c r="C24" s="15" t="s">
        <v>230</v>
      </c>
      <c r="D24" s="13">
        <v>86.213053088638603</v>
      </c>
      <c r="E24" s="13">
        <v>1.6130403179419901</v>
      </c>
      <c r="F24" s="13">
        <v>82.690168122260104</v>
      </c>
      <c r="G24" s="13">
        <v>89.113356907901604</v>
      </c>
      <c r="H24" s="13">
        <v>1.8709931502873101</v>
      </c>
      <c r="I24" s="14">
        <v>600</v>
      </c>
      <c r="J24" s="14">
        <v>687</v>
      </c>
      <c r="K24" s="13">
        <v>1.5016662935682401</v>
      </c>
      <c r="L24" s="14">
        <v>457.49178958233102</v>
      </c>
      <c r="M24" s="14">
        <v>99</v>
      </c>
      <c r="ZA24" s="8"/>
    </row>
    <row r="25" spans="2:677" x14ac:dyDescent="0.3">
      <c r="B25" s="21"/>
      <c r="C25" s="15" t="s">
        <v>231</v>
      </c>
      <c r="D25" s="13">
        <v>86.694131014271406</v>
      </c>
      <c r="E25" s="13">
        <v>1.4272003043639101</v>
      </c>
      <c r="F25" s="13">
        <v>83.614602673297796</v>
      </c>
      <c r="G25" s="13">
        <v>89.269160608080895</v>
      </c>
      <c r="H25" s="13">
        <v>1.6462478920619901</v>
      </c>
      <c r="I25" s="14">
        <v>952</v>
      </c>
      <c r="J25" s="14">
        <v>1089</v>
      </c>
      <c r="K25" s="13">
        <v>1.9211700781819301</v>
      </c>
      <c r="L25" s="14">
        <v>566.84205753951801</v>
      </c>
      <c r="M25" s="14">
        <v>159</v>
      </c>
      <c r="ZA25" s="8"/>
    </row>
    <row r="26" spans="2:677" x14ac:dyDescent="0.3">
      <c r="B26" s="21"/>
      <c r="C26" s="15" t="s">
        <v>232</v>
      </c>
      <c r="D26" s="13">
        <v>87.056910444029796</v>
      </c>
      <c r="E26" s="13">
        <v>1.0880255208932901</v>
      </c>
      <c r="F26" s="13">
        <v>84.753797659748301</v>
      </c>
      <c r="G26" s="13">
        <v>89.057032280087896</v>
      </c>
      <c r="H26" s="13">
        <v>1.24978650786464</v>
      </c>
      <c r="I26" s="14">
        <v>1081</v>
      </c>
      <c r="J26" s="14">
        <v>1227</v>
      </c>
      <c r="K26" s="13">
        <v>1.2880342999118399</v>
      </c>
      <c r="L26" s="14">
        <v>952.61438308279696</v>
      </c>
      <c r="M26" s="14">
        <v>174</v>
      </c>
      <c r="ZA26" s="8"/>
    </row>
    <row r="27" spans="2:677" x14ac:dyDescent="0.3">
      <c r="B27" s="21"/>
      <c r="C27" s="15" t="s">
        <v>233</v>
      </c>
      <c r="D27" s="13">
        <v>88.666009234231595</v>
      </c>
      <c r="E27" s="13">
        <v>1.08434159147934</v>
      </c>
      <c r="F27" s="13">
        <v>86.3418287284249</v>
      </c>
      <c r="G27" s="13">
        <v>90.637575007121896</v>
      </c>
      <c r="H27" s="13">
        <v>1.22295071227893</v>
      </c>
      <c r="I27" s="14">
        <v>952</v>
      </c>
      <c r="J27" s="14">
        <v>1070</v>
      </c>
      <c r="K27" s="13">
        <v>1.2507482997988399</v>
      </c>
      <c r="L27" s="14">
        <v>855.48787087865003</v>
      </c>
      <c r="M27" s="14">
        <v>160</v>
      </c>
      <c r="ZA27" s="8"/>
    </row>
    <row r="28" spans="2:677" x14ac:dyDescent="0.3">
      <c r="B28" s="21"/>
      <c r="C28" s="15" t="s">
        <v>234</v>
      </c>
      <c r="D28" s="13">
        <v>81.000674833644297</v>
      </c>
      <c r="E28" s="13">
        <v>2.36221594330256</v>
      </c>
      <c r="F28" s="13">
        <v>75.860813561238601</v>
      </c>
      <c r="G28" s="13">
        <v>85.2587907047415</v>
      </c>
      <c r="H28" s="13">
        <v>2.91629168294459</v>
      </c>
      <c r="I28" s="14">
        <v>527</v>
      </c>
      <c r="J28" s="14">
        <v>628</v>
      </c>
      <c r="K28" s="13">
        <v>2.2734212803175899</v>
      </c>
      <c r="L28" s="14">
        <v>276.23564776004503</v>
      </c>
      <c r="M28" s="14">
        <v>89</v>
      </c>
      <c r="ZA28" s="8"/>
    </row>
    <row r="29" spans="2:677" x14ac:dyDescent="0.3">
      <c r="B29" s="21"/>
      <c r="C29" s="15" t="s">
        <v>235</v>
      </c>
      <c r="D29" s="13">
        <v>87.917316940827106</v>
      </c>
      <c r="E29" s="13">
        <v>1.6825146803308499</v>
      </c>
      <c r="F29" s="13">
        <v>84.170550937431699</v>
      </c>
      <c r="G29" s="13">
        <v>90.873399112726901</v>
      </c>
      <c r="H29" s="13">
        <v>1.9137466188410599</v>
      </c>
      <c r="I29" s="14">
        <v>769</v>
      </c>
      <c r="J29" s="14">
        <v>874</v>
      </c>
      <c r="K29" s="13">
        <v>2.3264523332731</v>
      </c>
      <c r="L29" s="14">
        <v>375.67930685704698</v>
      </c>
      <c r="M29" s="14">
        <v>118</v>
      </c>
      <c r="ZA29" s="8"/>
    </row>
    <row r="30" spans="2:677" x14ac:dyDescent="0.3">
      <c r="B30" s="21"/>
      <c r="C30" s="15" t="s">
        <v>236</v>
      </c>
      <c r="D30" s="13">
        <v>88.053976133123797</v>
      </c>
      <c r="E30" s="13">
        <v>1.3885677047051199</v>
      </c>
      <c r="F30" s="13">
        <v>85.027169178169302</v>
      </c>
      <c r="G30" s="13">
        <v>90.537002456964601</v>
      </c>
      <c r="H30" s="13">
        <v>1.57695059971605</v>
      </c>
      <c r="I30" s="14">
        <v>928</v>
      </c>
      <c r="J30" s="14">
        <v>1043</v>
      </c>
      <c r="K30" s="13">
        <v>1.90998294700592</v>
      </c>
      <c r="L30" s="14">
        <v>546.07817396223402</v>
      </c>
      <c r="M30" s="14">
        <v>151</v>
      </c>
      <c r="ZA30" s="8"/>
    </row>
    <row r="31" spans="2:677" x14ac:dyDescent="0.3">
      <c r="B31" s="21"/>
      <c r="C31" s="15" t="s">
        <v>237</v>
      </c>
      <c r="D31" s="13">
        <v>88.114968920966703</v>
      </c>
      <c r="E31" s="13">
        <v>1.08586095347656</v>
      </c>
      <c r="F31" s="13">
        <v>85.797121429367706</v>
      </c>
      <c r="G31" s="13">
        <v>90.098208906771404</v>
      </c>
      <c r="H31" s="13">
        <v>1.23232291490734</v>
      </c>
      <c r="I31" s="14">
        <v>903</v>
      </c>
      <c r="J31" s="14">
        <v>1019</v>
      </c>
      <c r="K31" s="13">
        <v>1.1461625050698201</v>
      </c>
      <c r="L31" s="14">
        <v>889.05368609831203</v>
      </c>
      <c r="M31" s="14">
        <v>155</v>
      </c>
      <c r="ZA31" s="8"/>
    </row>
    <row r="32" spans="2:677" x14ac:dyDescent="0.3">
      <c r="B32" s="21"/>
      <c r="C32" s="15" t="s">
        <v>238</v>
      </c>
      <c r="D32" s="13">
        <v>86.233954427651398</v>
      </c>
      <c r="E32" s="13">
        <v>1.91308865782408</v>
      </c>
      <c r="F32" s="13">
        <v>81.971780754318402</v>
      </c>
      <c r="G32" s="13">
        <v>89.616123921625402</v>
      </c>
      <c r="H32" s="13">
        <v>2.21848652369192</v>
      </c>
      <c r="I32" s="14">
        <v>520</v>
      </c>
      <c r="J32" s="14">
        <v>601</v>
      </c>
      <c r="K32" s="13">
        <v>1.84983903345595</v>
      </c>
      <c r="L32" s="14">
        <v>324.89313347290903</v>
      </c>
      <c r="M32" s="14">
        <v>85</v>
      </c>
      <c r="ZA32" s="8"/>
    </row>
    <row r="33" spans="2:677" x14ac:dyDescent="0.3">
      <c r="B33" s="21"/>
      <c r="C33" s="15" t="s">
        <v>239</v>
      </c>
      <c r="D33" s="13">
        <v>88.134416219216007</v>
      </c>
      <c r="E33" s="13">
        <v>1.62565211200423</v>
      </c>
      <c r="F33" s="13">
        <v>84.519303663972593</v>
      </c>
      <c r="G33" s="13">
        <v>90.995256847757602</v>
      </c>
      <c r="H33" s="13">
        <v>1.84451452876338</v>
      </c>
      <c r="I33" s="14">
        <v>729</v>
      </c>
      <c r="J33" s="14">
        <v>817</v>
      </c>
      <c r="K33" s="13">
        <v>2.0621048401005302</v>
      </c>
      <c r="L33" s="14">
        <v>396.19712058877201</v>
      </c>
      <c r="M33" s="14">
        <v>118</v>
      </c>
      <c r="ZA33" s="8"/>
    </row>
    <row r="34" spans="2:677" x14ac:dyDescent="0.3">
      <c r="B34" s="21"/>
      <c r="C34" s="15" t="s">
        <v>240</v>
      </c>
      <c r="D34" s="13">
        <v>85.447136023737102</v>
      </c>
      <c r="E34" s="13">
        <v>1.11015222027032</v>
      </c>
      <c r="F34" s="13">
        <v>83.120293718454505</v>
      </c>
      <c r="G34" s="13">
        <v>87.501457044149106</v>
      </c>
      <c r="H34" s="13">
        <v>1.2992269512250501</v>
      </c>
      <c r="I34" s="14">
        <v>1333</v>
      </c>
      <c r="J34" s="14">
        <v>1532</v>
      </c>
      <c r="K34" s="13">
        <v>1.5173797134562601</v>
      </c>
      <c r="L34" s="14">
        <v>1009.63521946029</v>
      </c>
      <c r="M34" s="14">
        <v>223</v>
      </c>
      <c r="ZA34" s="8"/>
    </row>
    <row r="35" spans="2:677" x14ac:dyDescent="0.3">
      <c r="B35" s="21"/>
      <c r="C35" s="15" t="s">
        <v>241</v>
      </c>
      <c r="D35" s="13">
        <v>82.202985273479598</v>
      </c>
      <c r="E35" s="13">
        <v>1.7592936485076101</v>
      </c>
      <c r="F35" s="13">
        <v>78.457817763920204</v>
      </c>
      <c r="G35" s="13">
        <v>85.418058106898002</v>
      </c>
      <c r="H35" s="13">
        <v>2.14018218761113</v>
      </c>
      <c r="I35" s="14">
        <v>930</v>
      </c>
      <c r="J35" s="14">
        <v>1098</v>
      </c>
      <c r="K35" s="13">
        <v>2.3208578848401</v>
      </c>
      <c r="L35" s="14">
        <v>473.10091978150001</v>
      </c>
      <c r="M35" s="14">
        <v>150</v>
      </c>
      <c r="ZA35" s="8"/>
    </row>
    <row r="36" spans="2:677" x14ac:dyDescent="0.3">
      <c r="B36" s="21"/>
      <c r="C36" s="15" t="s">
        <v>242</v>
      </c>
      <c r="D36" s="13">
        <v>86.428299256070602</v>
      </c>
      <c r="E36" s="13">
        <v>1.20339780357408</v>
      </c>
      <c r="F36" s="13">
        <v>83.872011240226996</v>
      </c>
      <c r="G36" s="13">
        <v>88.634321068017897</v>
      </c>
      <c r="H36" s="13">
        <v>1.3923654797471401</v>
      </c>
      <c r="I36" s="14">
        <v>946</v>
      </c>
      <c r="J36" s="14">
        <v>1082</v>
      </c>
      <c r="K36" s="13">
        <v>1.33460848322815</v>
      </c>
      <c r="L36" s="14">
        <v>810.724653407613</v>
      </c>
      <c r="M36" s="14">
        <v>162</v>
      </c>
      <c r="ZA36" s="8"/>
    </row>
    <row r="37" spans="2:677" x14ac:dyDescent="0.3">
      <c r="B37" s="21"/>
      <c r="C37" s="15" t="s">
        <v>243</v>
      </c>
      <c r="D37" s="13">
        <v>86.559751178922198</v>
      </c>
      <c r="E37" s="13">
        <v>1.3753641879943801</v>
      </c>
      <c r="F37" s="13">
        <v>83.586113976890601</v>
      </c>
      <c r="G37" s="13">
        <v>89.065142951416505</v>
      </c>
      <c r="H37" s="13">
        <v>1.5889188326702199</v>
      </c>
      <c r="I37" s="14">
        <v>594</v>
      </c>
      <c r="J37" s="14">
        <v>687</v>
      </c>
      <c r="K37" s="13">
        <v>1.1154143596411299</v>
      </c>
      <c r="L37" s="14">
        <v>615.91460972497805</v>
      </c>
      <c r="M37" s="14">
        <v>91</v>
      </c>
      <c r="ZA37" s="8"/>
    </row>
    <row r="38" spans="2:677" x14ac:dyDescent="0.3">
      <c r="B38" s="21" t="s">
        <v>259</v>
      </c>
      <c r="C38" s="15" t="s">
        <v>244</v>
      </c>
      <c r="D38" s="13">
        <v>86.811352266037801</v>
      </c>
      <c r="E38" s="13">
        <v>0.59920317603273798</v>
      </c>
      <c r="F38" s="13">
        <v>85.591048336792099</v>
      </c>
      <c r="G38" s="13">
        <v>87.942866416001905</v>
      </c>
      <c r="H38" s="13">
        <v>0.69023596614006</v>
      </c>
      <c r="I38" s="14">
        <v>10649</v>
      </c>
      <c r="J38" s="14">
        <v>12231</v>
      </c>
      <c r="K38" s="13">
        <v>3.8352871165334501</v>
      </c>
      <c r="L38" s="14">
        <v>3189.0702386461899</v>
      </c>
      <c r="M38" s="14">
        <v>1679</v>
      </c>
      <c r="ZA38" s="8"/>
    </row>
    <row r="39" spans="2:677" x14ac:dyDescent="0.3">
      <c r="B39" s="21"/>
      <c r="C39" s="15" t="s">
        <v>245</v>
      </c>
      <c r="D39" s="13">
        <v>87.920765497547094</v>
      </c>
      <c r="E39" s="13">
        <v>0.58981912673745795</v>
      </c>
      <c r="F39" s="13">
        <v>86.7150816145856</v>
      </c>
      <c r="G39" s="13">
        <v>89.030868110150095</v>
      </c>
      <c r="H39" s="13">
        <v>0.67085303841435895</v>
      </c>
      <c r="I39" s="14">
        <v>8328</v>
      </c>
      <c r="J39" s="14">
        <v>9399</v>
      </c>
      <c r="K39" s="13">
        <v>3.0785220960874402</v>
      </c>
      <c r="L39" s="14">
        <v>3053.0883672868199</v>
      </c>
      <c r="M39" s="14">
        <v>1346</v>
      </c>
      <c r="ZA39" s="8"/>
    </row>
    <row r="40" spans="2:677" x14ac:dyDescent="0.3">
      <c r="B40" s="21" t="s">
        <v>284</v>
      </c>
      <c r="C40" s="15" t="s">
        <v>277</v>
      </c>
      <c r="D40" s="13">
        <v>87.107011946192799</v>
      </c>
      <c r="E40" s="13">
        <v>0.63165423783434704</v>
      </c>
      <c r="F40" s="13">
        <v>85.817020562253205</v>
      </c>
      <c r="G40" s="13">
        <v>88.295676296116298</v>
      </c>
      <c r="H40" s="13">
        <v>0.72514740630126195</v>
      </c>
      <c r="I40" s="14">
        <v>9620</v>
      </c>
      <c r="J40" s="14">
        <v>10991</v>
      </c>
      <c r="K40" s="13">
        <v>3.9043597258927401</v>
      </c>
      <c r="L40" s="14">
        <v>2815.05823531332</v>
      </c>
      <c r="M40" s="14">
        <v>3047</v>
      </c>
      <c r="ZA40" s="8"/>
    </row>
    <row r="41" spans="2:677" x14ac:dyDescent="0.3">
      <c r="B41" s="21"/>
      <c r="C41" s="15" t="s">
        <v>278</v>
      </c>
      <c r="D41" s="13">
        <v>87.770814778491896</v>
      </c>
      <c r="E41" s="13">
        <v>0.52560105526696299</v>
      </c>
      <c r="F41" s="13">
        <v>86.702316530368407</v>
      </c>
      <c r="G41" s="13">
        <v>88.764582603319795</v>
      </c>
      <c r="H41" s="13">
        <v>0.59883351498266002</v>
      </c>
      <c r="I41" s="14">
        <v>9357</v>
      </c>
      <c r="J41" s="14">
        <v>10639</v>
      </c>
      <c r="K41" s="13">
        <v>2.7379454443439601</v>
      </c>
      <c r="L41" s="14">
        <v>3885.7604054814301</v>
      </c>
      <c r="M41" s="14">
        <v>3033</v>
      </c>
      <c r="ZA41" s="8"/>
    </row>
    <row r="42" spans="2:677" x14ac:dyDescent="0.3">
      <c r="B42" s="21" t="s">
        <v>285</v>
      </c>
      <c r="C42" s="15" t="s">
        <v>279</v>
      </c>
      <c r="D42" s="13">
        <v>80.417606051757502</v>
      </c>
      <c r="E42" s="13">
        <v>1.0908503409241801</v>
      </c>
      <c r="F42" s="13">
        <v>78.187462456907895</v>
      </c>
      <c r="G42" s="13">
        <v>82.470855806523105</v>
      </c>
      <c r="H42" s="13">
        <v>1.3564819875663701</v>
      </c>
      <c r="I42" s="14">
        <v>2232</v>
      </c>
      <c r="J42" s="14">
        <v>2796</v>
      </c>
      <c r="K42" s="13">
        <v>2.11200640984804</v>
      </c>
      <c r="L42" s="14">
        <v>1323.8596184948001</v>
      </c>
      <c r="M42" s="14">
        <v>762</v>
      </c>
      <c r="ZA42" s="8"/>
    </row>
    <row r="43" spans="2:677" x14ac:dyDescent="0.3">
      <c r="B43" s="21"/>
      <c r="C43" s="15" t="s">
        <v>280</v>
      </c>
      <c r="D43" s="13">
        <v>89.191271223270704</v>
      </c>
      <c r="E43" s="13">
        <v>1.9124302635122401</v>
      </c>
      <c r="F43" s="13">
        <v>84.817399873426595</v>
      </c>
      <c r="G43" s="13">
        <v>92.417739950753202</v>
      </c>
      <c r="H43" s="13">
        <v>2.1441899384132399</v>
      </c>
      <c r="I43" s="14">
        <v>849</v>
      </c>
      <c r="J43" s="14">
        <v>946</v>
      </c>
      <c r="K43" s="13">
        <v>3.5851394311976401</v>
      </c>
      <c r="L43" s="14">
        <v>263.86700382360902</v>
      </c>
      <c r="M43" s="14">
        <v>369</v>
      </c>
      <c r="ZA43" s="8"/>
    </row>
    <row r="44" spans="2:677" x14ac:dyDescent="0.3">
      <c r="B44" s="21"/>
      <c r="C44" s="15" t="s">
        <v>281</v>
      </c>
      <c r="D44" s="13">
        <v>89.392395550715804</v>
      </c>
      <c r="E44" s="13">
        <v>1.4708309138692499</v>
      </c>
      <c r="F44" s="13">
        <v>86.130669654654696</v>
      </c>
      <c r="G44" s="13">
        <v>91.958659615798894</v>
      </c>
      <c r="H44" s="13">
        <v>1.64536469216197</v>
      </c>
      <c r="I44" s="14">
        <v>719</v>
      </c>
      <c r="J44" s="14">
        <v>806</v>
      </c>
      <c r="K44" s="13">
        <v>1.8365530869195299</v>
      </c>
      <c r="L44" s="14">
        <v>438.86561501574101</v>
      </c>
      <c r="M44" s="14">
        <v>289</v>
      </c>
      <c r="ZA44" s="8"/>
    </row>
    <row r="45" spans="2:677" x14ac:dyDescent="0.3">
      <c r="B45" s="21"/>
      <c r="C45" s="15" t="s">
        <v>282</v>
      </c>
      <c r="D45" s="13">
        <v>87.905105747162693</v>
      </c>
      <c r="E45" s="13">
        <v>0.49033106798479298</v>
      </c>
      <c r="F45" s="13">
        <v>86.910263695154001</v>
      </c>
      <c r="G45" s="13">
        <v>88.834052209069796</v>
      </c>
      <c r="H45" s="13">
        <v>0.557795891168266</v>
      </c>
      <c r="I45" s="14">
        <v>15018</v>
      </c>
      <c r="J45" s="14">
        <v>16899</v>
      </c>
      <c r="K45" s="13">
        <v>3.8211840276247599</v>
      </c>
      <c r="L45" s="14">
        <v>4422.45122920824</v>
      </c>
      <c r="M45" s="14">
        <v>2985</v>
      </c>
      <c r="ZA45" s="8"/>
    </row>
    <row r="46" spans="2:677" x14ac:dyDescent="0.3">
      <c r="B46" s="21"/>
      <c r="C46" s="15" t="s">
        <v>283</v>
      </c>
      <c r="D46" s="13">
        <v>83.787259252848401</v>
      </c>
      <c r="E46" s="13">
        <v>4.8848933881135004</v>
      </c>
      <c r="F46" s="13">
        <v>71.684545832017093</v>
      </c>
      <c r="G46" s="13">
        <v>91.341784242612505</v>
      </c>
      <c r="H46" s="13">
        <v>5.8301147831702496</v>
      </c>
      <c r="I46" s="14">
        <v>159</v>
      </c>
      <c r="J46" s="14">
        <v>183</v>
      </c>
      <c r="K46" s="13">
        <v>3.1970331931126399</v>
      </c>
      <c r="L46" s="14">
        <v>57.240569285998198</v>
      </c>
      <c r="M46" s="14">
        <v>95</v>
      </c>
      <c r="ZA46" s="8"/>
    </row>
    <row r="47" spans="2:677" x14ac:dyDescent="0.3">
      <c r="B47" s="21" t="s">
        <v>261</v>
      </c>
      <c r="C47" s="15" t="s">
        <v>246</v>
      </c>
      <c r="D47" s="13">
        <v>85.374759468097693</v>
      </c>
      <c r="E47" s="13">
        <v>0.96523434206042302</v>
      </c>
      <c r="F47" s="13">
        <v>83.378437388701599</v>
      </c>
      <c r="G47" s="13">
        <v>87.168214259065493</v>
      </c>
      <c r="H47" s="13">
        <v>1.13058513789559</v>
      </c>
      <c r="I47" s="14">
        <v>3955</v>
      </c>
      <c r="J47" s="14">
        <v>4675</v>
      </c>
      <c r="K47" s="13">
        <v>3.4875603223849598</v>
      </c>
      <c r="L47" s="14">
        <v>1340.4786062031501</v>
      </c>
      <c r="M47" s="14">
        <v>1807</v>
      </c>
      <c r="ZA47" s="8"/>
    </row>
    <row r="48" spans="2:677" x14ac:dyDescent="0.3">
      <c r="B48" s="21"/>
      <c r="C48" s="15" t="s">
        <v>247</v>
      </c>
      <c r="D48" s="13">
        <v>86.061850017533004</v>
      </c>
      <c r="E48" s="13">
        <v>0.96145287058304696</v>
      </c>
      <c r="F48" s="13">
        <v>84.067324059590803</v>
      </c>
      <c r="G48" s="13">
        <v>87.842799471207599</v>
      </c>
      <c r="H48" s="13">
        <v>1.11716500445572</v>
      </c>
      <c r="I48" s="14">
        <v>3418</v>
      </c>
      <c r="J48" s="14">
        <v>3984</v>
      </c>
      <c r="K48" s="13">
        <v>3.0693788498972099</v>
      </c>
      <c r="L48" s="14">
        <v>1297.9824892366801</v>
      </c>
      <c r="M48" s="14">
        <v>1958</v>
      </c>
      <c r="ZA48" s="8"/>
    </row>
    <row r="49" spans="2:677" x14ac:dyDescent="0.3">
      <c r="B49" s="21"/>
      <c r="C49" s="15" t="s">
        <v>248</v>
      </c>
      <c r="D49" s="13">
        <v>86.697433153224907</v>
      </c>
      <c r="E49" s="13">
        <v>0.95354690249719398</v>
      </c>
      <c r="F49" s="13">
        <v>84.713687910689501</v>
      </c>
      <c r="G49" s="13">
        <v>88.4588149495805</v>
      </c>
      <c r="H49" s="13">
        <v>1.0998559793713201</v>
      </c>
      <c r="I49" s="14">
        <v>3342</v>
      </c>
      <c r="J49" s="14">
        <v>3825</v>
      </c>
      <c r="K49" s="13">
        <v>3.0148125435609199</v>
      </c>
      <c r="L49" s="14">
        <v>1268.73559955477</v>
      </c>
      <c r="M49" s="14">
        <v>1982</v>
      </c>
      <c r="ZA49" s="8"/>
    </row>
    <row r="50" spans="2:677" x14ac:dyDescent="0.3">
      <c r="B50" s="21"/>
      <c r="C50" s="15" t="s">
        <v>249</v>
      </c>
      <c r="D50" s="13">
        <v>87.511372379757503</v>
      </c>
      <c r="E50" s="13">
        <v>0.91533596948997797</v>
      </c>
      <c r="F50" s="13">
        <v>85.603011113746604</v>
      </c>
      <c r="G50" s="13">
        <v>89.198693087951497</v>
      </c>
      <c r="H50" s="13">
        <v>1.0459623070677699</v>
      </c>
      <c r="I50" s="14">
        <v>3665</v>
      </c>
      <c r="J50" s="14">
        <v>4140</v>
      </c>
      <c r="K50" s="13">
        <v>3.1730526141627799</v>
      </c>
      <c r="L50" s="14">
        <v>1304.7372683079</v>
      </c>
      <c r="M50" s="14">
        <v>2056</v>
      </c>
      <c r="ZA50" s="8"/>
    </row>
    <row r="51" spans="2:677" x14ac:dyDescent="0.3">
      <c r="B51" s="21"/>
      <c r="C51" s="15" t="s">
        <v>250</v>
      </c>
      <c r="D51" s="13">
        <v>91.197881325586295</v>
      </c>
      <c r="E51" s="13">
        <v>0.65742631412864205</v>
      </c>
      <c r="F51" s="13">
        <v>89.820405863511894</v>
      </c>
      <c r="G51" s="13">
        <v>92.404722295037303</v>
      </c>
      <c r="H51" s="13">
        <v>0.72087893334008402</v>
      </c>
      <c r="I51" s="14">
        <v>4434</v>
      </c>
      <c r="J51" s="14">
        <v>4828</v>
      </c>
      <c r="K51" s="13">
        <v>2.5989594092315902</v>
      </c>
      <c r="L51" s="14">
        <v>1857.6665656457701</v>
      </c>
      <c r="M51" s="14">
        <v>2045</v>
      </c>
      <c r="ZA51" s="8"/>
    </row>
    <row r="52" spans="2:677" x14ac:dyDescent="0.3">
      <c r="B52" s="21" t="s">
        <v>260</v>
      </c>
      <c r="C52" s="15" t="s">
        <v>251</v>
      </c>
      <c r="D52" s="13">
        <v>87.947805677391798</v>
      </c>
      <c r="E52" s="13">
        <v>0.438092974362573</v>
      </c>
      <c r="F52" s="13">
        <v>87.062068850854203</v>
      </c>
      <c r="G52" s="13">
        <v>88.780718675747494</v>
      </c>
      <c r="H52" s="13">
        <v>0.49812837396941601</v>
      </c>
      <c r="I52" s="14">
        <v>14725</v>
      </c>
      <c r="J52" s="14">
        <v>16614</v>
      </c>
      <c r="K52" s="13">
        <v>3.00808087582435</v>
      </c>
      <c r="L52" s="14">
        <v>5523.12277689244</v>
      </c>
      <c r="M52" s="14">
        <v>3086</v>
      </c>
      <c r="ZA52" s="8"/>
    </row>
    <row r="53" spans="2:677" x14ac:dyDescent="0.3">
      <c r="B53" s="21"/>
      <c r="C53" s="15" t="s">
        <v>252</v>
      </c>
      <c r="D53" s="13">
        <v>85.254493488813694</v>
      </c>
      <c r="E53" s="13">
        <v>0.95336262378930903</v>
      </c>
      <c r="F53" s="13">
        <v>83.285090268001596</v>
      </c>
      <c r="G53" s="13">
        <v>87.027996835273498</v>
      </c>
      <c r="H53" s="13">
        <v>1.11825498548578</v>
      </c>
      <c r="I53" s="14">
        <v>4090</v>
      </c>
      <c r="J53" s="14">
        <v>4839</v>
      </c>
      <c r="K53" s="13">
        <v>3.4978818293496601</v>
      </c>
      <c r="L53" s="14">
        <v>1383.40865588924</v>
      </c>
      <c r="M53" s="14">
        <v>1848</v>
      </c>
      <c r="ZA53" s="8"/>
    </row>
    <row r="54" spans="2:677" x14ac:dyDescent="0.3">
      <c r="B54" s="21" t="s">
        <v>254</v>
      </c>
      <c r="C54" s="15" t="s">
        <v>253</v>
      </c>
      <c r="D54" s="13">
        <v>89.159475851648594</v>
      </c>
      <c r="E54" s="13">
        <v>0.43389491180415402</v>
      </c>
      <c r="F54" s="13">
        <v>88.2789046102789</v>
      </c>
      <c r="G54" s="13">
        <v>89.981400148005093</v>
      </c>
      <c r="H54" s="13">
        <v>0.48665036179228599</v>
      </c>
      <c r="I54" s="14">
        <v>12337</v>
      </c>
      <c r="J54" s="14">
        <v>13779</v>
      </c>
      <c r="K54" s="13">
        <v>2.6837218807943599</v>
      </c>
      <c r="L54" s="14">
        <v>5134.2876095348302</v>
      </c>
      <c r="M54" s="14">
        <v>2793</v>
      </c>
      <c r="ZA54" s="8"/>
    </row>
    <row r="55" spans="2:677" x14ac:dyDescent="0.3">
      <c r="B55" s="21"/>
      <c r="C55" s="15" t="s">
        <v>254</v>
      </c>
      <c r="D55" s="13">
        <v>84.797607551499496</v>
      </c>
      <c r="E55" s="13">
        <v>0.76605789051718498</v>
      </c>
      <c r="F55" s="13">
        <v>83.233685923315903</v>
      </c>
      <c r="G55" s="13">
        <v>86.239767079117598</v>
      </c>
      <c r="H55" s="13">
        <v>0.903395641264926</v>
      </c>
      <c r="I55" s="14">
        <v>6640</v>
      </c>
      <c r="J55" s="14">
        <v>7851</v>
      </c>
      <c r="K55" s="13">
        <v>3.5735288958842899</v>
      </c>
      <c r="L55" s="14">
        <v>2196.9879714816798</v>
      </c>
      <c r="M55" s="14">
        <v>2183</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151" priority="1">
      <formula>ZA9 = 3</formula>
    </cfRule>
    <cfRule type="expression" dxfId="150" priority="48">
      <formula>I9 = J9</formula>
    </cfRule>
    <cfRule type="expression" dxfId="149" priority="95">
      <formula>ZA9 = 2</formula>
    </cfRule>
    <cfRule type="expression" dxfId="148" priority="142">
      <formula>ZA9 = 1</formula>
    </cfRule>
  </conditionalFormatting>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123</v>
      </c>
      <c r="M2" s="11" t="str">
        <f>HYPERLINK("#'INDICE'!A1", "Índice")</f>
        <v>Índice</v>
      </c>
    </row>
    <row r="3" spans="2:677" x14ac:dyDescent="0.3">
      <c r="B3" s="9" t="s">
        <v>7</v>
      </c>
      <c r="C3" s="10" t="s">
        <v>122</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85.460243007463902</v>
      </c>
      <c r="E9" s="13">
        <v>0.496719478551927</v>
      </c>
      <c r="F9" s="13">
        <v>84.458997370747298</v>
      </c>
      <c r="G9" s="13">
        <v>86.407363825931199</v>
      </c>
      <c r="H9" s="13">
        <v>0.58122872235285505</v>
      </c>
      <c r="I9" s="14">
        <v>18164</v>
      </c>
      <c r="J9" s="14">
        <v>21261</v>
      </c>
      <c r="K9" s="13">
        <v>4.2214764469807902</v>
      </c>
      <c r="L9" s="14">
        <v>5036.3895824187102</v>
      </c>
      <c r="M9" s="14">
        <v>3121</v>
      </c>
      <c r="ZA9" s="8"/>
    </row>
    <row r="10" spans="2:677" x14ac:dyDescent="0.3">
      <c r="B10" s="21" t="s">
        <v>256</v>
      </c>
      <c r="C10" s="15" t="s">
        <v>216</v>
      </c>
      <c r="D10" s="13">
        <v>85.143766313612005</v>
      </c>
      <c r="E10" s="13">
        <v>0.64642455321218795</v>
      </c>
      <c r="F10" s="13">
        <v>83.830874940015804</v>
      </c>
      <c r="G10" s="13">
        <v>86.367390171295796</v>
      </c>
      <c r="H10" s="13">
        <v>0.75921536149951196</v>
      </c>
      <c r="I10" s="14">
        <v>11181</v>
      </c>
      <c r="J10" s="14">
        <v>13034</v>
      </c>
      <c r="K10" s="13">
        <v>4.3054495413123703</v>
      </c>
      <c r="L10" s="14">
        <v>3027.3261537346998</v>
      </c>
      <c r="M10" s="14">
        <v>1971</v>
      </c>
      <c r="ZA10" s="8"/>
    </row>
    <row r="11" spans="2:677" x14ac:dyDescent="0.3">
      <c r="B11" s="21"/>
      <c r="C11" s="15" t="s">
        <v>217</v>
      </c>
      <c r="D11" s="13">
        <v>86.165434317043207</v>
      </c>
      <c r="E11" s="13">
        <v>0.70300126570786803</v>
      </c>
      <c r="F11" s="13">
        <v>84.727561041194093</v>
      </c>
      <c r="G11" s="13">
        <v>87.4879254866444</v>
      </c>
      <c r="H11" s="13">
        <v>0.81587387248719201</v>
      </c>
      <c r="I11" s="14">
        <v>6983</v>
      </c>
      <c r="J11" s="14">
        <v>8227</v>
      </c>
      <c r="K11" s="13">
        <v>3.4103763525525999</v>
      </c>
      <c r="L11" s="14">
        <v>2412.3437267685299</v>
      </c>
      <c r="M11" s="14">
        <v>1150</v>
      </c>
      <c r="ZA11" s="8"/>
    </row>
    <row r="12" spans="2:677" x14ac:dyDescent="0.3">
      <c r="B12" s="21" t="s">
        <v>257</v>
      </c>
      <c r="C12" s="15" t="s">
        <v>218</v>
      </c>
      <c r="D12" s="13">
        <v>84.189683808239195</v>
      </c>
      <c r="E12" s="13">
        <v>0.62397174869711003</v>
      </c>
      <c r="F12" s="13">
        <v>82.926719385135897</v>
      </c>
      <c r="G12" s="13">
        <v>85.375698545919803</v>
      </c>
      <c r="H12" s="13">
        <v>0.74114988971611295</v>
      </c>
      <c r="I12" s="14">
        <v>7121</v>
      </c>
      <c r="J12" s="14">
        <v>8355</v>
      </c>
      <c r="K12" s="13">
        <v>2.4435705958292901</v>
      </c>
      <c r="L12" s="14">
        <v>3419.17684484352</v>
      </c>
      <c r="M12" s="14">
        <v>1253</v>
      </c>
      <c r="ZA12" s="8"/>
    </row>
    <row r="13" spans="2:677" x14ac:dyDescent="0.3">
      <c r="B13" s="21"/>
      <c r="C13" s="15" t="s">
        <v>219</v>
      </c>
      <c r="D13" s="13">
        <v>86.8960035471558</v>
      </c>
      <c r="E13" s="13">
        <v>0.78604776299996604</v>
      </c>
      <c r="F13" s="13">
        <v>85.275008083730697</v>
      </c>
      <c r="G13" s="13">
        <v>88.362904122632301</v>
      </c>
      <c r="H13" s="13">
        <v>0.90458448134890601</v>
      </c>
      <c r="I13" s="14">
        <v>6164</v>
      </c>
      <c r="J13" s="14">
        <v>7041</v>
      </c>
      <c r="K13" s="13">
        <v>3.8200316509513201</v>
      </c>
      <c r="L13" s="14">
        <v>1843.1784454577901</v>
      </c>
      <c r="M13" s="14">
        <v>1019</v>
      </c>
      <c r="ZA13" s="8"/>
    </row>
    <row r="14" spans="2:677" x14ac:dyDescent="0.3">
      <c r="B14" s="21"/>
      <c r="C14" s="15" t="s">
        <v>220</v>
      </c>
      <c r="D14" s="13">
        <v>81.315322375379907</v>
      </c>
      <c r="E14" s="13">
        <v>0.91032092442923396</v>
      </c>
      <c r="F14" s="13">
        <v>79.462480009008999</v>
      </c>
      <c r="G14" s="13">
        <v>83.036690376323193</v>
      </c>
      <c r="H14" s="13">
        <v>1.11949494613927</v>
      </c>
      <c r="I14" s="14">
        <v>4879</v>
      </c>
      <c r="J14" s="14">
        <v>5865</v>
      </c>
      <c r="K14" s="13">
        <v>3.1983428400767302</v>
      </c>
      <c r="L14" s="14">
        <v>1833.7621366005001</v>
      </c>
      <c r="M14" s="14">
        <v>849</v>
      </c>
      <c r="ZA14" s="8"/>
    </row>
    <row r="15" spans="2:677" x14ac:dyDescent="0.3">
      <c r="B15" s="21" t="s">
        <v>258</v>
      </c>
      <c r="C15" s="15" t="s">
        <v>221</v>
      </c>
      <c r="D15" s="13">
        <v>86.346590283558996</v>
      </c>
      <c r="E15" s="13">
        <v>1.69938843635257</v>
      </c>
      <c r="F15" s="13">
        <v>82.610209770577796</v>
      </c>
      <c r="G15" s="13">
        <v>89.383341917425597</v>
      </c>
      <c r="H15" s="13">
        <v>1.9681013816200901</v>
      </c>
      <c r="I15" s="14">
        <v>555</v>
      </c>
      <c r="J15" s="14">
        <v>643</v>
      </c>
      <c r="K15" s="13">
        <v>1.5726570643742499</v>
      </c>
      <c r="L15" s="14">
        <v>408.86218271358803</v>
      </c>
      <c r="M15" s="14">
        <v>96</v>
      </c>
      <c r="ZA15" s="8"/>
    </row>
    <row r="16" spans="2:677" x14ac:dyDescent="0.3">
      <c r="B16" s="21"/>
      <c r="C16" s="15" t="s">
        <v>222</v>
      </c>
      <c r="D16" s="13">
        <v>87.533603716018405</v>
      </c>
      <c r="E16" s="13">
        <v>1.4063640744939301</v>
      </c>
      <c r="F16" s="13">
        <v>84.470721497681396</v>
      </c>
      <c r="G16" s="13">
        <v>90.063447500188005</v>
      </c>
      <c r="H16" s="13">
        <v>1.60665620377808</v>
      </c>
      <c r="I16" s="14">
        <v>661</v>
      </c>
      <c r="J16" s="14">
        <v>750</v>
      </c>
      <c r="K16" s="13">
        <v>1.3575680506887899</v>
      </c>
      <c r="L16" s="14">
        <v>552.458493420992</v>
      </c>
      <c r="M16" s="14">
        <v>114</v>
      </c>
      <c r="ZA16" s="8"/>
    </row>
    <row r="17" spans="2:677" x14ac:dyDescent="0.3">
      <c r="B17" s="21"/>
      <c r="C17" s="15" t="s">
        <v>223</v>
      </c>
      <c r="D17" s="13">
        <v>87.743995874186794</v>
      </c>
      <c r="E17" s="13">
        <v>1.49945967510274</v>
      </c>
      <c r="F17" s="13">
        <v>84.451194070091404</v>
      </c>
      <c r="G17" s="13">
        <v>90.418589251278505</v>
      </c>
      <c r="H17" s="13">
        <v>1.7089028829422901</v>
      </c>
      <c r="I17" s="14">
        <v>653</v>
      </c>
      <c r="J17" s="14">
        <v>750</v>
      </c>
      <c r="K17" s="13">
        <v>1.5659759662150801</v>
      </c>
      <c r="L17" s="14">
        <v>478.93455339083499</v>
      </c>
      <c r="M17" s="14">
        <v>113</v>
      </c>
      <c r="ZA17" s="8"/>
    </row>
    <row r="18" spans="2:677" x14ac:dyDescent="0.3">
      <c r="B18" s="21"/>
      <c r="C18" s="15" t="s">
        <v>224</v>
      </c>
      <c r="D18" s="13">
        <v>85.869265724045505</v>
      </c>
      <c r="E18" s="13">
        <v>2.10667788052438</v>
      </c>
      <c r="F18" s="13">
        <v>81.148711560876905</v>
      </c>
      <c r="G18" s="13">
        <v>89.559824806445107</v>
      </c>
      <c r="H18" s="13">
        <v>2.4533549492486899</v>
      </c>
      <c r="I18" s="14">
        <v>544</v>
      </c>
      <c r="J18" s="14">
        <v>632</v>
      </c>
      <c r="K18" s="13">
        <v>2.3079327555456701</v>
      </c>
      <c r="L18" s="14">
        <v>273.83813435698403</v>
      </c>
      <c r="M18" s="14">
        <v>93</v>
      </c>
      <c r="ZA18" s="8"/>
    </row>
    <row r="19" spans="2:677" x14ac:dyDescent="0.3">
      <c r="B19" s="21"/>
      <c r="C19" s="15" t="s">
        <v>225</v>
      </c>
      <c r="D19" s="13">
        <v>85.004422833042995</v>
      </c>
      <c r="E19" s="13">
        <v>1.7446120542319099</v>
      </c>
      <c r="F19" s="13">
        <v>81.199094248826597</v>
      </c>
      <c r="G19" s="13">
        <v>88.1519311401929</v>
      </c>
      <c r="H19" s="13">
        <v>2.05237797762417</v>
      </c>
      <c r="I19" s="14">
        <v>498</v>
      </c>
      <c r="J19" s="14">
        <v>593</v>
      </c>
      <c r="K19" s="13">
        <v>1.413561596631</v>
      </c>
      <c r="L19" s="14">
        <v>419.50771824398902</v>
      </c>
      <c r="M19" s="14">
        <v>89</v>
      </c>
      <c r="ZA19" s="8"/>
    </row>
    <row r="20" spans="2:677" x14ac:dyDescent="0.3">
      <c r="B20" s="21"/>
      <c r="C20" s="15" t="s">
        <v>226</v>
      </c>
      <c r="D20" s="13">
        <v>81.846471493561197</v>
      </c>
      <c r="E20" s="13">
        <v>2.4949185539672398</v>
      </c>
      <c r="F20" s="13">
        <v>76.356631462934601</v>
      </c>
      <c r="G20" s="13">
        <v>86.290473866618996</v>
      </c>
      <c r="H20" s="13">
        <v>3.0482909139992902</v>
      </c>
      <c r="I20" s="14">
        <v>476</v>
      </c>
      <c r="J20" s="14">
        <v>575</v>
      </c>
      <c r="K20" s="13">
        <v>2.4047150709291301</v>
      </c>
      <c r="L20" s="14">
        <v>239.11356773666901</v>
      </c>
      <c r="M20" s="14">
        <v>88</v>
      </c>
      <c r="ZA20" s="8"/>
    </row>
    <row r="21" spans="2:677" x14ac:dyDescent="0.3">
      <c r="B21" s="21"/>
      <c r="C21" s="15" t="s">
        <v>227</v>
      </c>
      <c r="D21" s="13">
        <v>87.865332669907204</v>
      </c>
      <c r="E21" s="13">
        <v>1.1232378332823301</v>
      </c>
      <c r="F21" s="13">
        <v>85.470263241271397</v>
      </c>
      <c r="G21" s="13">
        <v>89.912198110593295</v>
      </c>
      <c r="H21" s="13">
        <v>1.27836292101927</v>
      </c>
      <c r="I21" s="14">
        <v>1100</v>
      </c>
      <c r="J21" s="14">
        <v>1248</v>
      </c>
      <c r="K21" s="13">
        <v>1.4755858001366999</v>
      </c>
      <c r="L21" s="14">
        <v>845.76579680042198</v>
      </c>
      <c r="M21" s="14">
        <v>195</v>
      </c>
      <c r="ZA21" s="8"/>
    </row>
    <row r="22" spans="2:677" x14ac:dyDescent="0.3">
      <c r="B22" s="21"/>
      <c r="C22" s="15" t="s">
        <v>228</v>
      </c>
      <c r="D22" s="13">
        <v>90.346789412995193</v>
      </c>
      <c r="E22" s="13">
        <v>0.874852521103342</v>
      </c>
      <c r="F22" s="13">
        <v>88.479732442906993</v>
      </c>
      <c r="G22" s="13">
        <v>91.938825889791204</v>
      </c>
      <c r="H22" s="13">
        <v>0.96832718327620604</v>
      </c>
      <c r="I22" s="14">
        <v>1419</v>
      </c>
      <c r="J22" s="14">
        <v>1585</v>
      </c>
      <c r="K22" s="13">
        <v>1.3900818519167899</v>
      </c>
      <c r="L22" s="14">
        <v>1140.22062644328</v>
      </c>
      <c r="M22" s="14">
        <v>219</v>
      </c>
      <c r="ZA22" s="8"/>
    </row>
    <row r="23" spans="2:677" x14ac:dyDescent="0.3">
      <c r="B23" s="21"/>
      <c r="C23" s="15" t="s">
        <v>229</v>
      </c>
      <c r="D23" s="13">
        <v>85.680669553951901</v>
      </c>
      <c r="E23" s="13">
        <v>1.4327363760285501</v>
      </c>
      <c r="F23" s="13">
        <v>82.615051054114204</v>
      </c>
      <c r="G23" s="13">
        <v>88.282377656889807</v>
      </c>
      <c r="H23" s="13">
        <v>1.67218158248212</v>
      </c>
      <c r="I23" s="14">
        <v>1073</v>
      </c>
      <c r="J23" s="14">
        <v>1257</v>
      </c>
      <c r="K23" s="13">
        <v>2.10143836162867</v>
      </c>
      <c r="L23" s="14">
        <v>598.16172720183397</v>
      </c>
      <c r="M23" s="14">
        <v>180</v>
      </c>
      <c r="ZA23" s="8"/>
    </row>
    <row r="24" spans="2:677" x14ac:dyDescent="0.3">
      <c r="B24" s="21"/>
      <c r="C24" s="15" t="s">
        <v>230</v>
      </c>
      <c r="D24" s="13">
        <v>87.800766493413207</v>
      </c>
      <c r="E24" s="13">
        <v>1.41845541055774</v>
      </c>
      <c r="F24" s="13">
        <v>84.695663604798298</v>
      </c>
      <c r="G24" s="13">
        <v>90.347671174880404</v>
      </c>
      <c r="H24" s="13">
        <v>1.61553875576263</v>
      </c>
      <c r="I24" s="14">
        <v>588</v>
      </c>
      <c r="J24" s="14">
        <v>675</v>
      </c>
      <c r="K24" s="13">
        <v>1.26607788074043</v>
      </c>
      <c r="L24" s="14">
        <v>533.14255802750699</v>
      </c>
      <c r="M24" s="14">
        <v>99</v>
      </c>
      <c r="ZA24" s="8"/>
    </row>
    <row r="25" spans="2:677" x14ac:dyDescent="0.3">
      <c r="B25" s="21"/>
      <c r="C25" s="15" t="s">
        <v>231</v>
      </c>
      <c r="D25" s="13">
        <v>83.052461269346196</v>
      </c>
      <c r="E25" s="13">
        <v>1.6316820494492299</v>
      </c>
      <c r="F25" s="13">
        <v>79.582450469800406</v>
      </c>
      <c r="G25" s="13">
        <v>86.036212562496701</v>
      </c>
      <c r="H25" s="13">
        <v>1.9646402099482001</v>
      </c>
      <c r="I25" s="14">
        <v>897</v>
      </c>
      <c r="J25" s="14">
        <v>1071</v>
      </c>
      <c r="K25" s="13">
        <v>2.0239310204309802</v>
      </c>
      <c r="L25" s="14">
        <v>529.16823211294002</v>
      </c>
      <c r="M25" s="14">
        <v>159</v>
      </c>
      <c r="ZA25" s="8"/>
    </row>
    <row r="26" spans="2:677" x14ac:dyDescent="0.3">
      <c r="B26" s="21"/>
      <c r="C26" s="15" t="s">
        <v>232</v>
      </c>
      <c r="D26" s="13">
        <v>84.099602243893401</v>
      </c>
      <c r="E26" s="13">
        <v>1.2202410182933701</v>
      </c>
      <c r="F26" s="13">
        <v>81.540999671979506</v>
      </c>
      <c r="G26" s="13">
        <v>86.362869097869194</v>
      </c>
      <c r="H26" s="13">
        <v>1.45094743106466</v>
      </c>
      <c r="I26" s="14">
        <v>1019</v>
      </c>
      <c r="J26" s="14">
        <v>1210</v>
      </c>
      <c r="K26" s="13">
        <v>1.34621867727867</v>
      </c>
      <c r="L26" s="14">
        <v>898.81385574442299</v>
      </c>
      <c r="M26" s="14">
        <v>174</v>
      </c>
      <c r="ZA26" s="8"/>
    </row>
    <row r="27" spans="2:677" x14ac:dyDescent="0.3">
      <c r="B27" s="21"/>
      <c r="C27" s="15" t="s">
        <v>233</v>
      </c>
      <c r="D27" s="13">
        <v>89.217764683640695</v>
      </c>
      <c r="E27" s="13">
        <v>1.30383856488823</v>
      </c>
      <c r="F27" s="13">
        <v>86.359841055813703</v>
      </c>
      <c r="G27" s="13">
        <v>91.535578713937099</v>
      </c>
      <c r="H27" s="13">
        <v>1.46141137867726</v>
      </c>
      <c r="I27" s="14">
        <v>940</v>
      </c>
      <c r="J27" s="14">
        <v>1055</v>
      </c>
      <c r="K27" s="13">
        <v>1.8626365136762699</v>
      </c>
      <c r="L27" s="14">
        <v>566.40143809795404</v>
      </c>
      <c r="M27" s="14">
        <v>160</v>
      </c>
      <c r="ZA27" s="8"/>
    </row>
    <row r="28" spans="2:677" x14ac:dyDescent="0.3">
      <c r="B28" s="21"/>
      <c r="C28" s="15" t="s">
        <v>234</v>
      </c>
      <c r="D28" s="13">
        <v>78.719469621814298</v>
      </c>
      <c r="E28" s="13">
        <v>2.73084330003707</v>
      </c>
      <c r="F28" s="13">
        <v>72.793824989151801</v>
      </c>
      <c r="G28" s="13">
        <v>83.644462399803302</v>
      </c>
      <c r="H28" s="13">
        <v>3.4690824432083298</v>
      </c>
      <c r="I28" s="14">
        <v>507</v>
      </c>
      <c r="J28" s="14">
        <v>616</v>
      </c>
      <c r="K28" s="13">
        <v>2.73781481641275</v>
      </c>
      <c r="L28" s="14">
        <v>224.99695607868699</v>
      </c>
      <c r="M28" s="14">
        <v>89</v>
      </c>
      <c r="ZA28" s="8"/>
    </row>
    <row r="29" spans="2:677" x14ac:dyDescent="0.3">
      <c r="B29" s="21"/>
      <c r="C29" s="15" t="s">
        <v>235</v>
      </c>
      <c r="D29" s="13">
        <v>81.955211475468403</v>
      </c>
      <c r="E29" s="13">
        <v>2.4600602762353199</v>
      </c>
      <c r="F29" s="13">
        <v>76.564863366466895</v>
      </c>
      <c r="G29" s="13">
        <v>86.327127744970994</v>
      </c>
      <c r="H29" s="13">
        <v>3.0017130478294098</v>
      </c>
      <c r="I29" s="14">
        <v>729</v>
      </c>
      <c r="J29" s="14">
        <v>863</v>
      </c>
      <c r="K29" s="13">
        <v>3.5275273561096001</v>
      </c>
      <c r="L29" s="14">
        <v>244.64728771140599</v>
      </c>
      <c r="M29" s="14">
        <v>118</v>
      </c>
      <c r="ZA29" s="8"/>
    </row>
    <row r="30" spans="2:677" x14ac:dyDescent="0.3">
      <c r="B30" s="21"/>
      <c r="C30" s="15" t="s">
        <v>236</v>
      </c>
      <c r="D30" s="13">
        <v>83.148198434352196</v>
      </c>
      <c r="E30" s="13">
        <v>1.92762459792827</v>
      </c>
      <c r="F30" s="13">
        <v>78.990561786384603</v>
      </c>
      <c r="G30" s="13">
        <v>86.622406547930396</v>
      </c>
      <c r="H30" s="13">
        <v>2.3182998961188299</v>
      </c>
      <c r="I30" s="14">
        <v>869</v>
      </c>
      <c r="J30" s="14">
        <v>1029</v>
      </c>
      <c r="K30" s="13">
        <v>2.7260816124509901</v>
      </c>
      <c r="L30" s="14">
        <v>377.46485479385098</v>
      </c>
      <c r="M30" s="14">
        <v>151</v>
      </c>
      <c r="ZA30" s="8"/>
    </row>
    <row r="31" spans="2:677" x14ac:dyDescent="0.3">
      <c r="B31" s="21"/>
      <c r="C31" s="15" t="s">
        <v>237</v>
      </c>
      <c r="D31" s="13">
        <v>81.452362081030103</v>
      </c>
      <c r="E31" s="13">
        <v>1.36576793545818</v>
      </c>
      <c r="F31" s="13">
        <v>78.601908361517303</v>
      </c>
      <c r="G31" s="13">
        <v>84.0003960333473</v>
      </c>
      <c r="H31" s="13">
        <v>1.6767689733779501</v>
      </c>
      <c r="I31" s="14">
        <v>807</v>
      </c>
      <c r="J31" s="14">
        <v>1002</v>
      </c>
      <c r="K31" s="13">
        <v>1.2359349402466999</v>
      </c>
      <c r="L31" s="14">
        <v>810.72228591579005</v>
      </c>
      <c r="M31" s="14">
        <v>155</v>
      </c>
      <c r="ZA31" s="8"/>
    </row>
    <row r="32" spans="2:677" x14ac:dyDescent="0.3">
      <c r="B32" s="21"/>
      <c r="C32" s="15" t="s">
        <v>238</v>
      </c>
      <c r="D32" s="13">
        <v>83.199691820295101</v>
      </c>
      <c r="E32" s="13">
        <v>2.0664275491861899</v>
      </c>
      <c r="F32" s="13">
        <v>78.682763626846906</v>
      </c>
      <c r="G32" s="13">
        <v>86.918645474355998</v>
      </c>
      <c r="H32" s="13">
        <v>2.4836961579731698</v>
      </c>
      <c r="I32" s="14">
        <v>493</v>
      </c>
      <c r="J32" s="14">
        <v>593</v>
      </c>
      <c r="K32" s="13">
        <v>1.80851913010706</v>
      </c>
      <c r="L32" s="14">
        <v>327.89257803698001</v>
      </c>
      <c r="M32" s="14">
        <v>85</v>
      </c>
      <c r="ZA32" s="8"/>
    </row>
    <row r="33" spans="2:677" x14ac:dyDescent="0.3">
      <c r="B33" s="21"/>
      <c r="C33" s="15" t="s">
        <v>239</v>
      </c>
      <c r="D33" s="13">
        <v>87.719273357525793</v>
      </c>
      <c r="E33" s="13">
        <v>1.5388970527760599</v>
      </c>
      <c r="F33" s="13">
        <v>84.333070442783693</v>
      </c>
      <c r="G33" s="13">
        <v>90.456416476357006</v>
      </c>
      <c r="H33" s="13">
        <v>1.7543431379143199</v>
      </c>
      <c r="I33" s="14">
        <v>704</v>
      </c>
      <c r="J33" s="14">
        <v>794</v>
      </c>
      <c r="K33" s="13">
        <v>1.7433044277721701</v>
      </c>
      <c r="L33" s="14">
        <v>455.45688254499601</v>
      </c>
      <c r="M33" s="14">
        <v>118</v>
      </c>
      <c r="ZA33" s="8"/>
    </row>
    <row r="34" spans="2:677" x14ac:dyDescent="0.3">
      <c r="B34" s="21"/>
      <c r="C34" s="15" t="s">
        <v>240</v>
      </c>
      <c r="D34" s="13">
        <v>80.574595201067396</v>
      </c>
      <c r="E34" s="13">
        <v>1.32684937419223</v>
      </c>
      <c r="F34" s="13">
        <v>77.825818011710894</v>
      </c>
      <c r="G34" s="13">
        <v>83.056808600001702</v>
      </c>
      <c r="H34" s="13">
        <v>1.6467341485007601</v>
      </c>
      <c r="I34" s="14">
        <v>1196</v>
      </c>
      <c r="J34" s="14">
        <v>1479</v>
      </c>
      <c r="K34" s="13">
        <v>1.6624533672228801</v>
      </c>
      <c r="L34" s="14">
        <v>889.64901461907402</v>
      </c>
      <c r="M34" s="14">
        <v>223</v>
      </c>
      <c r="ZA34" s="8"/>
    </row>
    <row r="35" spans="2:677" x14ac:dyDescent="0.3">
      <c r="B35" s="21"/>
      <c r="C35" s="15" t="s">
        <v>241</v>
      </c>
      <c r="D35" s="13">
        <v>80.162553092646107</v>
      </c>
      <c r="E35" s="13">
        <v>1.86402349575184</v>
      </c>
      <c r="F35" s="13">
        <v>76.221713352660601</v>
      </c>
      <c r="G35" s="13">
        <v>83.5908727783182</v>
      </c>
      <c r="H35" s="13">
        <v>2.3253045516121902</v>
      </c>
      <c r="I35" s="14">
        <v>874</v>
      </c>
      <c r="J35" s="14">
        <v>1084</v>
      </c>
      <c r="K35" s="13">
        <v>2.3663223364356898</v>
      </c>
      <c r="L35" s="14">
        <v>458.09481798358502</v>
      </c>
      <c r="M35" s="14">
        <v>150</v>
      </c>
      <c r="ZA35" s="8"/>
    </row>
    <row r="36" spans="2:677" x14ac:dyDescent="0.3">
      <c r="B36" s="21"/>
      <c r="C36" s="15" t="s">
        <v>242</v>
      </c>
      <c r="D36" s="13">
        <v>89.579367719636906</v>
      </c>
      <c r="E36" s="13">
        <v>1.1507830214680399</v>
      </c>
      <c r="F36" s="13">
        <v>87.0782482210289</v>
      </c>
      <c r="G36" s="13">
        <v>91.642835267020899</v>
      </c>
      <c r="H36" s="13">
        <v>1.2846518687983199</v>
      </c>
      <c r="I36" s="14">
        <v>949</v>
      </c>
      <c r="J36" s="14">
        <v>1071</v>
      </c>
      <c r="K36" s="13">
        <v>1.5179889368641399</v>
      </c>
      <c r="L36" s="14">
        <v>705.53873878189802</v>
      </c>
      <c r="M36" s="14">
        <v>162</v>
      </c>
      <c r="ZA36" s="8"/>
    </row>
    <row r="37" spans="2:677" x14ac:dyDescent="0.3">
      <c r="B37" s="21"/>
      <c r="C37" s="15" t="s">
        <v>243</v>
      </c>
      <c r="D37" s="13">
        <v>90.558154296382398</v>
      </c>
      <c r="E37" s="13">
        <v>1.6222064335694</v>
      </c>
      <c r="F37" s="13">
        <v>86.806736459996898</v>
      </c>
      <c r="G37" s="13">
        <v>93.324905428861896</v>
      </c>
      <c r="H37" s="13">
        <v>1.7913422001294099</v>
      </c>
      <c r="I37" s="14">
        <v>613</v>
      </c>
      <c r="J37" s="14">
        <v>686</v>
      </c>
      <c r="K37" s="13">
        <v>2.1082317893073501</v>
      </c>
      <c r="L37" s="14">
        <v>325.39116594261202</v>
      </c>
      <c r="M37" s="14">
        <v>91</v>
      </c>
      <c r="ZA37" s="8"/>
    </row>
    <row r="38" spans="2:677" x14ac:dyDescent="0.3">
      <c r="B38" s="21" t="s">
        <v>259</v>
      </c>
      <c r="C38" s="15" t="s">
        <v>244</v>
      </c>
      <c r="D38" s="13">
        <v>86.613089202350693</v>
      </c>
      <c r="E38" s="13">
        <v>0.66423924399057799</v>
      </c>
      <c r="F38" s="13">
        <v>85.2558569315553</v>
      </c>
      <c r="G38" s="13">
        <v>87.863170775756601</v>
      </c>
      <c r="H38" s="13">
        <v>0.766903998122895</v>
      </c>
      <c r="I38" s="14">
        <v>10261</v>
      </c>
      <c r="J38" s="14">
        <v>12004</v>
      </c>
      <c r="K38" s="13">
        <v>4.5674622881032896</v>
      </c>
      <c r="L38" s="14">
        <v>2628.15525182691</v>
      </c>
      <c r="M38" s="14">
        <v>1678</v>
      </c>
      <c r="ZA38" s="8"/>
    </row>
    <row r="39" spans="2:677" x14ac:dyDescent="0.3">
      <c r="B39" s="21"/>
      <c r="C39" s="15" t="s">
        <v>245</v>
      </c>
      <c r="D39" s="13">
        <v>84.557426998876807</v>
      </c>
      <c r="E39" s="13">
        <v>0.73113268544663301</v>
      </c>
      <c r="F39" s="13">
        <v>83.0681098993863</v>
      </c>
      <c r="G39" s="13">
        <v>85.937920864037395</v>
      </c>
      <c r="H39" s="13">
        <v>0.86465815173910598</v>
      </c>
      <c r="I39" s="14">
        <v>7903</v>
      </c>
      <c r="J39" s="14">
        <v>9257</v>
      </c>
      <c r="K39" s="13">
        <v>3.7891720286403001</v>
      </c>
      <c r="L39" s="14">
        <v>2443.0139170328898</v>
      </c>
      <c r="M39" s="14">
        <v>1346</v>
      </c>
      <c r="ZA39" s="8"/>
    </row>
    <row r="40" spans="2:677" x14ac:dyDescent="0.3">
      <c r="B40" s="21" t="s">
        <v>284</v>
      </c>
      <c r="C40" s="15" t="s">
        <v>277</v>
      </c>
      <c r="D40" s="13">
        <v>85.430367670983202</v>
      </c>
      <c r="E40" s="13">
        <v>0.65377240126672997</v>
      </c>
      <c r="F40" s="13">
        <v>84.101162595706001</v>
      </c>
      <c r="G40" s="13">
        <v>86.666064740552002</v>
      </c>
      <c r="H40" s="13">
        <v>0.765269328799561</v>
      </c>
      <c r="I40" s="14">
        <v>9235</v>
      </c>
      <c r="J40" s="14">
        <v>10817</v>
      </c>
      <c r="K40" s="13">
        <v>3.7141460468637799</v>
      </c>
      <c r="L40" s="14">
        <v>2912.3787442698599</v>
      </c>
      <c r="M40" s="14">
        <v>3036</v>
      </c>
      <c r="ZA40" s="8"/>
    </row>
    <row r="41" spans="2:677" x14ac:dyDescent="0.3">
      <c r="B41" s="21"/>
      <c r="C41" s="15" t="s">
        <v>278</v>
      </c>
      <c r="D41" s="13">
        <v>85.491183847453399</v>
      </c>
      <c r="E41" s="13">
        <v>0.63444972725101201</v>
      </c>
      <c r="F41" s="13">
        <v>84.2023953006222</v>
      </c>
      <c r="G41" s="13">
        <v>86.691449383387805</v>
      </c>
      <c r="H41" s="13">
        <v>0.74212298707091795</v>
      </c>
      <c r="I41" s="14">
        <v>8929</v>
      </c>
      <c r="J41" s="14">
        <v>10444</v>
      </c>
      <c r="K41" s="13">
        <v>3.3889596605189101</v>
      </c>
      <c r="L41" s="14">
        <v>3081.7717076044601</v>
      </c>
      <c r="M41" s="14">
        <v>3022</v>
      </c>
      <c r="ZA41" s="8"/>
    </row>
    <row r="42" spans="2:677" x14ac:dyDescent="0.3">
      <c r="B42" s="21" t="s">
        <v>285</v>
      </c>
      <c r="C42" s="15" t="s">
        <v>279</v>
      </c>
      <c r="D42" s="13">
        <v>80.625805703024895</v>
      </c>
      <c r="E42" s="13">
        <v>1.2693760621212</v>
      </c>
      <c r="F42" s="13">
        <v>78.011861625587599</v>
      </c>
      <c r="G42" s="13">
        <v>82.996733981533495</v>
      </c>
      <c r="H42" s="13">
        <v>1.57440418864995</v>
      </c>
      <c r="I42" s="14">
        <v>2201</v>
      </c>
      <c r="J42" s="14">
        <v>2744</v>
      </c>
      <c r="K42" s="13">
        <v>2.8294934794770401</v>
      </c>
      <c r="L42" s="14">
        <v>969.78488195956595</v>
      </c>
      <c r="M42" s="14">
        <v>759</v>
      </c>
      <c r="ZA42" s="8"/>
    </row>
    <row r="43" spans="2:677" x14ac:dyDescent="0.3">
      <c r="B43" s="21"/>
      <c r="C43" s="15" t="s">
        <v>280</v>
      </c>
      <c r="D43" s="13">
        <v>86.934740483515995</v>
      </c>
      <c r="E43" s="13">
        <v>3.4323521253178702</v>
      </c>
      <c r="F43" s="13">
        <v>78.600082991405699</v>
      </c>
      <c r="G43" s="13">
        <v>92.339651892600003</v>
      </c>
      <c r="H43" s="13">
        <v>3.94819390525321</v>
      </c>
      <c r="I43" s="14">
        <v>841</v>
      </c>
      <c r="J43" s="14">
        <v>937</v>
      </c>
      <c r="K43" s="13">
        <v>9.7084101961315294</v>
      </c>
      <c r="L43" s="14">
        <v>96.514257336732896</v>
      </c>
      <c r="M43" s="14">
        <v>366</v>
      </c>
      <c r="ZA43" s="8"/>
    </row>
    <row r="44" spans="2:677" x14ac:dyDescent="0.3">
      <c r="B44" s="21"/>
      <c r="C44" s="15" t="s">
        <v>281</v>
      </c>
      <c r="D44" s="13">
        <v>86.657638090135194</v>
      </c>
      <c r="E44" s="13">
        <v>1.6612195606148199</v>
      </c>
      <c r="F44" s="13">
        <v>83.036934762941499</v>
      </c>
      <c r="G44" s="13">
        <v>89.602287357031301</v>
      </c>
      <c r="H44" s="13">
        <v>1.9169915049922499</v>
      </c>
      <c r="I44" s="14">
        <v>693</v>
      </c>
      <c r="J44" s="14">
        <v>794</v>
      </c>
      <c r="K44" s="13">
        <v>1.89272577004104</v>
      </c>
      <c r="L44" s="14">
        <v>419.50081336018502</v>
      </c>
      <c r="M44" s="14">
        <v>283</v>
      </c>
      <c r="ZA44" s="8"/>
    </row>
    <row r="45" spans="2:677" x14ac:dyDescent="0.3">
      <c r="B45" s="21"/>
      <c r="C45" s="15" t="s">
        <v>282</v>
      </c>
      <c r="D45" s="13">
        <v>85.753094678893106</v>
      </c>
      <c r="E45" s="13">
        <v>0.55864561376609601</v>
      </c>
      <c r="F45" s="13">
        <v>84.622233164705804</v>
      </c>
      <c r="G45" s="13">
        <v>86.813752794335699</v>
      </c>
      <c r="H45" s="13">
        <v>0.651458254489792</v>
      </c>
      <c r="I45" s="14">
        <v>14270</v>
      </c>
      <c r="J45" s="14">
        <v>16606</v>
      </c>
      <c r="K45" s="13">
        <v>4.2417134499750304</v>
      </c>
      <c r="L45" s="14">
        <v>3914.9273509029099</v>
      </c>
      <c r="M45" s="14">
        <v>2985</v>
      </c>
      <c r="ZA45" s="8"/>
    </row>
    <row r="46" spans="2:677" x14ac:dyDescent="0.3">
      <c r="B46" s="21"/>
      <c r="C46" s="15" t="s">
        <v>283</v>
      </c>
      <c r="D46" s="13">
        <v>85.400995031569593</v>
      </c>
      <c r="E46" s="13">
        <v>3.8591640807496002</v>
      </c>
      <c r="F46" s="13">
        <v>75.990268757214594</v>
      </c>
      <c r="G46" s="13">
        <v>91.534080115830704</v>
      </c>
      <c r="H46" s="13">
        <v>4.5188748436982697</v>
      </c>
      <c r="I46" s="14">
        <v>159</v>
      </c>
      <c r="J46" s="14">
        <v>180</v>
      </c>
      <c r="K46" s="13">
        <v>2.1382246489169301</v>
      </c>
      <c r="L46" s="14">
        <v>84.181987187910707</v>
      </c>
      <c r="M46" s="14">
        <v>92</v>
      </c>
      <c r="ZA46" s="8"/>
    </row>
    <row r="47" spans="2:677" x14ac:dyDescent="0.3">
      <c r="B47" s="21" t="s">
        <v>261</v>
      </c>
      <c r="C47" s="15" t="s">
        <v>246</v>
      </c>
      <c r="D47" s="13">
        <v>84.629402745948695</v>
      </c>
      <c r="E47" s="13">
        <v>1.04776643929465</v>
      </c>
      <c r="F47" s="13">
        <v>82.460306236081493</v>
      </c>
      <c r="G47" s="13">
        <v>86.573927409588904</v>
      </c>
      <c r="H47" s="13">
        <v>1.2380643196076599</v>
      </c>
      <c r="I47" s="14">
        <v>3891</v>
      </c>
      <c r="J47" s="14">
        <v>4608</v>
      </c>
      <c r="K47" s="13">
        <v>3.8880797137060901</v>
      </c>
      <c r="L47" s="14">
        <v>1185.1608864283501</v>
      </c>
      <c r="M47" s="14">
        <v>1796</v>
      </c>
      <c r="ZA47" s="8"/>
    </row>
    <row r="48" spans="2:677" x14ac:dyDescent="0.3">
      <c r="B48" s="21"/>
      <c r="C48" s="15" t="s">
        <v>247</v>
      </c>
      <c r="D48" s="13">
        <v>87.089367422915799</v>
      </c>
      <c r="E48" s="13">
        <v>1.01979759240674</v>
      </c>
      <c r="F48" s="13">
        <v>84.954133321674405</v>
      </c>
      <c r="G48" s="13">
        <v>88.960954805910404</v>
      </c>
      <c r="H48" s="13">
        <v>1.1709782980217101</v>
      </c>
      <c r="I48" s="14">
        <v>3359</v>
      </c>
      <c r="J48" s="14">
        <v>3910</v>
      </c>
      <c r="K48" s="13">
        <v>3.6156049916184698</v>
      </c>
      <c r="L48" s="14">
        <v>1081.4234433971601</v>
      </c>
      <c r="M48" s="14">
        <v>1937</v>
      </c>
      <c r="ZA48" s="8"/>
    </row>
    <row r="49" spans="2:677" x14ac:dyDescent="0.3">
      <c r="B49" s="21"/>
      <c r="C49" s="15" t="s">
        <v>248</v>
      </c>
      <c r="D49" s="13">
        <v>86.067436867922694</v>
      </c>
      <c r="E49" s="13">
        <v>1.1417589718015699</v>
      </c>
      <c r="F49" s="13">
        <v>83.674033284370395</v>
      </c>
      <c r="G49" s="13">
        <v>88.1596160197534</v>
      </c>
      <c r="H49" s="13">
        <v>1.32658646911222</v>
      </c>
      <c r="I49" s="14">
        <v>3267</v>
      </c>
      <c r="J49" s="14">
        <v>3767</v>
      </c>
      <c r="K49" s="13">
        <v>4.0941079750782698</v>
      </c>
      <c r="L49" s="14">
        <v>920.10274837169698</v>
      </c>
      <c r="M49" s="14">
        <v>1966</v>
      </c>
      <c r="ZA49" s="8"/>
    </row>
    <row r="50" spans="2:677" x14ac:dyDescent="0.3">
      <c r="B50" s="21"/>
      <c r="C50" s="15" t="s">
        <v>249</v>
      </c>
      <c r="D50" s="13">
        <v>86.937713594233799</v>
      </c>
      <c r="E50" s="13">
        <v>0.836854425986303</v>
      </c>
      <c r="F50" s="13">
        <v>85.207184708959403</v>
      </c>
      <c r="G50" s="13">
        <v>88.4931368785751</v>
      </c>
      <c r="H50" s="13">
        <v>0.96259079217584598</v>
      </c>
      <c r="I50" s="14">
        <v>3494</v>
      </c>
      <c r="J50" s="14">
        <v>4052</v>
      </c>
      <c r="K50" s="13">
        <v>2.4982428991533201</v>
      </c>
      <c r="L50" s="14">
        <v>1621.9399648341901</v>
      </c>
      <c r="M50" s="14">
        <v>2031</v>
      </c>
      <c r="ZA50" s="8"/>
    </row>
    <row r="51" spans="2:677" x14ac:dyDescent="0.3">
      <c r="B51" s="21"/>
      <c r="C51" s="15" t="s">
        <v>250</v>
      </c>
      <c r="D51" s="13">
        <v>82.306977745174507</v>
      </c>
      <c r="E51" s="13">
        <v>0.92860695853630304</v>
      </c>
      <c r="F51" s="13">
        <v>80.411772420262096</v>
      </c>
      <c r="G51" s="13">
        <v>84.055177131019306</v>
      </c>
      <c r="H51" s="13">
        <v>1.1282238565620799</v>
      </c>
      <c r="I51" s="14">
        <v>3996</v>
      </c>
      <c r="J51" s="14">
        <v>4752</v>
      </c>
      <c r="K51" s="13">
        <v>2.8132622540294698</v>
      </c>
      <c r="L51" s="14">
        <v>1689.1422025065899</v>
      </c>
      <c r="M51" s="14">
        <v>2034</v>
      </c>
      <c r="ZA51" s="8"/>
    </row>
    <row r="52" spans="2:677" x14ac:dyDescent="0.3">
      <c r="B52" s="21" t="s">
        <v>260</v>
      </c>
      <c r="C52" s="15" t="s">
        <v>251</v>
      </c>
      <c r="D52" s="13">
        <v>85.562290640858706</v>
      </c>
      <c r="E52" s="13">
        <v>0.53660263627444404</v>
      </c>
      <c r="F52" s="13">
        <v>84.477969438392506</v>
      </c>
      <c r="G52" s="13">
        <v>86.582894980387096</v>
      </c>
      <c r="H52" s="13">
        <v>0.62714851630935597</v>
      </c>
      <c r="I52" s="14">
        <v>13979</v>
      </c>
      <c r="J52" s="14">
        <v>16322</v>
      </c>
      <c r="K52" s="13">
        <v>3.8042729653484701</v>
      </c>
      <c r="L52" s="14">
        <v>4290.4387115935897</v>
      </c>
      <c r="M52" s="14">
        <v>3085</v>
      </c>
      <c r="ZA52" s="8"/>
    </row>
    <row r="53" spans="2:677" x14ac:dyDescent="0.3">
      <c r="B53" s="21"/>
      <c r="C53" s="15" t="s">
        <v>252</v>
      </c>
      <c r="D53" s="13">
        <v>84.692785959096597</v>
      </c>
      <c r="E53" s="13">
        <v>1.03210011322283</v>
      </c>
      <c r="F53" s="13">
        <v>82.557255536199094</v>
      </c>
      <c r="G53" s="13">
        <v>86.609269328366807</v>
      </c>
      <c r="H53" s="13">
        <v>1.21863993672531</v>
      </c>
      <c r="I53" s="14">
        <v>4029</v>
      </c>
      <c r="J53" s="14">
        <v>4768</v>
      </c>
      <c r="K53" s="13">
        <v>3.91693377795082</v>
      </c>
      <c r="L53" s="14">
        <v>1217.27868539417</v>
      </c>
      <c r="M53" s="14">
        <v>1838</v>
      </c>
      <c r="ZA53" s="8"/>
    </row>
    <row r="54" spans="2:677" x14ac:dyDescent="0.3">
      <c r="B54" s="21" t="s">
        <v>254</v>
      </c>
      <c r="C54" s="15" t="s">
        <v>253</v>
      </c>
      <c r="D54" s="13">
        <v>85.163863593777194</v>
      </c>
      <c r="E54" s="13">
        <v>0.54460910910758098</v>
      </c>
      <c r="F54" s="13">
        <v>84.063953125359603</v>
      </c>
      <c r="G54" s="13">
        <v>86.200320088834701</v>
      </c>
      <c r="H54" s="13">
        <v>0.63948379761786101</v>
      </c>
      <c r="I54" s="14">
        <v>11592</v>
      </c>
      <c r="J54" s="14">
        <v>13529</v>
      </c>
      <c r="K54" s="13">
        <v>3.1756104570222199</v>
      </c>
      <c r="L54" s="14">
        <v>4260.2832378522298</v>
      </c>
      <c r="M54" s="14">
        <v>2788</v>
      </c>
      <c r="ZA54" s="8"/>
    </row>
    <row r="55" spans="2:677" x14ac:dyDescent="0.3">
      <c r="B55" s="21"/>
      <c r="C55" s="15" t="s">
        <v>254</v>
      </c>
      <c r="D55" s="13">
        <v>85.912876048775402</v>
      </c>
      <c r="E55" s="13">
        <v>0.78488747870517295</v>
      </c>
      <c r="F55" s="13">
        <v>84.302287127380893</v>
      </c>
      <c r="G55" s="13">
        <v>87.382949739358295</v>
      </c>
      <c r="H55" s="13">
        <v>0.913585384174041</v>
      </c>
      <c r="I55" s="14">
        <v>6572</v>
      </c>
      <c r="J55" s="14">
        <v>7732</v>
      </c>
      <c r="K55" s="13">
        <v>3.9352278323732399</v>
      </c>
      <c r="L55" s="14">
        <v>1964.81635355202</v>
      </c>
      <c r="M55" s="14">
        <v>2165</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147" priority="1">
      <formula>ZA9 = 3</formula>
    </cfRule>
    <cfRule type="expression" dxfId="146" priority="48">
      <formula>I9 = J9</formula>
    </cfRule>
    <cfRule type="expression" dxfId="145" priority="95">
      <formula>ZA9 = 2</formula>
    </cfRule>
    <cfRule type="expression" dxfId="144" priority="142">
      <formula>ZA9 = 1</formula>
    </cfRule>
  </conditionalFormatting>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125</v>
      </c>
      <c r="M2" s="11" t="str">
        <f>HYPERLINK("#'INDICE'!A1", "Índice")</f>
        <v>Índice</v>
      </c>
    </row>
    <row r="3" spans="2:677" x14ac:dyDescent="0.3">
      <c r="B3" s="9" t="s">
        <v>7</v>
      </c>
      <c r="C3" s="10" t="s">
        <v>124</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96.241526893095795</v>
      </c>
      <c r="E9" s="13">
        <v>0.25665015054489299</v>
      </c>
      <c r="F9" s="13">
        <v>95.704633912222903</v>
      </c>
      <c r="G9" s="13">
        <v>96.713616138150101</v>
      </c>
      <c r="H9" s="13">
        <v>0.26667298289020003</v>
      </c>
      <c r="I9" s="14">
        <v>20854</v>
      </c>
      <c r="J9" s="14">
        <v>21720</v>
      </c>
      <c r="K9" s="13">
        <v>3.95502226108762</v>
      </c>
      <c r="L9" s="14">
        <v>5491.7516428914096</v>
      </c>
      <c r="M9" s="14">
        <v>3122</v>
      </c>
      <c r="ZA9" s="8"/>
    </row>
    <row r="10" spans="2:677" x14ac:dyDescent="0.3">
      <c r="B10" s="21" t="s">
        <v>256</v>
      </c>
      <c r="C10" s="15" t="s">
        <v>216</v>
      </c>
      <c r="D10" s="13">
        <v>96.591095914089394</v>
      </c>
      <c r="E10" s="13">
        <v>0.33678267406657397</v>
      </c>
      <c r="F10" s="13">
        <v>95.865200376226298</v>
      </c>
      <c r="G10" s="13">
        <v>97.193286015611207</v>
      </c>
      <c r="H10" s="13">
        <v>0.34866844700273097</v>
      </c>
      <c r="I10" s="14">
        <v>12862</v>
      </c>
      <c r="J10" s="14">
        <v>13294</v>
      </c>
      <c r="K10" s="13">
        <v>4.5789996581775796</v>
      </c>
      <c r="L10" s="14">
        <v>2903.2542023143401</v>
      </c>
      <c r="M10" s="14">
        <v>1971</v>
      </c>
      <c r="ZA10" s="8"/>
    </row>
    <row r="11" spans="2:677" x14ac:dyDescent="0.3">
      <c r="B11" s="21"/>
      <c r="C11" s="15" t="s">
        <v>217</v>
      </c>
      <c r="D11" s="13">
        <v>95.465846867626297</v>
      </c>
      <c r="E11" s="13">
        <v>0.35307016975866501</v>
      </c>
      <c r="F11" s="13">
        <v>94.720468261482495</v>
      </c>
      <c r="G11" s="13">
        <v>96.110312349500603</v>
      </c>
      <c r="H11" s="13">
        <v>0.36983924758791997</v>
      </c>
      <c r="I11" s="14">
        <v>7992</v>
      </c>
      <c r="J11" s="14">
        <v>8426</v>
      </c>
      <c r="K11" s="13">
        <v>2.4263181714739299</v>
      </c>
      <c r="L11" s="14">
        <v>3472.7514713708802</v>
      </c>
      <c r="M11" s="14">
        <v>1151</v>
      </c>
      <c r="ZA11" s="8"/>
    </row>
    <row r="12" spans="2:677" x14ac:dyDescent="0.3">
      <c r="B12" s="21" t="s">
        <v>257</v>
      </c>
      <c r="C12" s="15" t="s">
        <v>218</v>
      </c>
      <c r="D12" s="13">
        <v>95.183785483289498</v>
      </c>
      <c r="E12" s="13">
        <v>0.34315617461955999</v>
      </c>
      <c r="F12" s="13">
        <v>94.464100855671404</v>
      </c>
      <c r="G12" s="13">
        <v>95.814054743398202</v>
      </c>
      <c r="H12" s="13">
        <v>0.36051957051004702</v>
      </c>
      <c r="I12" s="14">
        <v>8173</v>
      </c>
      <c r="J12" s="14">
        <v>8555</v>
      </c>
      <c r="K12" s="13">
        <v>2.1972733426650302</v>
      </c>
      <c r="L12" s="14">
        <v>3893.4618801790898</v>
      </c>
      <c r="M12" s="14">
        <v>1254</v>
      </c>
      <c r="ZA12" s="8"/>
    </row>
    <row r="13" spans="2:677" x14ac:dyDescent="0.3">
      <c r="B13" s="21"/>
      <c r="C13" s="15" t="s">
        <v>219</v>
      </c>
      <c r="D13" s="13">
        <v>97.382379173366601</v>
      </c>
      <c r="E13" s="13">
        <v>0.39582169680664803</v>
      </c>
      <c r="F13" s="13">
        <v>96.482721714712298</v>
      </c>
      <c r="G13" s="13">
        <v>98.056555415129694</v>
      </c>
      <c r="H13" s="13">
        <v>0.40646131278224301</v>
      </c>
      <c r="I13" s="14">
        <v>6975</v>
      </c>
      <c r="J13" s="14">
        <v>7147</v>
      </c>
      <c r="K13" s="13">
        <v>4.3921289899643403</v>
      </c>
      <c r="L13" s="14">
        <v>1627.2290764525201</v>
      </c>
      <c r="M13" s="14">
        <v>1019</v>
      </c>
      <c r="ZA13" s="8"/>
    </row>
    <row r="14" spans="2:677" x14ac:dyDescent="0.3">
      <c r="B14" s="21"/>
      <c r="C14" s="15" t="s">
        <v>220</v>
      </c>
      <c r="D14" s="13">
        <v>93.299476426153703</v>
      </c>
      <c r="E14" s="13">
        <v>0.63328564272115095</v>
      </c>
      <c r="F14" s="13">
        <v>91.944277430180193</v>
      </c>
      <c r="G14" s="13">
        <v>94.440478095739493</v>
      </c>
      <c r="H14" s="13">
        <v>0.67876655580419598</v>
      </c>
      <c r="I14" s="14">
        <v>5706</v>
      </c>
      <c r="J14" s="14">
        <v>6018</v>
      </c>
      <c r="K14" s="13">
        <v>3.8600359535296702</v>
      </c>
      <c r="L14" s="14">
        <v>1559.0528358931599</v>
      </c>
      <c r="M14" s="14">
        <v>849</v>
      </c>
      <c r="ZA14" s="8"/>
    </row>
    <row r="15" spans="2:677" x14ac:dyDescent="0.3">
      <c r="B15" s="21" t="s">
        <v>258</v>
      </c>
      <c r="C15" s="15" t="s">
        <v>221</v>
      </c>
      <c r="D15" s="13">
        <v>94.619072264839602</v>
      </c>
      <c r="E15" s="13">
        <v>1.0399911832413</v>
      </c>
      <c r="F15" s="13">
        <v>92.140094346019296</v>
      </c>
      <c r="G15" s="13">
        <v>96.347188075338195</v>
      </c>
      <c r="H15" s="13">
        <v>1.0991348343919001</v>
      </c>
      <c r="I15" s="14">
        <v>622</v>
      </c>
      <c r="J15" s="14">
        <v>658</v>
      </c>
      <c r="K15" s="13">
        <v>1.3956895919627199</v>
      </c>
      <c r="L15" s="14">
        <v>471.45153463147199</v>
      </c>
      <c r="M15" s="14">
        <v>96</v>
      </c>
      <c r="ZA15" s="8"/>
    </row>
    <row r="16" spans="2:677" x14ac:dyDescent="0.3">
      <c r="B16" s="21"/>
      <c r="C16" s="15" t="s">
        <v>222</v>
      </c>
      <c r="D16" s="13">
        <v>95.776223287282804</v>
      </c>
      <c r="E16" s="13">
        <v>0.88111576473937703</v>
      </c>
      <c r="F16" s="13">
        <v>93.642257129826504</v>
      </c>
      <c r="G16" s="13">
        <v>97.215227646042806</v>
      </c>
      <c r="H16" s="13">
        <v>0.91997338639721804</v>
      </c>
      <c r="I16" s="14">
        <v>747</v>
      </c>
      <c r="J16" s="14">
        <v>778</v>
      </c>
      <c r="K16" s="13">
        <v>1.4911739320411199</v>
      </c>
      <c r="L16" s="14">
        <v>521.73658839051097</v>
      </c>
      <c r="M16" s="14">
        <v>114</v>
      </c>
      <c r="ZA16" s="8"/>
    </row>
    <row r="17" spans="2:677" x14ac:dyDescent="0.3">
      <c r="B17" s="21"/>
      <c r="C17" s="15" t="s">
        <v>223</v>
      </c>
      <c r="D17" s="13">
        <v>94.430091650742597</v>
      </c>
      <c r="E17" s="13">
        <v>1.0266285253509</v>
      </c>
      <c r="F17" s="13">
        <v>92.010788042253907</v>
      </c>
      <c r="G17" s="13">
        <v>96.147453673443806</v>
      </c>
      <c r="H17" s="13">
        <v>1.0871836587302799</v>
      </c>
      <c r="I17" s="14">
        <v>736</v>
      </c>
      <c r="J17" s="14">
        <v>780</v>
      </c>
      <c r="K17" s="13">
        <v>1.56100988024593</v>
      </c>
      <c r="L17" s="14">
        <v>499.67652983535999</v>
      </c>
      <c r="M17" s="14">
        <v>113</v>
      </c>
      <c r="ZA17" s="8"/>
    </row>
    <row r="18" spans="2:677" x14ac:dyDescent="0.3">
      <c r="B18" s="21"/>
      <c r="C18" s="15" t="s">
        <v>224</v>
      </c>
      <c r="D18" s="13">
        <v>96.325664941528203</v>
      </c>
      <c r="E18" s="13">
        <v>0.86054272446930202</v>
      </c>
      <c r="F18" s="13">
        <v>94.177985060025406</v>
      </c>
      <c r="G18" s="13">
        <v>97.700433095098404</v>
      </c>
      <c r="H18" s="13">
        <v>0.89336806031047999</v>
      </c>
      <c r="I18" s="14">
        <v>631</v>
      </c>
      <c r="J18" s="14">
        <v>653</v>
      </c>
      <c r="K18" s="13">
        <v>1.3641800618759501</v>
      </c>
      <c r="L18" s="14">
        <v>478.67581285569401</v>
      </c>
      <c r="M18" s="14">
        <v>93</v>
      </c>
      <c r="ZA18" s="8"/>
    </row>
    <row r="19" spans="2:677" x14ac:dyDescent="0.3">
      <c r="B19" s="21"/>
      <c r="C19" s="15" t="s">
        <v>225</v>
      </c>
      <c r="D19" s="13">
        <v>94.613051463538497</v>
      </c>
      <c r="E19" s="13">
        <v>1.10136419603673</v>
      </c>
      <c r="F19" s="13">
        <v>91.956473412502405</v>
      </c>
      <c r="G19" s="13">
        <v>96.426325626908096</v>
      </c>
      <c r="H19" s="13">
        <v>1.16407216446366</v>
      </c>
      <c r="I19" s="14">
        <v>566</v>
      </c>
      <c r="J19" s="14">
        <v>601</v>
      </c>
      <c r="K19" s="13">
        <v>1.42797065457717</v>
      </c>
      <c r="L19" s="14">
        <v>420.87699636793798</v>
      </c>
      <c r="M19" s="14">
        <v>89</v>
      </c>
      <c r="ZA19" s="8"/>
    </row>
    <row r="20" spans="2:677" x14ac:dyDescent="0.3">
      <c r="B20" s="21"/>
      <c r="C20" s="15" t="s">
        <v>226</v>
      </c>
      <c r="D20" s="13">
        <v>94.227352729573099</v>
      </c>
      <c r="E20" s="13">
        <v>1.14137937944253</v>
      </c>
      <c r="F20" s="13">
        <v>91.495092444846094</v>
      </c>
      <c r="G20" s="13">
        <v>96.119087039018495</v>
      </c>
      <c r="H20" s="13">
        <v>1.21130366754357</v>
      </c>
      <c r="I20" s="14">
        <v>561</v>
      </c>
      <c r="J20" s="14">
        <v>592</v>
      </c>
      <c r="K20" s="13">
        <v>1.41545319788701</v>
      </c>
      <c r="L20" s="14">
        <v>418.24060370469198</v>
      </c>
      <c r="M20" s="14">
        <v>89</v>
      </c>
      <c r="ZA20" s="8"/>
    </row>
    <row r="21" spans="2:677" x14ac:dyDescent="0.3">
      <c r="B21" s="21"/>
      <c r="C21" s="15" t="s">
        <v>227</v>
      </c>
      <c r="D21" s="13">
        <v>96.370195749998402</v>
      </c>
      <c r="E21" s="13">
        <v>0.78649475849266604</v>
      </c>
      <c r="F21" s="13">
        <v>94.4569101248142</v>
      </c>
      <c r="G21" s="13">
        <v>97.639583403071001</v>
      </c>
      <c r="H21" s="13">
        <v>0.81611825354487599</v>
      </c>
      <c r="I21" s="14">
        <v>1228</v>
      </c>
      <c r="J21" s="14">
        <v>1270</v>
      </c>
      <c r="K21" s="13">
        <v>2.2440231942244901</v>
      </c>
      <c r="L21" s="14">
        <v>565.94780449178904</v>
      </c>
      <c r="M21" s="14">
        <v>195</v>
      </c>
      <c r="ZA21" s="8"/>
    </row>
    <row r="22" spans="2:677" x14ac:dyDescent="0.3">
      <c r="B22" s="21"/>
      <c r="C22" s="15" t="s">
        <v>228</v>
      </c>
      <c r="D22" s="13">
        <v>98.693993829081904</v>
      </c>
      <c r="E22" s="13">
        <v>0.32421997164501398</v>
      </c>
      <c r="F22" s="13">
        <v>97.873722038909605</v>
      </c>
      <c r="G22" s="13">
        <v>99.200407826380101</v>
      </c>
      <c r="H22" s="13">
        <v>0.32851033691725801</v>
      </c>
      <c r="I22" s="14">
        <v>1586</v>
      </c>
      <c r="J22" s="14">
        <v>1610</v>
      </c>
      <c r="K22" s="13">
        <v>1.31219874544183</v>
      </c>
      <c r="L22" s="14">
        <v>1226.9482847721299</v>
      </c>
      <c r="M22" s="14">
        <v>219</v>
      </c>
      <c r="ZA22" s="8"/>
    </row>
    <row r="23" spans="2:677" x14ac:dyDescent="0.3">
      <c r="B23" s="21"/>
      <c r="C23" s="15" t="s">
        <v>229</v>
      </c>
      <c r="D23" s="13">
        <v>97.237171728820201</v>
      </c>
      <c r="E23" s="13">
        <v>0.73497645430460201</v>
      </c>
      <c r="F23" s="13">
        <v>95.351644664399998</v>
      </c>
      <c r="G23" s="13">
        <v>98.370933520069599</v>
      </c>
      <c r="H23" s="13">
        <v>0.75585955580273501</v>
      </c>
      <c r="I23" s="14">
        <v>1239</v>
      </c>
      <c r="J23" s="14">
        <v>1272</v>
      </c>
      <c r="K23" s="13">
        <v>2.55567834680051</v>
      </c>
      <c r="L23" s="14">
        <v>497.71521584178799</v>
      </c>
      <c r="M23" s="14">
        <v>180</v>
      </c>
      <c r="ZA23" s="8"/>
    </row>
    <row r="24" spans="2:677" x14ac:dyDescent="0.3">
      <c r="B24" s="21"/>
      <c r="C24" s="15" t="s">
        <v>230</v>
      </c>
      <c r="D24" s="13">
        <v>96.784679475233105</v>
      </c>
      <c r="E24" s="13">
        <v>0.76355914925271595</v>
      </c>
      <c r="F24" s="13">
        <v>94.871475964194005</v>
      </c>
      <c r="G24" s="13">
        <v>97.999211616771206</v>
      </c>
      <c r="H24" s="13">
        <v>0.78892563719044795</v>
      </c>
      <c r="I24" s="14">
        <v>667</v>
      </c>
      <c r="J24" s="14">
        <v>690</v>
      </c>
      <c r="K24" s="13">
        <v>1.2908438315284201</v>
      </c>
      <c r="L24" s="14">
        <v>534.53406457619803</v>
      </c>
      <c r="M24" s="14">
        <v>99</v>
      </c>
      <c r="ZA24" s="8"/>
    </row>
    <row r="25" spans="2:677" x14ac:dyDescent="0.3">
      <c r="B25" s="21"/>
      <c r="C25" s="15" t="s">
        <v>231</v>
      </c>
      <c r="D25" s="13">
        <v>95.367853287626005</v>
      </c>
      <c r="E25" s="13">
        <v>0.87464117270834196</v>
      </c>
      <c r="F25" s="13">
        <v>93.299855875212501</v>
      </c>
      <c r="G25" s="13">
        <v>96.819323709896906</v>
      </c>
      <c r="H25" s="13">
        <v>0.91712368744471495</v>
      </c>
      <c r="I25" s="14">
        <v>1044</v>
      </c>
      <c r="J25" s="14">
        <v>1090</v>
      </c>
      <c r="K25" s="13">
        <v>1.8858337581518001</v>
      </c>
      <c r="L25" s="14">
        <v>577.99368331821995</v>
      </c>
      <c r="M25" s="14">
        <v>159</v>
      </c>
      <c r="ZA25" s="8"/>
    </row>
    <row r="26" spans="2:677" x14ac:dyDescent="0.3">
      <c r="B26" s="21"/>
      <c r="C26" s="15" t="s">
        <v>232</v>
      </c>
      <c r="D26" s="13">
        <v>96.417962816457305</v>
      </c>
      <c r="E26" s="13">
        <v>0.660803993738456</v>
      </c>
      <c r="F26" s="13">
        <v>94.858947052419396</v>
      </c>
      <c r="G26" s="13">
        <v>97.516586761271</v>
      </c>
      <c r="H26" s="13">
        <v>0.68535361506898096</v>
      </c>
      <c r="I26" s="14">
        <v>1189</v>
      </c>
      <c r="J26" s="14">
        <v>1230</v>
      </c>
      <c r="K26" s="13">
        <v>1.5538502433277801</v>
      </c>
      <c r="L26" s="14">
        <v>791.58207509482497</v>
      </c>
      <c r="M26" s="14">
        <v>174</v>
      </c>
      <c r="ZA26" s="8"/>
    </row>
    <row r="27" spans="2:677" x14ac:dyDescent="0.3">
      <c r="B27" s="21"/>
      <c r="C27" s="15" t="s">
        <v>233</v>
      </c>
      <c r="D27" s="13">
        <v>97.784061839750294</v>
      </c>
      <c r="E27" s="13">
        <v>0.48477164594702399</v>
      </c>
      <c r="F27" s="13">
        <v>96.594907613057302</v>
      </c>
      <c r="G27" s="13">
        <v>98.564103183754597</v>
      </c>
      <c r="H27" s="13">
        <v>0.49575732161901198</v>
      </c>
      <c r="I27" s="14">
        <v>1049</v>
      </c>
      <c r="J27" s="14">
        <v>1075</v>
      </c>
      <c r="K27" s="13">
        <v>1.1648043728245301</v>
      </c>
      <c r="L27" s="14">
        <v>922.90175507603306</v>
      </c>
      <c r="M27" s="14">
        <v>160</v>
      </c>
      <c r="ZA27" s="8"/>
    </row>
    <row r="28" spans="2:677" x14ac:dyDescent="0.3">
      <c r="B28" s="21"/>
      <c r="C28" s="15" t="s">
        <v>234</v>
      </c>
      <c r="D28" s="13">
        <v>91.396363159255003</v>
      </c>
      <c r="E28" s="13">
        <v>2.0372095853937502</v>
      </c>
      <c r="F28" s="13">
        <v>86.392092643289303</v>
      </c>
      <c r="G28" s="13">
        <v>94.673784898939402</v>
      </c>
      <c r="H28" s="13">
        <v>2.22898320564898</v>
      </c>
      <c r="I28" s="14">
        <v>587</v>
      </c>
      <c r="J28" s="14">
        <v>628</v>
      </c>
      <c r="K28" s="13">
        <v>3.3092378080913201</v>
      </c>
      <c r="L28" s="14">
        <v>189.77179532534501</v>
      </c>
      <c r="M28" s="14">
        <v>89</v>
      </c>
      <c r="ZA28" s="8"/>
    </row>
    <row r="29" spans="2:677" x14ac:dyDescent="0.3">
      <c r="B29" s="21"/>
      <c r="C29" s="15" t="s">
        <v>235</v>
      </c>
      <c r="D29" s="13">
        <v>94.880755312774397</v>
      </c>
      <c r="E29" s="13">
        <v>1.4278793613591501</v>
      </c>
      <c r="F29" s="13">
        <v>91.193289674360699</v>
      </c>
      <c r="G29" s="13">
        <v>97.073782303865997</v>
      </c>
      <c r="H29" s="13">
        <v>1.5049198930301</v>
      </c>
      <c r="I29" s="14">
        <v>838</v>
      </c>
      <c r="J29" s="14">
        <v>876</v>
      </c>
      <c r="K29" s="13">
        <v>3.6728827516656399</v>
      </c>
      <c r="L29" s="14">
        <v>238.50475477409</v>
      </c>
      <c r="M29" s="14">
        <v>118</v>
      </c>
      <c r="ZA29" s="8"/>
    </row>
    <row r="30" spans="2:677" x14ac:dyDescent="0.3">
      <c r="B30" s="21"/>
      <c r="C30" s="15" t="s">
        <v>236</v>
      </c>
      <c r="D30" s="13">
        <v>94.817202618181696</v>
      </c>
      <c r="E30" s="13">
        <v>1.03294041064659</v>
      </c>
      <c r="F30" s="13">
        <v>92.352976169379602</v>
      </c>
      <c r="G30" s="13">
        <v>96.517286568346606</v>
      </c>
      <c r="H30" s="13">
        <v>1.0894019040048299</v>
      </c>
      <c r="I30" s="14">
        <v>1001</v>
      </c>
      <c r="J30" s="14">
        <v>1045</v>
      </c>
      <c r="K30" s="13">
        <v>2.2667293421883099</v>
      </c>
      <c r="L30" s="14">
        <v>461.01666420886198</v>
      </c>
      <c r="M30" s="14">
        <v>151</v>
      </c>
      <c r="ZA30" s="8"/>
    </row>
    <row r="31" spans="2:677" x14ac:dyDescent="0.3">
      <c r="B31" s="21"/>
      <c r="C31" s="15" t="s">
        <v>237</v>
      </c>
      <c r="D31" s="13">
        <v>95.006818518105604</v>
      </c>
      <c r="E31" s="13">
        <v>0.71279726270009702</v>
      </c>
      <c r="F31" s="13">
        <v>93.395304273531906</v>
      </c>
      <c r="G31" s="13">
        <v>96.240956851711303</v>
      </c>
      <c r="H31" s="13">
        <v>0.75025905910559298</v>
      </c>
      <c r="I31" s="14">
        <v>974</v>
      </c>
      <c r="J31" s="14">
        <v>1025</v>
      </c>
      <c r="K31" s="13">
        <v>1.0967303904558701</v>
      </c>
      <c r="L31" s="14">
        <v>934.59614953675805</v>
      </c>
      <c r="M31" s="14">
        <v>155</v>
      </c>
      <c r="ZA31" s="8"/>
    </row>
    <row r="32" spans="2:677" x14ac:dyDescent="0.3">
      <c r="B32" s="21"/>
      <c r="C32" s="15" t="s">
        <v>238</v>
      </c>
      <c r="D32" s="13">
        <v>94.295380727459701</v>
      </c>
      <c r="E32" s="13">
        <v>1.4078140465265101</v>
      </c>
      <c r="F32" s="13">
        <v>90.761007407096002</v>
      </c>
      <c r="G32" s="13">
        <v>96.529382828552301</v>
      </c>
      <c r="H32" s="13">
        <v>1.4929830450502</v>
      </c>
      <c r="I32" s="14">
        <v>569</v>
      </c>
      <c r="J32" s="14">
        <v>603</v>
      </c>
      <c r="K32" s="13">
        <v>2.21804317892436</v>
      </c>
      <c r="L32" s="14">
        <v>271.86125397812401</v>
      </c>
      <c r="M32" s="14">
        <v>85</v>
      </c>
      <c r="ZA32" s="8"/>
    </row>
    <row r="33" spans="2:677" x14ac:dyDescent="0.3">
      <c r="B33" s="21"/>
      <c r="C33" s="15" t="s">
        <v>239</v>
      </c>
      <c r="D33" s="13">
        <v>93.438730217496996</v>
      </c>
      <c r="E33" s="13">
        <v>1.3059534664027801</v>
      </c>
      <c r="F33" s="13">
        <v>90.328691000288003</v>
      </c>
      <c r="G33" s="13">
        <v>95.597407332728594</v>
      </c>
      <c r="H33" s="13">
        <v>1.39765754881612</v>
      </c>
      <c r="I33" s="14">
        <v>779</v>
      </c>
      <c r="J33" s="14">
        <v>821</v>
      </c>
      <c r="K33" s="13">
        <v>2.2811531008717698</v>
      </c>
      <c r="L33" s="14">
        <v>359.905698432186</v>
      </c>
      <c r="M33" s="14">
        <v>118</v>
      </c>
      <c r="ZA33" s="8"/>
    </row>
    <row r="34" spans="2:677" x14ac:dyDescent="0.3">
      <c r="B34" s="21"/>
      <c r="C34" s="15" t="s">
        <v>240</v>
      </c>
      <c r="D34" s="13">
        <v>94.6567412192109</v>
      </c>
      <c r="E34" s="13">
        <v>0.72926404807576795</v>
      </c>
      <c r="F34" s="13">
        <v>93.023321930860305</v>
      </c>
      <c r="G34" s="13">
        <v>95.924489860739399</v>
      </c>
      <c r="H34" s="13">
        <v>0.77043012328821003</v>
      </c>
      <c r="I34" s="14">
        <v>1470</v>
      </c>
      <c r="J34" s="14">
        <v>1543</v>
      </c>
      <c r="K34" s="13">
        <v>1.6214226101838001</v>
      </c>
      <c r="L34" s="14">
        <v>951.633454664292</v>
      </c>
      <c r="M34" s="14">
        <v>223</v>
      </c>
      <c r="ZA34" s="8"/>
    </row>
    <row r="35" spans="2:677" x14ac:dyDescent="0.3">
      <c r="B35" s="21"/>
      <c r="C35" s="15" t="s">
        <v>241</v>
      </c>
      <c r="D35" s="13">
        <v>92.098112244065206</v>
      </c>
      <c r="E35" s="13">
        <v>1.3938015285737699</v>
      </c>
      <c r="F35" s="13">
        <v>88.867946020494102</v>
      </c>
      <c r="G35" s="13">
        <v>94.449528355080403</v>
      </c>
      <c r="H35" s="13">
        <v>1.5133877281654999</v>
      </c>
      <c r="I35" s="14">
        <v>1031</v>
      </c>
      <c r="J35" s="14">
        <v>1105</v>
      </c>
      <c r="K35" s="13">
        <v>2.9470626034804099</v>
      </c>
      <c r="L35" s="14">
        <v>374.94961888323098</v>
      </c>
      <c r="M35" s="14">
        <v>150</v>
      </c>
      <c r="ZA35" s="8"/>
    </row>
    <row r="36" spans="2:677" x14ac:dyDescent="0.3">
      <c r="B36" s="21"/>
      <c r="C36" s="15" t="s">
        <v>242</v>
      </c>
      <c r="D36" s="13">
        <v>97.122280264483294</v>
      </c>
      <c r="E36" s="13">
        <v>0.80310216164956805</v>
      </c>
      <c r="F36" s="13">
        <v>95.033660770101093</v>
      </c>
      <c r="G36" s="13">
        <v>98.347791173211306</v>
      </c>
      <c r="H36" s="13">
        <v>0.82689796765743195</v>
      </c>
      <c r="I36" s="14">
        <v>1056</v>
      </c>
      <c r="J36" s="14">
        <v>1085</v>
      </c>
      <c r="K36" s="13">
        <v>2.5015172749941601</v>
      </c>
      <c r="L36" s="14">
        <v>433.73676082350198</v>
      </c>
      <c r="M36" s="14">
        <v>162</v>
      </c>
      <c r="ZA36" s="8"/>
    </row>
    <row r="37" spans="2:677" x14ac:dyDescent="0.3">
      <c r="B37" s="21"/>
      <c r="C37" s="15" t="s">
        <v>243</v>
      </c>
      <c r="D37" s="13">
        <v>99.2026016236629</v>
      </c>
      <c r="E37" s="13">
        <v>0.351050995245626</v>
      </c>
      <c r="F37" s="13">
        <v>98.096098507717102</v>
      </c>
      <c r="G37" s="13">
        <v>99.668206042668103</v>
      </c>
      <c r="H37" s="13">
        <v>0.35387277097568498</v>
      </c>
      <c r="I37" s="14">
        <v>684</v>
      </c>
      <c r="J37" s="14">
        <v>690</v>
      </c>
      <c r="K37" s="13">
        <v>1.0733991112199801</v>
      </c>
      <c r="L37" s="14">
        <v>642.81774857794903</v>
      </c>
      <c r="M37" s="14">
        <v>91</v>
      </c>
      <c r="ZA37" s="8"/>
    </row>
    <row r="38" spans="2:677" x14ac:dyDescent="0.3">
      <c r="B38" s="21" t="s">
        <v>259</v>
      </c>
      <c r="C38" s="15" t="s">
        <v>244</v>
      </c>
      <c r="D38" s="13">
        <v>96.201307283594502</v>
      </c>
      <c r="E38" s="13">
        <v>0.44414556553117501</v>
      </c>
      <c r="F38" s="13">
        <v>95.227529835164404</v>
      </c>
      <c r="G38" s="13">
        <v>96.982690192305597</v>
      </c>
      <c r="H38" s="13">
        <v>0.461683503137713</v>
      </c>
      <c r="I38" s="14">
        <v>11771</v>
      </c>
      <c r="J38" s="14">
        <v>12292</v>
      </c>
      <c r="K38" s="13">
        <v>6.6347221725502701</v>
      </c>
      <c r="L38" s="14">
        <v>1852.6774264724299</v>
      </c>
      <c r="M38" s="14">
        <v>1679</v>
      </c>
      <c r="ZA38" s="8"/>
    </row>
    <row r="39" spans="2:677" x14ac:dyDescent="0.3">
      <c r="B39" s="21"/>
      <c r="C39" s="15" t="s">
        <v>245</v>
      </c>
      <c r="D39" s="13">
        <v>96.273094055302593</v>
      </c>
      <c r="E39" s="13">
        <v>0.29588070241779402</v>
      </c>
      <c r="F39" s="13">
        <v>95.647166606282596</v>
      </c>
      <c r="G39" s="13">
        <v>96.812014566622594</v>
      </c>
      <c r="H39" s="13">
        <v>0.30733478062710801</v>
      </c>
      <c r="I39" s="14">
        <v>9083</v>
      </c>
      <c r="J39" s="14">
        <v>9428</v>
      </c>
      <c r="K39" s="13">
        <v>2.30013558586844</v>
      </c>
      <c r="L39" s="14">
        <v>4098.8888037399502</v>
      </c>
      <c r="M39" s="14">
        <v>1346</v>
      </c>
      <c r="ZA39" s="8"/>
    </row>
    <row r="40" spans="2:677" x14ac:dyDescent="0.3">
      <c r="B40" s="21" t="s">
        <v>284</v>
      </c>
      <c r="C40" s="15" t="s">
        <v>277</v>
      </c>
      <c r="D40" s="13">
        <v>96.057131349669405</v>
      </c>
      <c r="E40" s="13">
        <v>0.41594807650424298</v>
      </c>
      <c r="F40" s="13">
        <v>95.155637549681302</v>
      </c>
      <c r="G40" s="13">
        <v>96.796512753326098</v>
      </c>
      <c r="H40" s="13">
        <v>0.43302154734363102</v>
      </c>
      <c r="I40" s="14">
        <v>10598</v>
      </c>
      <c r="J40" s="14">
        <v>11043</v>
      </c>
      <c r="K40" s="13">
        <v>5.04410439428539</v>
      </c>
      <c r="L40" s="14">
        <v>2189.2885509092398</v>
      </c>
      <c r="M40" s="14">
        <v>3047</v>
      </c>
      <c r="ZA40" s="8"/>
    </row>
    <row r="41" spans="2:677" x14ac:dyDescent="0.3">
      <c r="B41" s="21"/>
      <c r="C41" s="15" t="s">
        <v>278</v>
      </c>
      <c r="D41" s="13">
        <v>96.432318953389498</v>
      </c>
      <c r="E41" s="13">
        <v>0.28035787019010699</v>
      </c>
      <c r="F41" s="13">
        <v>95.839918004223307</v>
      </c>
      <c r="G41" s="13">
        <v>96.943051993322996</v>
      </c>
      <c r="H41" s="13">
        <v>0.29073019630028601</v>
      </c>
      <c r="I41" s="14">
        <v>10256</v>
      </c>
      <c r="J41" s="14">
        <v>10677</v>
      </c>
      <c r="K41" s="13">
        <v>2.4390765880003999</v>
      </c>
      <c r="L41" s="14">
        <v>4377.4763172784096</v>
      </c>
      <c r="M41" s="14">
        <v>3033</v>
      </c>
      <c r="ZA41" s="8"/>
    </row>
    <row r="42" spans="2:677" x14ac:dyDescent="0.3">
      <c r="B42" s="21" t="s">
        <v>285</v>
      </c>
      <c r="C42" s="15" t="s">
        <v>279</v>
      </c>
      <c r="D42" s="13">
        <v>92.371916467206304</v>
      </c>
      <c r="E42" s="13">
        <v>0.76447421238937596</v>
      </c>
      <c r="F42" s="13">
        <v>90.729220227445694</v>
      </c>
      <c r="G42" s="13">
        <v>93.743613421353402</v>
      </c>
      <c r="H42" s="13">
        <v>0.82760458116161095</v>
      </c>
      <c r="I42" s="14">
        <v>2580</v>
      </c>
      <c r="J42" s="14">
        <v>2812</v>
      </c>
      <c r="K42" s="13">
        <v>2.3314769788605001</v>
      </c>
      <c r="L42" s="14">
        <v>1206.1024086861701</v>
      </c>
      <c r="M42" s="14">
        <v>766</v>
      </c>
      <c r="ZA42" s="8"/>
    </row>
    <row r="43" spans="2:677" x14ac:dyDescent="0.3">
      <c r="B43" s="21"/>
      <c r="C43" s="15" t="s">
        <v>280</v>
      </c>
      <c r="D43" s="13">
        <v>98.770929043812004</v>
      </c>
      <c r="E43" s="13">
        <v>0.61889570076247202</v>
      </c>
      <c r="F43" s="13">
        <v>96.720286272773706</v>
      </c>
      <c r="G43" s="13">
        <v>99.545432264269607</v>
      </c>
      <c r="H43" s="13">
        <v>0.62659702278182206</v>
      </c>
      <c r="I43" s="14">
        <v>937</v>
      </c>
      <c r="J43" s="14">
        <v>949</v>
      </c>
      <c r="K43" s="13">
        <v>2.9911429854954701</v>
      </c>
      <c r="L43" s="14">
        <v>317.27002172810001</v>
      </c>
      <c r="M43" s="14">
        <v>370</v>
      </c>
      <c r="ZA43" s="8"/>
    </row>
    <row r="44" spans="2:677" x14ac:dyDescent="0.3">
      <c r="B44" s="21"/>
      <c r="C44" s="15" t="s">
        <v>281</v>
      </c>
      <c r="D44" s="13">
        <v>96.772205489852894</v>
      </c>
      <c r="E44" s="13">
        <v>0.93990634081026803</v>
      </c>
      <c r="F44" s="13">
        <v>94.312510921990295</v>
      </c>
      <c r="G44" s="13">
        <v>98.188575774181601</v>
      </c>
      <c r="H44" s="13">
        <v>0.97125650495670701</v>
      </c>
      <c r="I44" s="14">
        <v>783</v>
      </c>
      <c r="J44" s="14">
        <v>806</v>
      </c>
      <c r="K44" s="13">
        <v>2.2767142284842601</v>
      </c>
      <c r="L44" s="14">
        <v>354.01895851312003</v>
      </c>
      <c r="M44" s="14">
        <v>289</v>
      </c>
      <c r="ZA44" s="8"/>
    </row>
    <row r="45" spans="2:677" x14ac:dyDescent="0.3">
      <c r="B45" s="21"/>
      <c r="C45" s="15" t="s">
        <v>282</v>
      </c>
      <c r="D45" s="13">
        <v>96.472659102128105</v>
      </c>
      <c r="E45" s="13">
        <v>0.29909545807177801</v>
      </c>
      <c r="F45" s="13">
        <v>95.836856764164907</v>
      </c>
      <c r="G45" s="13">
        <v>97.014385612939506</v>
      </c>
      <c r="H45" s="13">
        <v>0.31003131960439501</v>
      </c>
      <c r="I45" s="14">
        <v>16379</v>
      </c>
      <c r="J45" s="14">
        <v>16969</v>
      </c>
      <c r="K45" s="13">
        <v>4.4606547290512397</v>
      </c>
      <c r="L45" s="14">
        <v>3804.1500700524298</v>
      </c>
      <c r="M45" s="14">
        <v>2987</v>
      </c>
      <c r="ZA45" s="8"/>
    </row>
    <row r="46" spans="2:677" x14ac:dyDescent="0.3">
      <c r="B46" s="21"/>
      <c r="C46" s="15" t="s">
        <v>283</v>
      </c>
      <c r="D46" s="13">
        <v>94.355463947846005</v>
      </c>
      <c r="E46" s="13">
        <v>2.5582931769588302</v>
      </c>
      <c r="F46" s="13">
        <v>86.566349232715694</v>
      </c>
      <c r="G46" s="13">
        <v>97.745885728774098</v>
      </c>
      <c r="H46" s="13">
        <v>2.7113354859586001</v>
      </c>
      <c r="I46" s="14">
        <v>175</v>
      </c>
      <c r="J46" s="14">
        <v>184</v>
      </c>
      <c r="K46" s="13">
        <v>2.2488288760402102</v>
      </c>
      <c r="L46" s="14">
        <v>81.820365240058294</v>
      </c>
      <c r="M46" s="14">
        <v>96</v>
      </c>
      <c r="ZA46" s="8"/>
    </row>
    <row r="47" spans="2:677" x14ac:dyDescent="0.3">
      <c r="B47" s="21" t="s">
        <v>261</v>
      </c>
      <c r="C47" s="15" t="s">
        <v>246</v>
      </c>
      <c r="D47" s="13">
        <v>95.516439394525506</v>
      </c>
      <c r="E47" s="13">
        <v>0.62412864171406601</v>
      </c>
      <c r="F47" s="13">
        <v>94.120203067691307</v>
      </c>
      <c r="G47" s="13">
        <v>96.593122080542301</v>
      </c>
      <c r="H47" s="13">
        <v>0.65342536391681905</v>
      </c>
      <c r="I47" s="14">
        <v>4465</v>
      </c>
      <c r="J47" s="14">
        <v>4697</v>
      </c>
      <c r="K47" s="13">
        <v>4.27144821973822</v>
      </c>
      <c r="L47" s="14">
        <v>1099.6270488063799</v>
      </c>
      <c r="M47" s="14">
        <v>1810</v>
      </c>
      <c r="ZA47" s="8"/>
    </row>
    <row r="48" spans="2:677" x14ac:dyDescent="0.3">
      <c r="B48" s="21"/>
      <c r="C48" s="15" t="s">
        <v>247</v>
      </c>
      <c r="D48" s="13">
        <v>96.452031236330001</v>
      </c>
      <c r="E48" s="13">
        <v>0.46724673143423501</v>
      </c>
      <c r="F48" s="13">
        <v>95.412593479463197</v>
      </c>
      <c r="G48" s="13">
        <v>97.262704804182903</v>
      </c>
      <c r="H48" s="13">
        <v>0.48443430941269799</v>
      </c>
      <c r="I48" s="14">
        <v>3836</v>
      </c>
      <c r="J48" s="14">
        <v>4001</v>
      </c>
      <c r="K48" s="13">
        <v>2.5518865891429199</v>
      </c>
      <c r="L48" s="14">
        <v>1567.8596443205499</v>
      </c>
      <c r="M48" s="14">
        <v>1963</v>
      </c>
      <c r="ZA48" s="8"/>
    </row>
    <row r="49" spans="2:677" x14ac:dyDescent="0.3">
      <c r="B49" s="21"/>
      <c r="C49" s="15" t="s">
        <v>248</v>
      </c>
      <c r="D49" s="13">
        <v>96.299214492383499</v>
      </c>
      <c r="E49" s="13">
        <v>0.60380505073546797</v>
      </c>
      <c r="F49" s="13">
        <v>94.914799615226102</v>
      </c>
      <c r="G49" s="13">
        <v>97.3173832800491</v>
      </c>
      <c r="H49" s="13">
        <v>0.62700932081146299</v>
      </c>
      <c r="I49" s="14">
        <v>3704</v>
      </c>
      <c r="J49" s="14">
        <v>3841</v>
      </c>
      <c r="K49" s="13">
        <v>3.92833087905609</v>
      </c>
      <c r="L49" s="14">
        <v>977.76896047079504</v>
      </c>
      <c r="M49" s="14">
        <v>1987</v>
      </c>
      <c r="ZA49" s="8"/>
    </row>
    <row r="50" spans="2:677" x14ac:dyDescent="0.3">
      <c r="B50" s="21"/>
      <c r="C50" s="15" t="s">
        <v>249</v>
      </c>
      <c r="D50" s="13">
        <v>97.009157669327493</v>
      </c>
      <c r="E50" s="13">
        <v>0.38390395501631203</v>
      </c>
      <c r="F50" s="13">
        <v>96.157122603999497</v>
      </c>
      <c r="G50" s="13">
        <v>97.676845328808994</v>
      </c>
      <c r="H50" s="13">
        <v>0.39573991181834101</v>
      </c>
      <c r="I50" s="14">
        <v>4011</v>
      </c>
      <c r="J50" s="14">
        <v>4152</v>
      </c>
      <c r="K50" s="13">
        <v>2.1085876258505798</v>
      </c>
      <c r="L50" s="14">
        <v>1969.0905652190399</v>
      </c>
      <c r="M50" s="14">
        <v>2060</v>
      </c>
      <c r="ZA50" s="8"/>
    </row>
    <row r="51" spans="2:677" x14ac:dyDescent="0.3">
      <c r="B51" s="21"/>
      <c r="C51" s="15" t="s">
        <v>250</v>
      </c>
      <c r="D51" s="13">
        <v>95.868110685515106</v>
      </c>
      <c r="E51" s="13">
        <v>0.45212969909419998</v>
      </c>
      <c r="F51" s="13">
        <v>94.884550563157504</v>
      </c>
      <c r="G51" s="13">
        <v>96.669197790665606</v>
      </c>
      <c r="H51" s="13">
        <v>0.47161636529728002</v>
      </c>
      <c r="I51" s="14">
        <v>4663</v>
      </c>
      <c r="J51" s="14">
        <v>4850</v>
      </c>
      <c r="K51" s="13">
        <v>2.5023923841185498</v>
      </c>
      <c r="L51" s="14">
        <v>1938.1452848004801</v>
      </c>
      <c r="M51" s="14">
        <v>2049</v>
      </c>
      <c r="ZA51" s="8"/>
    </row>
    <row r="52" spans="2:677" x14ac:dyDescent="0.3">
      <c r="B52" s="21" t="s">
        <v>260</v>
      </c>
      <c r="C52" s="15" t="s">
        <v>251</v>
      </c>
      <c r="D52" s="13">
        <v>96.442886855863605</v>
      </c>
      <c r="E52" s="13">
        <v>0.24053122987713399</v>
      </c>
      <c r="F52" s="13">
        <v>95.939950393274401</v>
      </c>
      <c r="G52" s="13">
        <v>96.885544783162601</v>
      </c>
      <c r="H52" s="13">
        <v>0.249402768538662</v>
      </c>
      <c r="I52" s="14">
        <v>16058</v>
      </c>
      <c r="J52" s="14">
        <v>16680</v>
      </c>
      <c r="K52" s="13">
        <v>2.8128402721164698</v>
      </c>
      <c r="L52" s="14">
        <v>5929.9492279557699</v>
      </c>
      <c r="M52" s="14">
        <v>3087</v>
      </c>
      <c r="ZA52" s="8"/>
    </row>
    <row r="53" spans="2:677" x14ac:dyDescent="0.3">
      <c r="B53" s="21"/>
      <c r="C53" s="15" t="s">
        <v>252</v>
      </c>
      <c r="D53" s="13">
        <v>95.383926934843501</v>
      </c>
      <c r="E53" s="13">
        <v>0.62617369382464005</v>
      </c>
      <c r="F53" s="13">
        <v>93.988216889742802</v>
      </c>
      <c r="G53" s="13">
        <v>96.467783156252494</v>
      </c>
      <c r="H53" s="13">
        <v>0.65647715914692495</v>
      </c>
      <c r="I53" s="14">
        <v>4622</v>
      </c>
      <c r="J53" s="14">
        <v>4862</v>
      </c>
      <c r="K53" s="13">
        <v>4.3287986545297796</v>
      </c>
      <c r="L53" s="14">
        <v>1123.1753629641</v>
      </c>
      <c r="M53" s="14">
        <v>1851</v>
      </c>
      <c r="ZA53" s="8"/>
    </row>
    <row r="54" spans="2:677" x14ac:dyDescent="0.3">
      <c r="B54" s="21" t="s">
        <v>254</v>
      </c>
      <c r="C54" s="15" t="s">
        <v>253</v>
      </c>
      <c r="D54" s="13">
        <v>96.507992647807001</v>
      </c>
      <c r="E54" s="13">
        <v>0.26560277434491197</v>
      </c>
      <c r="F54" s="13">
        <v>95.948066446002599</v>
      </c>
      <c r="G54" s="13">
        <v>96.992969037878396</v>
      </c>
      <c r="H54" s="13">
        <v>0.27521324095320698</v>
      </c>
      <c r="I54" s="14">
        <v>13339</v>
      </c>
      <c r="J54" s="14">
        <v>13831</v>
      </c>
      <c r="K54" s="13">
        <v>2.8950026293019402</v>
      </c>
      <c r="L54" s="14">
        <v>4777.5431566136504</v>
      </c>
      <c r="M54" s="14">
        <v>2794</v>
      </c>
      <c r="ZA54" s="8"/>
    </row>
    <row r="55" spans="2:677" x14ac:dyDescent="0.3">
      <c r="B55" s="21"/>
      <c r="C55" s="15" t="s">
        <v>254</v>
      </c>
      <c r="D55" s="13">
        <v>95.834817491471597</v>
      </c>
      <c r="E55" s="13">
        <v>0.41749027746947698</v>
      </c>
      <c r="F55" s="13">
        <v>94.934628414842393</v>
      </c>
      <c r="G55" s="13">
        <v>96.580791861764197</v>
      </c>
      <c r="H55" s="13">
        <v>0.43563528203789798</v>
      </c>
      <c r="I55" s="14">
        <v>7515</v>
      </c>
      <c r="J55" s="14">
        <v>7889</v>
      </c>
      <c r="K55" s="13">
        <v>3.4443103806495201</v>
      </c>
      <c r="L55" s="14">
        <v>2290.44398679085</v>
      </c>
      <c r="M55" s="14">
        <v>2185</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143" priority="1">
      <formula>ZA9 = 3</formula>
    </cfRule>
    <cfRule type="expression" dxfId="142" priority="48">
      <formula>I9 = J9</formula>
    </cfRule>
    <cfRule type="expression" dxfId="141" priority="95">
      <formula>ZA9 = 2</formula>
    </cfRule>
    <cfRule type="expression" dxfId="140" priority="142">
      <formula>ZA9 = 1</formula>
    </cfRule>
  </conditionalFormatting>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127</v>
      </c>
      <c r="M2" s="11" t="str">
        <f>HYPERLINK("#'INDICE'!A1", "Índice")</f>
        <v>Índice</v>
      </c>
    </row>
    <row r="3" spans="2:677" x14ac:dyDescent="0.3">
      <c r="B3" s="9" t="s">
        <v>7</v>
      </c>
      <c r="C3" s="10" t="s">
        <v>126</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89.582205403593605</v>
      </c>
      <c r="E9" s="13">
        <v>0.346122800725845</v>
      </c>
      <c r="F9" s="13">
        <v>88.883757902588201</v>
      </c>
      <c r="G9" s="13">
        <v>90.241586562846905</v>
      </c>
      <c r="H9" s="13">
        <v>0.38637450280048602</v>
      </c>
      <c r="I9" s="14">
        <v>19475</v>
      </c>
      <c r="J9" s="14">
        <v>21828</v>
      </c>
      <c r="K9" s="13">
        <v>2.80192771177009</v>
      </c>
      <c r="L9" s="14">
        <v>7790.3508746163798</v>
      </c>
      <c r="M9" s="14">
        <v>3122</v>
      </c>
      <c r="ZA9" s="8"/>
    </row>
    <row r="10" spans="2:677" x14ac:dyDescent="0.3">
      <c r="B10" s="21" t="s">
        <v>256</v>
      </c>
      <c r="C10" s="15" t="s">
        <v>216</v>
      </c>
      <c r="D10" s="13">
        <v>90.316286334933096</v>
      </c>
      <c r="E10" s="13">
        <v>0.450962904710134</v>
      </c>
      <c r="F10" s="13">
        <v>89.395101704273102</v>
      </c>
      <c r="G10" s="13">
        <v>91.165361033205301</v>
      </c>
      <c r="H10" s="13">
        <v>0.49931515456444098</v>
      </c>
      <c r="I10" s="14">
        <v>12091</v>
      </c>
      <c r="J10" s="14">
        <v>13319</v>
      </c>
      <c r="K10" s="13">
        <v>3.09679628766047</v>
      </c>
      <c r="L10" s="14">
        <v>4300.8963983427102</v>
      </c>
      <c r="M10" s="14">
        <v>1971</v>
      </c>
      <c r="ZA10" s="8"/>
    </row>
    <row r="11" spans="2:677" x14ac:dyDescent="0.3">
      <c r="B11" s="21"/>
      <c r="C11" s="15" t="s">
        <v>217</v>
      </c>
      <c r="D11" s="13">
        <v>87.9594060382761</v>
      </c>
      <c r="E11" s="13">
        <v>0.49748704504945201</v>
      </c>
      <c r="F11" s="13">
        <v>86.948678440020998</v>
      </c>
      <c r="G11" s="13">
        <v>88.901851140089093</v>
      </c>
      <c r="H11" s="13">
        <v>0.565587090063987</v>
      </c>
      <c r="I11" s="14">
        <v>7384</v>
      </c>
      <c r="J11" s="14">
        <v>8509</v>
      </c>
      <c r="K11" s="13">
        <v>1.98820349886519</v>
      </c>
      <c r="L11" s="14">
        <v>4279.7429965578003</v>
      </c>
      <c r="M11" s="14">
        <v>1151</v>
      </c>
      <c r="ZA11" s="8"/>
    </row>
    <row r="12" spans="2:677" x14ac:dyDescent="0.3">
      <c r="B12" s="21" t="s">
        <v>257</v>
      </c>
      <c r="C12" s="15" t="s">
        <v>218</v>
      </c>
      <c r="D12" s="13">
        <v>88.659250952492002</v>
      </c>
      <c r="E12" s="13">
        <v>0.458068137093813</v>
      </c>
      <c r="F12" s="13">
        <v>87.729065737269593</v>
      </c>
      <c r="G12" s="13">
        <v>89.5273417955746</v>
      </c>
      <c r="H12" s="13">
        <v>0.51666141115862696</v>
      </c>
      <c r="I12" s="14">
        <v>7653</v>
      </c>
      <c r="J12" s="14">
        <v>8606</v>
      </c>
      <c r="K12" s="13">
        <v>1.7957473894662599</v>
      </c>
      <c r="L12" s="14">
        <v>4792.4335296168301</v>
      </c>
      <c r="M12" s="14">
        <v>1255</v>
      </c>
      <c r="ZA12" s="8"/>
    </row>
    <row r="13" spans="2:677" x14ac:dyDescent="0.3">
      <c r="B13" s="21"/>
      <c r="C13" s="15" t="s">
        <v>219</v>
      </c>
      <c r="D13" s="13">
        <v>90.820144162174302</v>
      </c>
      <c r="E13" s="13">
        <v>0.540403444693068</v>
      </c>
      <c r="F13" s="13">
        <v>89.7032278715959</v>
      </c>
      <c r="G13" s="13">
        <v>91.826944449946197</v>
      </c>
      <c r="H13" s="13">
        <v>0.59502597103137</v>
      </c>
      <c r="I13" s="14">
        <v>6489</v>
      </c>
      <c r="J13" s="14">
        <v>7141</v>
      </c>
      <c r="K13" s="13">
        <v>2.5010154906375099</v>
      </c>
      <c r="L13" s="14">
        <v>2855.2402121187001</v>
      </c>
      <c r="M13" s="14">
        <v>1018</v>
      </c>
      <c r="ZA13" s="8"/>
    </row>
    <row r="14" spans="2:677" x14ac:dyDescent="0.3">
      <c r="B14" s="21"/>
      <c r="C14" s="15" t="s">
        <v>220</v>
      </c>
      <c r="D14" s="13">
        <v>85.143218443085004</v>
      </c>
      <c r="E14" s="13">
        <v>0.84163538941592198</v>
      </c>
      <c r="F14" s="13">
        <v>83.414401922916994</v>
      </c>
      <c r="G14" s="13">
        <v>86.720518459975096</v>
      </c>
      <c r="H14" s="13">
        <v>0.98849374595643702</v>
      </c>
      <c r="I14" s="14">
        <v>5333</v>
      </c>
      <c r="J14" s="14">
        <v>6081</v>
      </c>
      <c r="K14" s="13">
        <v>3.4046835776692199</v>
      </c>
      <c r="L14" s="14">
        <v>1786.0690608326499</v>
      </c>
      <c r="M14" s="14">
        <v>849</v>
      </c>
      <c r="ZA14" s="8"/>
    </row>
    <row r="15" spans="2:677" x14ac:dyDescent="0.3">
      <c r="B15" s="21" t="s">
        <v>258</v>
      </c>
      <c r="C15" s="15" t="s">
        <v>221</v>
      </c>
      <c r="D15" s="13">
        <v>88.214536169190495</v>
      </c>
      <c r="E15" s="13">
        <v>1.10514330637164</v>
      </c>
      <c r="F15" s="13">
        <v>85.838027773353801</v>
      </c>
      <c r="G15" s="13">
        <v>90.237600426225399</v>
      </c>
      <c r="H15" s="13">
        <v>1.25279047463565</v>
      </c>
      <c r="I15" s="14">
        <v>589</v>
      </c>
      <c r="J15" s="14">
        <v>668</v>
      </c>
      <c r="K15" s="13">
        <v>0.78356710368483595</v>
      </c>
      <c r="L15" s="14">
        <v>668</v>
      </c>
      <c r="M15" s="14">
        <v>96</v>
      </c>
      <c r="ZA15" s="8"/>
    </row>
    <row r="16" spans="2:677" x14ac:dyDescent="0.3">
      <c r="B16" s="21"/>
      <c r="C16" s="15" t="s">
        <v>222</v>
      </c>
      <c r="D16" s="13">
        <v>86.415313740376206</v>
      </c>
      <c r="E16" s="13">
        <v>1.4351279190428201</v>
      </c>
      <c r="F16" s="13">
        <v>83.313973523570496</v>
      </c>
      <c r="G16" s="13">
        <v>89.0162189685052</v>
      </c>
      <c r="H16" s="13">
        <v>1.6607333317732</v>
      </c>
      <c r="I16" s="14">
        <v>689</v>
      </c>
      <c r="J16" s="14">
        <v>783</v>
      </c>
      <c r="K16" s="13">
        <v>1.3719796062427201</v>
      </c>
      <c r="L16" s="14">
        <v>570.70819160666201</v>
      </c>
      <c r="M16" s="14">
        <v>114</v>
      </c>
      <c r="ZA16" s="8"/>
    </row>
    <row r="17" spans="2:677" x14ac:dyDescent="0.3">
      <c r="B17" s="21"/>
      <c r="C17" s="15" t="s">
        <v>223</v>
      </c>
      <c r="D17" s="13">
        <v>84.325011875874196</v>
      </c>
      <c r="E17" s="13">
        <v>1.8150359523202899</v>
      </c>
      <c r="F17" s="13">
        <v>80.385898049209601</v>
      </c>
      <c r="G17" s="13">
        <v>87.595109917936199</v>
      </c>
      <c r="H17" s="13">
        <v>2.1524289317527798</v>
      </c>
      <c r="I17" s="14">
        <v>666</v>
      </c>
      <c r="J17" s="14">
        <v>783</v>
      </c>
      <c r="K17" s="13">
        <v>1.94900784486677</v>
      </c>
      <c r="L17" s="14">
        <v>401.74286730668501</v>
      </c>
      <c r="M17" s="14">
        <v>114</v>
      </c>
      <c r="ZA17" s="8"/>
    </row>
    <row r="18" spans="2:677" x14ac:dyDescent="0.3">
      <c r="B18" s="21"/>
      <c r="C18" s="15" t="s">
        <v>224</v>
      </c>
      <c r="D18" s="13">
        <v>90.272995062673999</v>
      </c>
      <c r="E18" s="13">
        <v>1.4684896710633699</v>
      </c>
      <c r="F18" s="13">
        <v>86.941901841034294</v>
      </c>
      <c r="G18" s="13">
        <v>92.824465855834305</v>
      </c>
      <c r="H18" s="13">
        <v>1.62672089260342</v>
      </c>
      <c r="I18" s="14">
        <v>596</v>
      </c>
      <c r="J18" s="14">
        <v>654</v>
      </c>
      <c r="K18" s="13">
        <v>1.6036810184924</v>
      </c>
      <c r="L18" s="14">
        <v>407.81177332560702</v>
      </c>
      <c r="M18" s="14">
        <v>93</v>
      </c>
      <c r="ZA18" s="8"/>
    </row>
    <row r="19" spans="2:677" x14ac:dyDescent="0.3">
      <c r="B19" s="21"/>
      <c r="C19" s="15" t="s">
        <v>225</v>
      </c>
      <c r="D19" s="13">
        <v>90.975401351199196</v>
      </c>
      <c r="E19" s="13">
        <v>1.0283517883186499</v>
      </c>
      <c r="F19" s="13">
        <v>88.713042956244607</v>
      </c>
      <c r="G19" s="13">
        <v>92.820988852785703</v>
      </c>
      <c r="H19" s="13">
        <v>1.1303624639685099</v>
      </c>
      <c r="I19" s="14">
        <v>549</v>
      </c>
      <c r="J19" s="14">
        <v>604</v>
      </c>
      <c r="K19" s="13">
        <v>0.77669203343367199</v>
      </c>
      <c r="L19" s="14">
        <v>604</v>
      </c>
      <c r="M19" s="14">
        <v>89</v>
      </c>
      <c r="ZA19" s="8"/>
    </row>
    <row r="20" spans="2:677" x14ac:dyDescent="0.3">
      <c r="B20" s="21"/>
      <c r="C20" s="15" t="s">
        <v>226</v>
      </c>
      <c r="D20" s="13">
        <v>88.369547630256207</v>
      </c>
      <c r="E20" s="13">
        <v>1.70668061110182</v>
      </c>
      <c r="F20" s="13">
        <v>84.526706652959803</v>
      </c>
      <c r="G20" s="13">
        <v>91.355609832752805</v>
      </c>
      <c r="H20" s="13">
        <v>1.9312994768771199</v>
      </c>
      <c r="I20" s="14">
        <v>530</v>
      </c>
      <c r="J20" s="14">
        <v>595</v>
      </c>
      <c r="K20" s="13">
        <v>1.68341702664717</v>
      </c>
      <c r="L20" s="14">
        <v>353.44777353538399</v>
      </c>
      <c r="M20" s="14">
        <v>89</v>
      </c>
      <c r="ZA20" s="8"/>
    </row>
    <row r="21" spans="2:677" x14ac:dyDescent="0.3">
      <c r="B21" s="21"/>
      <c r="C21" s="15" t="s">
        <v>227</v>
      </c>
      <c r="D21" s="13">
        <v>89.700688414263098</v>
      </c>
      <c r="E21" s="13">
        <v>1.1298072917259701</v>
      </c>
      <c r="F21" s="13">
        <v>87.249655287437093</v>
      </c>
      <c r="G21" s="13">
        <v>91.725238499970402</v>
      </c>
      <c r="H21" s="13">
        <v>1.25953023516186</v>
      </c>
      <c r="I21" s="14">
        <v>1144</v>
      </c>
      <c r="J21" s="14">
        <v>1262</v>
      </c>
      <c r="K21" s="13">
        <v>1.7422876608593001</v>
      </c>
      <c r="L21" s="14">
        <v>724.33503855361096</v>
      </c>
      <c r="M21" s="14">
        <v>194</v>
      </c>
      <c r="ZA21" s="8"/>
    </row>
    <row r="22" spans="2:677" x14ac:dyDescent="0.3">
      <c r="B22" s="21"/>
      <c r="C22" s="15" t="s">
        <v>228</v>
      </c>
      <c r="D22" s="13">
        <v>89.769886926519106</v>
      </c>
      <c r="E22" s="13">
        <v>0.87093602309443896</v>
      </c>
      <c r="F22" s="13">
        <v>87.921369692327602</v>
      </c>
      <c r="G22" s="13">
        <v>91.363296163047707</v>
      </c>
      <c r="H22" s="13">
        <v>0.97018727873339194</v>
      </c>
      <c r="I22" s="14">
        <v>1432</v>
      </c>
      <c r="J22" s="14">
        <v>1595</v>
      </c>
      <c r="K22" s="13">
        <v>1.31658745910464</v>
      </c>
      <c r="L22" s="14">
        <v>1211.4652839582</v>
      </c>
      <c r="M22" s="14">
        <v>219</v>
      </c>
      <c r="ZA22" s="8"/>
    </row>
    <row r="23" spans="2:677" x14ac:dyDescent="0.3">
      <c r="B23" s="21"/>
      <c r="C23" s="15" t="s">
        <v>229</v>
      </c>
      <c r="D23" s="13">
        <v>90.619359880475599</v>
      </c>
      <c r="E23" s="13">
        <v>0.96269492458400896</v>
      </c>
      <c r="F23" s="13">
        <v>88.539607373558695</v>
      </c>
      <c r="G23" s="13">
        <v>92.354284837321401</v>
      </c>
      <c r="H23" s="13">
        <v>1.06235017092791</v>
      </c>
      <c r="I23" s="14">
        <v>1159</v>
      </c>
      <c r="J23" s="14">
        <v>1275</v>
      </c>
      <c r="K23" s="13">
        <v>1.3889715012217201</v>
      </c>
      <c r="L23" s="14">
        <v>917.94539980016305</v>
      </c>
      <c r="M23" s="14">
        <v>180</v>
      </c>
      <c r="ZA23" s="8"/>
    </row>
    <row r="24" spans="2:677" x14ac:dyDescent="0.3">
      <c r="B24" s="21"/>
      <c r="C24" s="15" t="s">
        <v>230</v>
      </c>
      <c r="D24" s="13">
        <v>86.804616364474697</v>
      </c>
      <c r="E24" s="13">
        <v>1.6096995868947701</v>
      </c>
      <c r="F24" s="13">
        <v>83.270820533534703</v>
      </c>
      <c r="G24" s="13">
        <v>89.684420967375701</v>
      </c>
      <c r="H24" s="13">
        <v>1.8543939876837601</v>
      </c>
      <c r="I24" s="14">
        <v>606</v>
      </c>
      <c r="J24" s="14">
        <v>688</v>
      </c>
      <c r="K24" s="13">
        <v>1.5541092989161001</v>
      </c>
      <c r="L24" s="14">
        <v>442.697306090273</v>
      </c>
      <c r="M24" s="14">
        <v>99</v>
      </c>
      <c r="ZA24" s="8"/>
    </row>
    <row r="25" spans="2:677" x14ac:dyDescent="0.3">
      <c r="B25" s="21"/>
      <c r="C25" s="15" t="s">
        <v>231</v>
      </c>
      <c r="D25" s="13">
        <v>88.671711067639194</v>
      </c>
      <c r="E25" s="13">
        <v>1.15418326902284</v>
      </c>
      <c r="F25" s="13">
        <v>86.184604968591401</v>
      </c>
      <c r="G25" s="13">
        <v>90.759085426311799</v>
      </c>
      <c r="H25" s="13">
        <v>1.3016364014250501</v>
      </c>
      <c r="I25" s="14">
        <v>986</v>
      </c>
      <c r="J25" s="14">
        <v>1109</v>
      </c>
      <c r="K25" s="13">
        <v>1.46939955230171</v>
      </c>
      <c r="L25" s="14">
        <v>754.73005164785002</v>
      </c>
      <c r="M25" s="14">
        <v>159</v>
      </c>
      <c r="ZA25" s="8"/>
    </row>
    <row r="26" spans="2:677" x14ac:dyDescent="0.3">
      <c r="B26" s="21"/>
      <c r="C26" s="15" t="s">
        <v>232</v>
      </c>
      <c r="D26" s="13">
        <v>90.322584789172495</v>
      </c>
      <c r="E26" s="13">
        <v>0.94269631867217596</v>
      </c>
      <c r="F26" s="13">
        <v>88.295668541403401</v>
      </c>
      <c r="G26" s="13">
        <v>92.030170195334904</v>
      </c>
      <c r="H26" s="13">
        <v>1.04369944778771</v>
      </c>
      <c r="I26" s="14">
        <v>1131</v>
      </c>
      <c r="J26" s="14">
        <v>1236</v>
      </c>
      <c r="K26" s="13">
        <v>1.25561024566109</v>
      </c>
      <c r="L26" s="14">
        <v>984.38190057077702</v>
      </c>
      <c r="M26" s="14">
        <v>174</v>
      </c>
      <c r="ZA26" s="8"/>
    </row>
    <row r="27" spans="2:677" x14ac:dyDescent="0.3">
      <c r="B27" s="21"/>
      <c r="C27" s="15" t="s">
        <v>233</v>
      </c>
      <c r="D27" s="13">
        <v>92.988058769979801</v>
      </c>
      <c r="E27" s="13">
        <v>0.88506539237337101</v>
      </c>
      <c r="F27" s="13">
        <v>91.025741978019894</v>
      </c>
      <c r="G27" s="13">
        <v>94.546998774585902</v>
      </c>
      <c r="H27" s="13">
        <v>0.951805429730194</v>
      </c>
      <c r="I27" s="14">
        <v>1007</v>
      </c>
      <c r="J27" s="14">
        <v>1081</v>
      </c>
      <c r="K27" s="13">
        <v>1.2975049561515699</v>
      </c>
      <c r="L27" s="14">
        <v>833.13747271245199</v>
      </c>
      <c r="M27" s="14">
        <v>160</v>
      </c>
      <c r="ZA27" s="8"/>
    </row>
    <row r="28" spans="2:677" x14ac:dyDescent="0.3">
      <c r="B28" s="21"/>
      <c r="C28" s="15" t="s">
        <v>234</v>
      </c>
      <c r="D28" s="13">
        <v>81.1067460714996</v>
      </c>
      <c r="E28" s="13">
        <v>2.8550793473720502</v>
      </c>
      <c r="F28" s="13">
        <v>74.776953998156102</v>
      </c>
      <c r="G28" s="13">
        <v>86.142434322476106</v>
      </c>
      <c r="H28" s="13">
        <v>3.5201502780732499</v>
      </c>
      <c r="I28" s="14">
        <v>541</v>
      </c>
      <c r="J28" s="14">
        <v>634</v>
      </c>
      <c r="K28" s="13">
        <v>3.36725754880865</v>
      </c>
      <c r="L28" s="14">
        <v>188.28378608114201</v>
      </c>
      <c r="M28" s="14">
        <v>89</v>
      </c>
      <c r="ZA28" s="8"/>
    </row>
    <row r="29" spans="2:677" x14ac:dyDescent="0.3">
      <c r="B29" s="21"/>
      <c r="C29" s="15" t="s">
        <v>235</v>
      </c>
      <c r="D29" s="13">
        <v>90.060626675819805</v>
      </c>
      <c r="E29" s="13">
        <v>1.39101783450943</v>
      </c>
      <c r="F29" s="13">
        <v>86.946690752289598</v>
      </c>
      <c r="G29" s="13">
        <v>92.495830051792694</v>
      </c>
      <c r="H29" s="13">
        <v>1.5445349270292199</v>
      </c>
      <c r="I29" s="14">
        <v>793</v>
      </c>
      <c r="J29" s="14">
        <v>883</v>
      </c>
      <c r="K29" s="13">
        <v>1.90651407276511</v>
      </c>
      <c r="L29" s="14">
        <v>463.14895474091202</v>
      </c>
      <c r="M29" s="14">
        <v>118</v>
      </c>
      <c r="ZA29" s="8"/>
    </row>
    <row r="30" spans="2:677" x14ac:dyDescent="0.3">
      <c r="B30" s="21"/>
      <c r="C30" s="15" t="s">
        <v>236</v>
      </c>
      <c r="D30" s="13">
        <v>86.416095413370897</v>
      </c>
      <c r="E30" s="13">
        <v>1.58802179000418</v>
      </c>
      <c r="F30" s="13">
        <v>82.962897837956106</v>
      </c>
      <c r="G30" s="13">
        <v>89.259983384629706</v>
      </c>
      <c r="H30" s="13">
        <v>1.83764584873672</v>
      </c>
      <c r="I30" s="14">
        <v>927</v>
      </c>
      <c r="J30" s="14">
        <v>1048</v>
      </c>
      <c r="K30" s="13">
        <v>2.24926349392008</v>
      </c>
      <c r="L30" s="14">
        <v>465.930293552899</v>
      </c>
      <c r="M30" s="14">
        <v>151</v>
      </c>
      <c r="ZA30" s="8"/>
    </row>
    <row r="31" spans="2:677" x14ac:dyDescent="0.3">
      <c r="B31" s="21"/>
      <c r="C31" s="15" t="s">
        <v>237</v>
      </c>
      <c r="D31" s="13">
        <v>89.338362400644002</v>
      </c>
      <c r="E31" s="13">
        <v>1.0011258750943</v>
      </c>
      <c r="F31" s="13">
        <v>87.193246886701999</v>
      </c>
      <c r="G31" s="13">
        <v>91.160598915913695</v>
      </c>
      <c r="H31" s="13">
        <v>1.12060020823382</v>
      </c>
      <c r="I31" s="14">
        <v>927</v>
      </c>
      <c r="J31" s="14">
        <v>1029</v>
      </c>
      <c r="K31" s="13">
        <v>1.08170436899675</v>
      </c>
      <c r="L31" s="14">
        <v>951.27654976041799</v>
      </c>
      <c r="M31" s="14">
        <v>155</v>
      </c>
      <c r="ZA31" s="8"/>
    </row>
    <row r="32" spans="2:677" x14ac:dyDescent="0.3">
      <c r="B32" s="21"/>
      <c r="C32" s="15" t="s">
        <v>238</v>
      </c>
      <c r="D32" s="13">
        <v>89.380286240190401</v>
      </c>
      <c r="E32" s="13">
        <v>1.4123745494700599</v>
      </c>
      <c r="F32" s="13">
        <v>86.227781384777401</v>
      </c>
      <c r="G32" s="13">
        <v>91.879134126341498</v>
      </c>
      <c r="H32" s="13">
        <v>1.58018575334901</v>
      </c>
      <c r="I32" s="14">
        <v>541</v>
      </c>
      <c r="J32" s="14">
        <v>607</v>
      </c>
      <c r="K32" s="13">
        <v>1.2735553918982701</v>
      </c>
      <c r="L32" s="14">
        <v>476.618452453212</v>
      </c>
      <c r="M32" s="14">
        <v>85</v>
      </c>
      <c r="ZA32" s="8"/>
    </row>
    <row r="33" spans="2:677" x14ac:dyDescent="0.3">
      <c r="B33" s="21"/>
      <c r="C33" s="15" t="s">
        <v>239</v>
      </c>
      <c r="D33" s="13">
        <v>84.7138250019309</v>
      </c>
      <c r="E33" s="13">
        <v>1.5750830688930699</v>
      </c>
      <c r="F33" s="13">
        <v>81.327982423631994</v>
      </c>
      <c r="G33" s="13">
        <v>87.579469828282399</v>
      </c>
      <c r="H33" s="13">
        <v>1.85929872586578</v>
      </c>
      <c r="I33" s="14">
        <v>714</v>
      </c>
      <c r="J33" s="14">
        <v>829</v>
      </c>
      <c r="K33" s="13">
        <v>1.58629569654993</v>
      </c>
      <c r="L33" s="14">
        <v>522.60117820593496</v>
      </c>
      <c r="M33" s="14">
        <v>118</v>
      </c>
      <c r="ZA33" s="8"/>
    </row>
    <row r="34" spans="2:677" x14ac:dyDescent="0.3">
      <c r="B34" s="21"/>
      <c r="C34" s="15" t="s">
        <v>240</v>
      </c>
      <c r="D34" s="13">
        <v>85.975766976229494</v>
      </c>
      <c r="E34" s="13">
        <v>1.3455590408587099</v>
      </c>
      <c r="F34" s="13">
        <v>83.108852927140703</v>
      </c>
      <c r="G34" s="13">
        <v>88.423860829545305</v>
      </c>
      <c r="H34" s="13">
        <v>1.56504453310748</v>
      </c>
      <c r="I34" s="14">
        <v>1380</v>
      </c>
      <c r="J34" s="14">
        <v>1571</v>
      </c>
      <c r="K34" s="13">
        <v>2.3574907191127501</v>
      </c>
      <c r="L34" s="14">
        <v>666.38650462694102</v>
      </c>
      <c r="M34" s="14">
        <v>223</v>
      </c>
      <c r="ZA34" s="8"/>
    </row>
    <row r="35" spans="2:677" x14ac:dyDescent="0.3">
      <c r="B35" s="21"/>
      <c r="C35" s="15" t="s">
        <v>241</v>
      </c>
      <c r="D35" s="13">
        <v>84.896652665963401</v>
      </c>
      <c r="E35" s="13">
        <v>1.4783970070032899</v>
      </c>
      <c r="F35" s="13">
        <v>81.738012338001695</v>
      </c>
      <c r="G35" s="13">
        <v>87.5919006126677</v>
      </c>
      <c r="H35" s="13">
        <v>1.7414078889779401</v>
      </c>
      <c r="I35" s="14">
        <v>978</v>
      </c>
      <c r="J35" s="14">
        <v>1116</v>
      </c>
      <c r="K35" s="13">
        <v>1.90061100484468</v>
      </c>
      <c r="L35" s="14">
        <v>587.17959495935997</v>
      </c>
      <c r="M35" s="14">
        <v>150</v>
      </c>
      <c r="ZA35" s="8"/>
    </row>
    <row r="36" spans="2:677" x14ac:dyDescent="0.3">
      <c r="B36" s="21"/>
      <c r="C36" s="15" t="s">
        <v>242</v>
      </c>
      <c r="D36" s="13">
        <v>87.770952067119595</v>
      </c>
      <c r="E36" s="13">
        <v>1.1409364790781</v>
      </c>
      <c r="F36" s="13">
        <v>85.333630934114794</v>
      </c>
      <c r="G36" s="13">
        <v>89.851399900985001</v>
      </c>
      <c r="H36" s="13">
        <v>1.2999021341429799</v>
      </c>
      <c r="I36" s="14">
        <v>974</v>
      </c>
      <c r="J36" s="14">
        <v>1086</v>
      </c>
      <c r="K36" s="13">
        <v>1.3158585712122299</v>
      </c>
      <c r="L36" s="14">
        <v>825.31665922085097</v>
      </c>
      <c r="M36" s="14">
        <v>162</v>
      </c>
      <c r="ZA36" s="8"/>
    </row>
    <row r="37" spans="2:677" x14ac:dyDescent="0.3">
      <c r="B37" s="21"/>
      <c r="C37" s="15" t="s">
        <v>243</v>
      </c>
      <c r="D37" s="13">
        <v>89.244575416549793</v>
      </c>
      <c r="E37" s="13">
        <v>1.19731560507839</v>
      </c>
      <c r="F37" s="13">
        <v>86.624910181694901</v>
      </c>
      <c r="G37" s="13">
        <v>91.402075792733498</v>
      </c>
      <c r="H37" s="13">
        <v>1.34161163240444</v>
      </c>
      <c r="I37" s="14">
        <v>616</v>
      </c>
      <c r="J37" s="14">
        <v>692</v>
      </c>
      <c r="K37" s="13">
        <v>1.0320148495058601</v>
      </c>
      <c r="L37" s="14">
        <v>670.53298732216604</v>
      </c>
      <c r="M37" s="14">
        <v>91</v>
      </c>
      <c r="ZA37" s="8"/>
    </row>
    <row r="38" spans="2:677" x14ac:dyDescent="0.3">
      <c r="B38" s="21" t="s">
        <v>259</v>
      </c>
      <c r="C38" s="15" t="s">
        <v>244</v>
      </c>
      <c r="D38" s="13">
        <v>88.733307230274306</v>
      </c>
      <c r="E38" s="13">
        <v>0.45784660069730998</v>
      </c>
      <c r="F38" s="13">
        <v>87.803574571908996</v>
      </c>
      <c r="G38" s="13">
        <v>89.600560672171994</v>
      </c>
      <c r="H38" s="13">
        <v>0.51598054325771903</v>
      </c>
      <c r="I38" s="14">
        <v>10921</v>
      </c>
      <c r="J38" s="14">
        <v>12375</v>
      </c>
      <c r="K38" s="13">
        <v>2.5945794826819801</v>
      </c>
      <c r="L38" s="14">
        <v>4769.5590297384697</v>
      </c>
      <c r="M38" s="14">
        <v>1679</v>
      </c>
      <c r="ZA38" s="8"/>
    </row>
    <row r="39" spans="2:677" x14ac:dyDescent="0.3">
      <c r="B39" s="21"/>
      <c r="C39" s="15" t="s">
        <v>245</v>
      </c>
      <c r="D39" s="13">
        <v>90.251198448457899</v>
      </c>
      <c r="E39" s="13">
        <v>0.50906444288150798</v>
      </c>
      <c r="F39" s="13">
        <v>89.205920204562403</v>
      </c>
      <c r="G39" s="13">
        <v>91.205233428190894</v>
      </c>
      <c r="H39" s="13">
        <v>0.56405283434793696</v>
      </c>
      <c r="I39" s="14">
        <v>8554</v>
      </c>
      <c r="J39" s="14">
        <v>9453</v>
      </c>
      <c r="K39" s="13">
        <v>2.7839730861901799</v>
      </c>
      <c r="L39" s="14">
        <v>3395.5069633723601</v>
      </c>
      <c r="M39" s="14">
        <v>1346</v>
      </c>
      <c r="ZA39" s="8"/>
    </row>
    <row r="40" spans="2:677" x14ac:dyDescent="0.3">
      <c r="B40" s="21" t="s">
        <v>284</v>
      </c>
      <c r="C40" s="15" t="s">
        <v>277</v>
      </c>
      <c r="D40" s="13">
        <v>89.799493351718098</v>
      </c>
      <c r="E40" s="13">
        <v>0.49290485592615702</v>
      </c>
      <c r="F40" s="13">
        <v>88.791648022880807</v>
      </c>
      <c r="G40" s="13">
        <v>90.726179359986503</v>
      </c>
      <c r="H40" s="13">
        <v>0.54889491858889905</v>
      </c>
      <c r="I40" s="14">
        <v>9908</v>
      </c>
      <c r="J40" s="14">
        <v>11111</v>
      </c>
      <c r="K40" s="13">
        <v>2.9467590276403501</v>
      </c>
      <c r="L40" s="14">
        <v>3770.5831714706801</v>
      </c>
      <c r="M40" s="14">
        <v>3050</v>
      </c>
      <c r="ZA40" s="8"/>
    </row>
    <row r="41" spans="2:677" x14ac:dyDescent="0.3">
      <c r="B41" s="21"/>
      <c r="C41" s="15" t="s">
        <v>278</v>
      </c>
      <c r="D41" s="13">
        <v>89.356944016656996</v>
      </c>
      <c r="E41" s="13">
        <v>0.48383110437793603</v>
      </c>
      <c r="F41" s="13">
        <v>88.370359673153999</v>
      </c>
      <c r="G41" s="13">
        <v>90.269049028351901</v>
      </c>
      <c r="H41" s="13">
        <v>0.54145887563897099</v>
      </c>
      <c r="I41" s="14">
        <v>9567</v>
      </c>
      <c r="J41" s="14">
        <v>10717</v>
      </c>
      <c r="K41" s="13">
        <v>2.6377013411628498</v>
      </c>
      <c r="L41" s="14">
        <v>4063.0073741689598</v>
      </c>
      <c r="M41" s="14">
        <v>3033</v>
      </c>
      <c r="ZA41" s="8"/>
    </row>
    <row r="42" spans="2:677" x14ac:dyDescent="0.3">
      <c r="B42" s="21" t="s">
        <v>285</v>
      </c>
      <c r="C42" s="15" t="s">
        <v>279</v>
      </c>
      <c r="D42" s="13">
        <v>81.081835432112499</v>
      </c>
      <c r="E42" s="13">
        <v>1.1884718579311999</v>
      </c>
      <c r="F42" s="13">
        <v>78.638051212177501</v>
      </c>
      <c r="G42" s="13">
        <v>83.305404331777098</v>
      </c>
      <c r="H42" s="13">
        <v>1.4657683211010599</v>
      </c>
      <c r="I42" s="14">
        <v>2299</v>
      </c>
      <c r="J42" s="14">
        <v>2852</v>
      </c>
      <c r="K42" s="13">
        <v>2.6252607890414099</v>
      </c>
      <c r="L42" s="14">
        <v>1086.36826173806</v>
      </c>
      <c r="M42" s="14">
        <v>773</v>
      </c>
      <c r="ZA42" s="8"/>
    </row>
    <row r="43" spans="2:677" x14ac:dyDescent="0.3">
      <c r="B43" s="21"/>
      <c r="C43" s="15" t="s">
        <v>280</v>
      </c>
      <c r="D43" s="13">
        <v>87.323910142324493</v>
      </c>
      <c r="E43" s="13">
        <v>1.8082180983898799</v>
      </c>
      <c r="F43" s="13">
        <v>83.322969092120303</v>
      </c>
      <c r="G43" s="13">
        <v>90.474724556288393</v>
      </c>
      <c r="H43" s="13">
        <v>2.07070216558416</v>
      </c>
      <c r="I43" s="14">
        <v>830</v>
      </c>
      <c r="J43" s="14">
        <v>942</v>
      </c>
      <c r="K43" s="13">
        <v>2.77953894695312</v>
      </c>
      <c r="L43" s="14">
        <v>338.90512706526403</v>
      </c>
      <c r="M43" s="14">
        <v>370</v>
      </c>
      <c r="ZA43" s="8"/>
    </row>
    <row r="44" spans="2:677" x14ac:dyDescent="0.3">
      <c r="B44" s="21"/>
      <c r="C44" s="15" t="s">
        <v>281</v>
      </c>
      <c r="D44" s="13">
        <v>93.255585812097706</v>
      </c>
      <c r="E44" s="13">
        <v>1.03988819374973</v>
      </c>
      <c r="F44" s="13">
        <v>90.897868232823001</v>
      </c>
      <c r="G44" s="13">
        <v>95.0359379374014</v>
      </c>
      <c r="H44" s="13">
        <v>1.1150948060580701</v>
      </c>
      <c r="I44" s="14">
        <v>748</v>
      </c>
      <c r="J44" s="14">
        <v>811</v>
      </c>
      <c r="K44" s="13">
        <v>1.39264115763969</v>
      </c>
      <c r="L44" s="14">
        <v>582.34671261225697</v>
      </c>
      <c r="M44" s="14">
        <v>291</v>
      </c>
      <c r="ZA44" s="8"/>
    </row>
    <row r="45" spans="2:677" x14ac:dyDescent="0.3">
      <c r="B45" s="21"/>
      <c r="C45" s="15" t="s">
        <v>282</v>
      </c>
      <c r="D45" s="13">
        <v>90.221363519333806</v>
      </c>
      <c r="E45" s="13">
        <v>0.390428763578621</v>
      </c>
      <c r="F45" s="13">
        <v>89.428658740409603</v>
      </c>
      <c r="G45" s="13">
        <v>90.960634708174396</v>
      </c>
      <c r="H45" s="13">
        <v>0.432745359135428</v>
      </c>
      <c r="I45" s="14">
        <v>15433</v>
      </c>
      <c r="J45" s="14">
        <v>17038</v>
      </c>
      <c r="K45" s="13">
        <v>2.94366948822959</v>
      </c>
      <c r="L45" s="14">
        <v>5788.01392891672</v>
      </c>
      <c r="M45" s="14">
        <v>2987</v>
      </c>
      <c r="ZA45" s="8"/>
    </row>
    <row r="46" spans="2:677" x14ac:dyDescent="0.3">
      <c r="B46" s="21"/>
      <c r="C46" s="15" t="s">
        <v>283</v>
      </c>
      <c r="D46" s="13">
        <v>88.2869197412288</v>
      </c>
      <c r="E46" s="13">
        <v>4.4688081826308199</v>
      </c>
      <c r="F46" s="13">
        <v>76.175373916708196</v>
      </c>
      <c r="G46" s="13">
        <v>94.672054058775899</v>
      </c>
      <c r="H46" s="13">
        <v>5.0616877287473798</v>
      </c>
      <c r="I46" s="14">
        <v>165</v>
      </c>
      <c r="J46" s="14">
        <v>185</v>
      </c>
      <c r="K46" s="13">
        <v>3.55331546564843</v>
      </c>
      <c r="L46" s="14">
        <v>52.064051669062898</v>
      </c>
      <c r="M46" s="14">
        <v>96</v>
      </c>
      <c r="ZA46" s="8"/>
    </row>
    <row r="47" spans="2:677" x14ac:dyDescent="0.3">
      <c r="B47" s="21" t="s">
        <v>261</v>
      </c>
      <c r="C47" s="15" t="s">
        <v>246</v>
      </c>
      <c r="D47" s="13">
        <v>86.207500243552701</v>
      </c>
      <c r="E47" s="13">
        <v>0.92667847885652099</v>
      </c>
      <c r="F47" s="13">
        <v>84.287517951596698</v>
      </c>
      <c r="G47" s="13">
        <v>87.926477119841607</v>
      </c>
      <c r="H47" s="13">
        <v>1.0749395078600801</v>
      </c>
      <c r="I47" s="14">
        <v>4007</v>
      </c>
      <c r="J47" s="14">
        <v>4738</v>
      </c>
      <c r="K47" s="13">
        <v>3.4211609306917499</v>
      </c>
      <c r="L47" s="14">
        <v>1384.91000452352</v>
      </c>
      <c r="M47" s="14">
        <v>1819</v>
      </c>
      <c r="ZA47" s="8"/>
    </row>
    <row r="48" spans="2:677" x14ac:dyDescent="0.3">
      <c r="B48" s="21"/>
      <c r="C48" s="15" t="s">
        <v>247</v>
      </c>
      <c r="D48" s="13">
        <v>88.076622026240599</v>
      </c>
      <c r="E48" s="13">
        <v>0.84890681163406201</v>
      </c>
      <c r="F48" s="13">
        <v>86.308760944153093</v>
      </c>
      <c r="G48" s="13">
        <v>89.643601617544107</v>
      </c>
      <c r="H48" s="13">
        <v>0.96382762202340999</v>
      </c>
      <c r="I48" s="14">
        <v>3527</v>
      </c>
      <c r="J48" s="14">
        <v>4022</v>
      </c>
      <c r="K48" s="13">
        <v>2.7592696854463101</v>
      </c>
      <c r="L48" s="14">
        <v>1457.63207605764</v>
      </c>
      <c r="M48" s="14">
        <v>1964</v>
      </c>
      <c r="ZA48" s="8"/>
    </row>
    <row r="49" spans="2:677" x14ac:dyDescent="0.3">
      <c r="B49" s="21"/>
      <c r="C49" s="15" t="s">
        <v>248</v>
      </c>
      <c r="D49" s="13">
        <v>89.644035084207303</v>
      </c>
      <c r="E49" s="13">
        <v>0.821929457893813</v>
      </c>
      <c r="F49" s="13">
        <v>87.917603772985402</v>
      </c>
      <c r="G49" s="13">
        <v>91.148615765913107</v>
      </c>
      <c r="H49" s="13">
        <v>0.91688137099332001</v>
      </c>
      <c r="I49" s="14">
        <v>3445</v>
      </c>
      <c r="J49" s="14">
        <v>3856</v>
      </c>
      <c r="K49" s="13">
        <v>2.8053141781535502</v>
      </c>
      <c r="L49" s="14">
        <v>1374.53410032598</v>
      </c>
      <c r="M49" s="14">
        <v>1987</v>
      </c>
      <c r="ZA49" s="8"/>
    </row>
    <row r="50" spans="2:677" x14ac:dyDescent="0.3">
      <c r="B50" s="21"/>
      <c r="C50" s="15" t="s">
        <v>249</v>
      </c>
      <c r="D50" s="13">
        <v>89.906969286922205</v>
      </c>
      <c r="E50" s="13">
        <v>0.81682555160719394</v>
      </c>
      <c r="F50" s="13">
        <v>88.188484919771</v>
      </c>
      <c r="G50" s="13">
        <v>91.399810125488301</v>
      </c>
      <c r="H50" s="13">
        <v>0.90852306343509304</v>
      </c>
      <c r="I50" s="14">
        <v>3755</v>
      </c>
      <c r="J50" s="14">
        <v>4171</v>
      </c>
      <c r="K50" s="13">
        <v>3.0660535201529999</v>
      </c>
      <c r="L50" s="14">
        <v>1360.3806889163</v>
      </c>
      <c r="M50" s="14">
        <v>2067</v>
      </c>
      <c r="ZA50" s="8"/>
    </row>
    <row r="51" spans="2:677" x14ac:dyDescent="0.3">
      <c r="B51" s="21"/>
      <c r="C51" s="15" t="s">
        <v>250</v>
      </c>
      <c r="D51" s="13">
        <v>93.699501158540897</v>
      </c>
      <c r="E51" s="13">
        <v>0.56842805034684096</v>
      </c>
      <c r="F51" s="13">
        <v>92.488408445874995</v>
      </c>
      <c r="G51" s="13">
        <v>94.726463233649497</v>
      </c>
      <c r="H51" s="13">
        <v>0.60665002835506299</v>
      </c>
      <c r="I51" s="14">
        <v>4575</v>
      </c>
      <c r="J51" s="14">
        <v>4861</v>
      </c>
      <c r="K51" s="13">
        <v>2.6599596975967801</v>
      </c>
      <c r="L51" s="14">
        <v>1827.4712975508</v>
      </c>
      <c r="M51" s="14">
        <v>2049</v>
      </c>
      <c r="ZA51" s="8"/>
    </row>
    <row r="52" spans="2:677" x14ac:dyDescent="0.3">
      <c r="B52" s="21" t="s">
        <v>260</v>
      </c>
      <c r="C52" s="15" t="s">
        <v>251</v>
      </c>
      <c r="D52" s="13">
        <v>90.367072087912902</v>
      </c>
      <c r="E52" s="13">
        <v>0.37695510760206702</v>
      </c>
      <c r="F52" s="13">
        <v>89.602208542026204</v>
      </c>
      <c r="G52" s="13">
        <v>91.081272420102096</v>
      </c>
      <c r="H52" s="13">
        <v>0.41713767956911202</v>
      </c>
      <c r="I52" s="14">
        <v>15163</v>
      </c>
      <c r="J52" s="14">
        <v>16746</v>
      </c>
      <c r="K52" s="13">
        <v>2.7333540846686701</v>
      </c>
      <c r="L52" s="14">
        <v>6126.5388534650601</v>
      </c>
      <c r="M52" s="14">
        <v>3088</v>
      </c>
      <c r="ZA52" s="8"/>
    </row>
    <row r="53" spans="2:677" x14ac:dyDescent="0.3">
      <c r="B53" s="21"/>
      <c r="C53" s="15" t="s">
        <v>252</v>
      </c>
      <c r="D53" s="13">
        <v>86.3206686117895</v>
      </c>
      <c r="E53" s="13">
        <v>0.91063793952092298</v>
      </c>
      <c r="F53" s="13">
        <v>84.434683142876906</v>
      </c>
      <c r="G53" s="13">
        <v>88.010585561744804</v>
      </c>
      <c r="H53" s="13">
        <v>1.0549477363484501</v>
      </c>
      <c r="I53" s="14">
        <v>4146</v>
      </c>
      <c r="J53" s="14">
        <v>4903</v>
      </c>
      <c r="K53" s="13">
        <v>3.4425885605934599</v>
      </c>
      <c r="L53" s="14">
        <v>1424.2189892000299</v>
      </c>
      <c r="M53" s="14">
        <v>1859</v>
      </c>
      <c r="ZA53" s="8"/>
    </row>
    <row r="54" spans="2:677" x14ac:dyDescent="0.3">
      <c r="B54" s="21" t="s">
        <v>254</v>
      </c>
      <c r="C54" s="15" t="s">
        <v>253</v>
      </c>
      <c r="D54" s="13">
        <v>91.378433904842794</v>
      </c>
      <c r="E54" s="13">
        <v>0.36264567830517602</v>
      </c>
      <c r="F54" s="13">
        <v>90.640286748983996</v>
      </c>
      <c r="G54" s="13">
        <v>92.063464824038505</v>
      </c>
      <c r="H54" s="13">
        <v>0.39686134113747001</v>
      </c>
      <c r="I54" s="14">
        <v>12651</v>
      </c>
      <c r="J54" s="14">
        <v>13881</v>
      </c>
      <c r="K54" s="13">
        <v>2.3169923893212099</v>
      </c>
      <c r="L54" s="14">
        <v>5990.9562344598899</v>
      </c>
      <c r="M54" s="14">
        <v>2793</v>
      </c>
      <c r="ZA54" s="8"/>
    </row>
    <row r="55" spans="2:677" x14ac:dyDescent="0.3">
      <c r="B55" s="21"/>
      <c r="C55" s="15" t="s">
        <v>254</v>
      </c>
      <c r="D55" s="13">
        <v>86.845689912275205</v>
      </c>
      <c r="E55" s="13">
        <v>0.66987404327741296</v>
      </c>
      <c r="F55" s="13">
        <v>85.475493528117099</v>
      </c>
      <c r="G55" s="13">
        <v>88.104615023348998</v>
      </c>
      <c r="H55" s="13">
        <v>0.77133827131095201</v>
      </c>
      <c r="I55" s="14">
        <v>6824</v>
      </c>
      <c r="J55" s="14">
        <v>7947</v>
      </c>
      <c r="K55" s="13">
        <v>3.12117788185363</v>
      </c>
      <c r="L55" s="14">
        <v>2546.1541446270799</v>
      </c>
      <c r="M55" s="14">
        <v>2189</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139" priority="1">
      <formula>ZA9 = 3</formula>
    </cfRule>
    <cfRule type="expression" dxfId="138" priority="48">
      <formula>I9 = J9</formula>
    </cfRule>
    <cfRule type="expression" dxfId="137" priority="95">
      <formula>ZA9 = 2</formula>
    </cfRule>
    <cfRule type="expression" dxfId="136" priority="142">
      <formula>ZA9 = 1</formula>
    </cfRule>
  </conditionalFormatting>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129</v>
      </c>
      <c r="M2" s="11" t="str">
        <f>HYPERLINK("#'INDICE'!A1", "Índice")</f>
        <v>Índice</v>
      </c>
    </row>
    <row r="3" spans="2:677" x14ac:dyDescent="0.3">
      <c r="B3" s="9" t="s">
        <v>7</v>
      </c>
      <c r="C3" s="10" t="s">
        <v>128</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91.864205710020698</v>
      </c>
      <c r="E9" s="13">
        <v>0.30838453179659697</v>
      </c>
      <c r="F9" s="13">
        <v>91.238704673658503</v>
      </c>
      <c r="G9" s="13">
        <v>92.448745895066907</v>
      </c>
      <c r="H9" s="13">
        <v>0.335696073800547</v>
      </c>
      <c r="I9" s="14">
        <v>19566</v>
      </c>
      <c r="J9" s="14">
        <v>21694</v>
      </c>
      <c r="K9" s="13">
        <v>2.7603141642294302</v>
      </c>
      <c r="L9" s="14">
        <v>7859.2503277814703</v>
      </c>
      <c r="M9" s="14">
        <v>3122</v>
      </c>
      <c r="ZA9" s="8"/>
    </row>
    <row r="10" spans="2:677" x14ac:dyDescent="0.3">
      <c r="B10" s="21" t="s">
        <v>256</v>
      </c>
      <c r="C10" s="15" t="s">
        <v>216</v>
      </c>
      <c r="D10" s="13">
        <v>92.844855315254705</v>
      </c>
      <c r="E10" s="13">
        <v>0.36996140986142201</v>
      </c>
      <c r="F10" s="13">
        <v>92.084473054576705</v>
      </c>
      <c r="G10" s="13">
        <v>93.537320022585405</v>
      </c>
      <c r="H10" s="13">
        <v>0.39847270869798601</v>
      </c>
      <c r="I10" s="14">
        <v>12195</v>
      </c>
      <c r="J10" s="14">
        <v>13247</v>
      </c>
      <c r="K10" s="13">
        <v>2.7291118705870399</v>
      </c>
      <c r="L10" s="14">
        <v>4853.9600530008802</v>
      </c>
      <c r="M10" s="14">
        <v>1971</v>
      </c>
      <c r="ZA10" s="8"/>
    </row>
    <row r="11" spans="2:677" x14ac:dyDescent="0.3">
      <c r="B11" s="21"/>
      <c r="C11" s="15" t="s">
        <v>217</v>
      </c>
      <c r="D11" s="13">
        <v>89.692007597327105</v>
      </c>
      <c r="E11" s="13">
        <v>0.552693917287018</v>
      </c>
      <c r="F11" s="13">
        <v>88.556023561409702</v>
      </c>
      <c r="G11" s="13">
        <v>90.727036176797</v>
      </c>
      <c r="H11" s="13">
        <v>0.61621311875227702</v>
      </c>
      <c r="I11" s="14">
        <v>7371</v>
      </c>
      <c r="J11" s="14">
        <v>8447</v>
      </c>
      <c r="K11" s="13">
        <v>2.79056801602766</v>
      </c>
      <c r="L11" s="14">
        <v>3026.9823030596499</v>
      </c>
      <c r="M11" s="14">
        <v>1151</v>
      </c>
      <c r="ZA11" s="8"/>
    </row>
    <row r="12" spans="2:677" x14ac:dyDescent="0.3">
      <c r="B12" s="21" t="s">
        <v>257</v>
      </c>
      <c r="C12" s="15" t="s">
        <v>218</v>
      </c>
      <c r="D12" s="13">
        <v>89.449931438758895</v>
      </c>
      <c r="E12" s="13">
        <v>0.52609623190576105</v>
      </c>
      <c r="F12" s="13">
        <v>88.372388294177398</v>
      </c>
      <c r="G12" s="13">
        <v>90.438421693969701</v>
      </c>
      <c r="H12" s="13">
        <v>0.588146042645039</v>
      </c>
      <c r="I12" s="14">
        <v>7667</v>
      </c>
      <c r="J12" s="14">
        <v>8552</v>
      </c>
      <c r="K12" s="13">
        <v>2.5079102758295</v>
      </c>
      <c r="L12" s="14">
        <v>3410.0103510168101</v>
      </c>
      <c r="M12" s="14">
        <v>1255</v>
      </c>
      <c r="ZA12" s="8"/>
    </row>
    <row r="13" spans="2:677" x14ac:dyDescent="0.3">
      <c r="B13" s="21"/>
      <c r="C13" s="15" t="s">
        <v>219</v>
      </c>
      <c r="D13" s="13">
        <v>94.596793494367404</v>
      </c>
      <c r="E13" s="13">
        <v>0.40184649730137201</v>
      </c>
      <c r="F13" s="13">
        <v>93.751789728600897</v>
      </c>
      <c r="G13" s="13">
        <v>95.333208053868105</v>
      </c>
      <c r="H13" s="13">
        <v>0.42479927961331998</v>
      </c>
      <c r="I13" s="14">
        <v>6650</v>
      </c>
      <c r="J13" s="14">
        <v>7102</v>
      </c>
      <c r="K13" s="13">
        <v>2.2434268080698101</v>
      </c>
      <c r="L13" s="14">
        <v>3165.6927582631401</v>
      </c>
      <c r="M13" s="14">
        <v>1018</v>
      </c>
      <c r="ZA13" s="8"/>
    </row>
    <row r="14" spans="2:677" x14ac:dyDescent="0.3">
      <c r="B14" s="21"/>
      <c r="C14" s="15" t="s">
        <v>220</v>
      </c>
      <c r="D14" s="13">
        <v>84.167087293380803</v>
      </c>
      <c r="E14" s="13">
        <v>0.82122529061890503</v>
      </c>
      <c r="F14" s="13">
        <v>82.487866922377407</v>
      </c>
      <c r="G14" s="13">
        <v>85.713177248085501</v>
      </c>
      <c r="H14" s="13">
        <v>0.97570834043046295</v>
      </c>
      <c r="I14" s="14">
        <v>5249</v>
      </c>
      <c r="J14" s="14">
        <v>6040</v>
      </c>
      <c r="K14" s="13">
        <v>3.0562335942183401</v>
      </c>
      <c r="L14" s="14">
        <v>1976.28872721844</v>
      </c>
      <c r="M14" s="14">
        <v>849</v>
      </c>
      <c r="ZA14" s="8"/>
    </row>
    <row r="15" spans="2:677" x14ac:dyDescent="0.3">
      <c r="B15" s="21" t="s">
        <v>258</v>
      </c>
      <c r="C15" s="15" t="s">
        <v>221</v>
      </c>
      <c r="D15" s="13">
        <v>90.317576933112804</v>
      </c>
      <c r="E15" s="13">
        <v>1.22491902947619</v>
      </c>
      <c r="F15" s="13">
        <v>87.598857631132901</v>
      </c>
      <c r="G15" s="13">
        <v>92.491357018885196</v>
      </c>
      <c r="H15" s="13">
        <v>1.3562354871226601</v>
      </c>
      <c r="I15" s="14">
        <v>597</v>
      </c>
      <c r="J15" s="14">
        <v>664</v>
      </c>
      <c r="K15" s="13">
        <v>1.13755385133734</v>
      </c>
      <c r="L15" s="14">
        <v>583.708629898607</v>
      </c>
      <c r="M15" s="14">
        <v>96</v>
      </c>
      <c r="ZA15" s="8"/>
    </row>
    <row r="16" spans="2:677" x14ac:dyDescent="0.3">
      <c r="B16" s="21"/>
      <c r="C16" s="15" t="s">
        <v>222</v>
      </c>
      <c r="D16" s="13">
        <v>90.807317746939006</v>
      </c>
      <c r="E16" s="13">
        <v>1.0537117274741801</v>
      </c>
      <c r="F16" s="13">
        <v>88.496113304199</v>
      </c>
      <c r="G16" s="13">
        <v>92.692528456192903</v>
      </c>
      <c r="H16" s="13">
        <v>1.1603819533692701</v>
      </c>
      <c r="I16" s="14">
        <v>701</v>
      </c>
      <c r="J16" s="14">
        <v>777</v>
      </c>
      <c r="K16" s="13">
        <v>1.03214865719196</v>
      </c>
      <c r="L16" s="14">
        <v>752.79853787136403</v>
      </c>
      <c r="M16" s="14">
        <v>114</v>
      </c>
      <c r="ZA16" s="8"/>
    </row>
    <row r="17" spans="2:677" x14ac:dyDescent="0.3">
      <c r="B17" s="21"/>
      <c r="C17" s="15" t="s">
        <v>223</v>
      </c>
      <c r="D17" s="13">
        <v>87.275089711204501</v>
      </c>
      <c r="E17" s="13">
        <v>1.4572207798746</v>
      </c>
      <c r="F17" s="13">
        <v>84.098423376884</v>
      </c>
      <c r="G17" s="13">
        <v>89.893415736210201</v>
      </c>
      <c r="H17" s="13">
        <v>1.66968694583596</v>
      </c>
      <c r="I17" s="14">
        <v>662</v>
      </c>
      <c r="J17" s="14">
        <v>778</v>
      </c>
      <c r="K17" s="13">
        <v>1.4856848574874799</v>
      </c>
      <c r="L17" s="14">
        <v>523.66421861209403</v>
      </c>
      <c r="M17" s="14">
        <v>114</v>
      </c>
      <c r="ZA17" s="8"/>
    </row>
    <row r="18" spans="2:677" x14ac:dyDescent="0.3">
      <c r="B18" s="21"/>
      <c r="C18" s="15" t="s">
        <v>224</v>
      </c>
      <c r="D18" s="13">
        <v>88.693641248616103</v>
      </c>
      <c r="E18" s="13">
        <v>1.8847263167069299</v>
      </c>
      <c r="F18" s="13">
        <v>84.377642887072199</v>
      </c>
      <c r="G18" s="13">
        <v>91.931279259449397</v>
      </c>
      <c r="H18" s="13">
        <v>2.1249847116140699</v>
      </c>
      <c r="I18" s="14">
        <v>580</v>
      </c>
      <c r="J18" s="14">
        <v>648</v>
      </c>
      <c r="K18" s="13">
        <v>2.2918470119632501</v>
      </c>
      <c r="L18" s="14">
        <v>282.74138571095398</v>
      </c>
      <c r="M18" s="14">
        <v>93</v>
      </c>
      <c r="ZA18" s="8"/>
    </row>
    <row r="19" spans="2:677" x14ac:dyDescent="0.3">
      <c r="B19" s="21"/>
      <c r="C19" s="15" t="s">
        <v>225</v>
      </c>
      <c r="D19" s="13">
        <v>89.412815738208195</v>
      </c>
      <c r="E19" s="13">
        <v>1.84753070753065</v>
      </c>
      <c r="F19" s="13">
        <v>85.142513706079598</v>
      </c>
      <c r="G19" s="13">
        <v>92.562965602661393</v>
      </c>
      <c r="H19" s="13">
        <v>2.06629294948057</v>
      </c>
      <c r="I19" s="14">
        <v>542</v>
      </c>
      <c r="J19" s="14">
        <v>600</v>
      </c>
      <c r="K19" s="13">
        <v>2.1598814290622599</v>
      </c>
      <c r="L19" s="14">
        <v>277.79302693504599</v>
      </c>
      <c r="M19" s="14">
        <v>89</v>
      </c>
      <c r="ZA19" s="8"/>
    </row>
    <row r="20" spans="2:677" x14ac:dyDescent="0.3">
      <c r="B20" s="21"/>
      <c r="C20" s="15" t="s">
        <v>226</v>
      </c>
      <c r="D20" s="13">
        <v>89.680729928881604</v>
      </c>
      <c r="E20" s="13">
        <v>1.9624687595608701</v>
      </c>
      <c r="F20" s="13">
        <v>85.0799846023084</v>
      </c>
      <c r="G20" s="13">
        <v>92.979845951249004</v>
      </c>
      <c r="H20" s="13">
        <v>2.1882836603996698</v>
      </c>
      <c r="I20" s="14">
        <v>538</v>
      </c>
      <c r="J20" s="14">
        <v>594</v>
      </c>
      <c r="K20" s="13">
        <v>2.46781207530878</v>
      </c>
      <c r="L20" s="14">
        <v>240.69904104253001</v>
      </c>
      <c r="M20" s="14">
        <v>89</v>
      </c>
      <c r="ZA20" s="8"/>
    </row>
    <row r="21" spans="2:677" x14ac:dyDescent="0.3">
      <c r="B21" s="21"/>
      <c r="C21" s="15" t="s">
        <v>227</v>
      </c>
      <c r="D21" s="13">
        <v>91.896560601053693</v>
      </c>
      <c r="E21" s="13">
        <v>1.0636829025394099</v>
      </c>
      <c r="F21" s="13">
        <v>89.535714202072</v>
      </c>
      <c r="G21" s="13">
        <v>93.761886006337704</v>
      </c>
      <c r="H21" s="13">
        <v>1.15747846881574</v>
      </c>
      <c r="I21" s="14">
        <v>1159</v>
      </c>
      <c r="J21" s="14">
        <v>1253</v>
      </c>
      <c r="K21" s="13">
        <v>1.9022169179005399</v>
      </c>
      <c r="L21" s="14">
        <v>658.70510781858002</v>
      </c>
      <c r="M21" s="14">
        <v>194</v>
      </c>
      <c r="ZA21" s="8"/>
    </row>
    <row r="22" spans="2:677" x14ac:dyDescent="0.3">
      <c r="B22" s="21"/>
      <c r="C22" s="15" t="s">
        <v>228</v>
      </c>
      <c r="D22" s="13">
        <v>88.112584461912604</v>
      </c>
      <c r="E22" s="13">
        <v>1.0938702564268199</v>
      </c>
      <c r="F22" s="13">
        <v>85.782134278262205</v>
      </c>
      <c r="G22" s="13">
        <v>90.105112085869607</v>
      </c>
      <c r="H22" s="13">
        <v>1.2414461147711</v>
      </c>
      <c r="I22" s="14">
        <v>1397</v>
      </c>
      <c r="J22" s="14">
        <v>1566</v>
      </c>
      <c r="K22" s="13">
        <v>1.7878068001901399</v>
      </c>
      <c r="L22" s="14">
        <v>875.93357393732504</v>
      </c>
      <c r="M22" s="14">
        <v>219</v>
      </c>
      <c r="ZA22" s="8"/>
    </row>
    <row r="23" spans="2:677" x14ac:dyDescent="0.3">
      <c r="B23" s="21"/>
      <c r="C23" s="15" t="s">
        <v>229</v>
      </c>
      <c r="D23" s="13">
        <v>95.194278879944093</v>
      </c>
      <c r="E23" s="13">
        <v>0.66793835441091598</v>
      </c>
      <c r="F23" s="13">
        <v>93.690921534004602</v>
      </c>
      <c r="G23" s="13">
        <v>96.353352014015101</v>
      </c>
      <c r="H23" s="13">
        <v>0.70165808520205097</v>
      </c>
      <c r="I23" s="14">
        <v>1214</v>
      </c>
      <c r="J23" s="14">
        <v>1275</v>
      </c>
      <c r="K23" s="13">
        <v>1.24243243794888</v>
      </c>
      <c r="L23" s="14">
        <v>1026.2127428875599</v>
      </c>
      <c r="M23" s="14">
        <v>180</v>
      </c>
      <c r="ZA23" s="8"/>
    </row>
    <row r="24" spans="2:677" x14ac:dyDescent="0.3">
      <c r="B24" s="21"/>
      <c r="C24" s="15" t="s">
        <v>230</v>
      </c>
      <c r="D24" s="13">
        <v>91.191749917634596</v>
      </c>
      <c r="E24" s="13">
        <v>1.5947496666169401</v>
      </c>
      <c r="F24" s="13">
        <v>87.471750403159504</v>
      </c>
      <c r="G24" s="13">
        <v>93.884400566991303</v>
      </c>
      <c r="H24" s="13">
        <v>1.7487872182048601</v>
      </c>
      <c r="I24" s="14">
        <v>628</v>
      </c>
      <c r="J24" s="14">
        <v>684</v>
      </c>
      <c r="K24" s="13">
        <v>2.16252211537474</v>
      </c>
      <c r="L24" s="14">
        <v>316.29734333674998</v>
      </c>
      <c r="M24" s="14">
        <v>99</v>
      </c>
      <c r="ZA24" s="8"/>
    </row>
    <row r="25" spans="2:677" x14ac:dyDescent="0.3">
      <c r="B25" s="21"/>
      <c r="C25" s="15" t="s">
        <v>231</v>
      </c>
      <c r="D25" s="13">
        <v>86.545396628542505</v>
      </c>
      <c r="E25" s="13">
        <v>1.4767892774812701</v>
      </c>
      <c r="F25" s="13">
        <v>83.353208283997901</v>
      </c>
      <c r="G25" s="13">
        <v>89.2047299277517</v>
      </c>
      <c r="H25" s="13">
        <v>1.7063753070769601</v>
      </c>
      <c r="I25" s="14">
        <v>954</v>
      </c>
      <c r="J25" s="14">
        <v>1097</v>
      </c>
      <c r="K25" s="13">
        <v>2.0527343164696599</v>
      </c>
      <c r="L25" s="14">
        <v>534.40914939574202</v>
      </c>
      <c r="M25" s="14">
        <v>159</v>
      </c>
      <c r="ZA25" s="8"/>
    </row>
    <row r="26" spans="2:677" x14ac:dyDescent="0.3">
      <c r="B26" s="21"/>
      <c r="C26" s="15" t="s">
        <v>232</v>
      </c>
      <c r="D26" s="13">
        <v>94.437575171282006</v>
      </c>
      <c r="E26" s="13">
        <v>0.82015012034119505</v>
      </c>
      <c r="F26" s="13">
        <v>92.579036785533901</v>
      </c>
      <c r="G26" s="13">
        <v>95.851510497789107</v>
      </c>
      <c r="H26" s="13">
        <v>0.86845741099735296</v>
      </c>
      <c r="I26" s="14">
        <v>1173</v>
      </c>
      <c r="J26" s="14">
        <v>1236</v>
      </c>
      <c r="K26" s="13">
        <v>1.58141073063173</v>
      </c>
      <c r="L26" s="14">
        <v>781.58063307579198</v>
      </c>
      <c r="M26" s="14">
        <v>174</v>
      </c>
      <c r="ZA26" s="8"/>
    </row>
    <row r="27" spans="2:677" x14ac:dyDescent="0.3">
      <c r="B27" s="21"/>
      <c r="C27" s="15" t="s">
        <v>233</v>
      </c>
      <c r="D27" s="13">
        <v>96.2760998889853</v>
      </c>
      <c r="E27" s="13">
        <v>0.78800832959553802</v>
      </c>
      <c r="F27" s="13">
        <v>94.366092619016101</v>
      </c>
      <c r="G27" s="13">
        <v>97.5553514310362</v>
      </c>
      <c r="H27" s="13">
        <v>0.818488005334844</v>
      </c>
      <c r="I27" s="14">
        <v>1043</v>
      </c>
      <c r="J27" s="14">
        <v>1081</v>
      </c>
      <c r="K27" s="13">
        <v>1.8705480125199501</v>
      </c>
      <c r="L27" s="14">
        <v>577.90550831342</v>
      </c>
      <c r="M27" s="14">
        <v>160</v>
      </c>
      <c r="ZA27" s="8"/>
    </row>
    <row r="28" spans="2:677" x14ac:dyDescent="0.3">
      <c r="B28" s="21"/>
      <c r="C28" s="15" t="s">
        <v>234</v>
      </c>
      <c r="D28" s="13">
        <v>81.645429684709399</v>
      </c>
      <c r="E28" s="13">
        <v>2.1875323949398302</v>
      </c>
      <c r="F28" s="13">
        <v>76.896177396715601</v>
      </c>
      <c r="G28" s="13">
        <v>85.601224143159101</v>
      </c>
      <c r="H28" s="13">
        <v>2.6793078355854498</v>
      </c>
      <c r="I28" s="14">
        <v>533</v>
      </c>
      <c r="J28" s="14">
        <v>631</v>
      </c>
      <c r="K28" s="13">
        <v>2.0117473354045701</v>
      </c>
      <c r="L28" s="14">
        <v>313.65767902115999</v>
      </c>
      <c r="M28" s="14">
        <v>89</v>
      </c>
      <c r="ZA28" s="8"/>
    </row>
    <row r="29" spans="2:677" x14ac:dyDescent="0.3">
      <c r="B29" s="21"/>
      <c r="C29" s="15" t="s">
        <v>235</v>
      </c>
      <c r="D29" s="13">
        <v>87.773956636841604</v>
      </c>
      <c r="E29" s="13">
        <v>2.49205225095697</v>
      </c>
      <c r="F29" s="13">
        <v>81.925843216801795</v>
      </c>
      <c r="G29" s="13">
        <v>91.916544084719604</v>
      </c>
      <c r="H29" s="13">
        <v>2.8391704629058201</v>
      </c>
      <c r="I29" s="14">
        <v>794</v>
      </c>
      <c r="J29" s="14">
        <v>881</v>
      </c>
      <c r="K29" s="13">
        <v>5.0926678573264503</v>
      </c>
      <c r="L29" s="14">
        <v>172.99380691646101</v>
      </c>
      <c r="M29" s="14">
        <v>118</v>
      </c>
      <c r="ZA29" s="8"/>
    </row>
    <row r="30" spans="2:677" x14ac:dyDescent="0.3">
      <c r="B30" s="21"/>
      <c r="C30" s="15" t="s">
        <v>236</v>
      </c>
      <c r="D30" s="13">
        <v>80.314558824323001</v>
      </c>
      <c r="E30" s="13">
        <v>2.1627350245864001</v>
      </c>
      <c r="F30" s="13">
        <v>75.690696318270099</v>
      </c>
      <c r="G30" s="13">
        <v>84.242021310951699</v>
      </c>
      <c r="H30" s="13">
        <v>2.6928306103468498</v>
      </c>
      <c r="I30" s="14">
        <v>895</v>
      </c>
      <c r="J30" s="14">
        <v>1043</v>
      </c>
      <c r="K30" s="13">
        <v>3.0827259313136599</v>
      </c>
      <c r="L30" s="14">
        <v>338.33692103648701</v>
      </c>
      <c r="M30" s="14">
        <v>151</v>
      </c>
      <c r="ZA30" s="8"/>
    </row>
    <row r="31" spans="2:677" x14ac:dyDescent="0.3">
      <c r="B31" s="21"/>
      <c r="C31" s="15" t="s">
        <v>237</v>
      </c>
      <c r="D31" s="13">
        <v>88.366501620377903</v>
      </c>
      <c r="E31" s="13">
        <v>1.16806953961</v>
      </c>
      <c r="F31" s="13">
        <v>85.853225574509295</v>
      </c>
      <c r="G31" s="13">
        <v>90.482772892226805</v>
      </c>
      <c r="H31" s="13">
        <v>1.32184653481929</v>
      </c>
      <c r="I31" s="14">
        <v>898</v>
      </c>
      <c r="J31" s="14">
        <v>1022</v>
      </c>
      <c r="K31" s="13">
        <v>1.3550806508933799</v>
      </c>
      <c r="L31" s="14">
        <v>754.19865181176897</v>
      </c>
      <c r="M31" s="14">
        <v>155</v>
      </c>
      <c r="ZA31" s="8"/>
    </row>
    <row r="32" spans="2:677" x14ac:dyDescent="0.3">
      <c r="B32" s="21"/>
      <c r="C32" s="15" t="s">
        <v>238</v>
      </c>
      <c r="D32" s="13">
        <v>88.830113621340899</v>
      </c>
      <c r="E32" s="13">
        <v>1.7247596816669899</v>
      </c>
      <c r="F32" s="13">
        <v>84.914203786702899</v>
      </c>
      <c r="G32" s="13">
        <v>91.827378828090403</v>
      </c>
      <c r="H32" s="13">
        <v>1.94163849549847</v>
      </c>
      <c r="I32" s="14">
        <v>538</v>
      </c>
      <c r="J32" s="14">
        <v>603</v>
      </c>
      <c r="K32" s="13">
        <v>1.8048649088592901</v>
      </c>
      <c r="L32" s="14">
        <v>334.09702689665897</v>
      </c>
      <c r="M32" s="14">
        <v>85</v>
      </c>
      <c r="ZA32" s="8"/>
    </row>
    <row r="33" spans="2:677" x14ac:dyDescent="0.3">
      <c r="B33" s="21"/>
      <c r="C33" s="15" t="s">
        <v>239</v>
      </c>
      <c r="D33" s="13">
        <v>85.943745022600993</v>
      </c>
      <c r="E33" s="13">
        <v>1.3566013426327499</v>
      </c>
      <c r="F33" s="13">
        <v>83.036928798706001</v>
      </c>
      <c r="G33" s="13">
        <v>88.4218989606576</v>
      </c>
      <c r="H33" s="13">
        <v>1.5784759464182101</v>
      </c>
      <c r="I33" s="14">
        <v>715</v>
      </c>
      <c r="J33" s="14">
        <v>824</v>
      </c>
      <c r="K33" s="13">
        <v>1.25377736204015</v>
      </c>
      <c r="L33" s="14">
        <v>657.21397191219398</v>
      </c>
      <c r="M33" s="14">
        <v>118</v>
      </c>
      <c r="ZA33" s="8"/>
    </row>
    <row r="34" spans="2:677" x14ac:dyDescent="0.3">
      <c r="B34" s="21"/>
      <c r="C34" s="15" t="s">
        <v>240</v>
      </c>
      <c r="D34" s="13">
        <v>85.582587184431105</v>
      </c>
      <c r="E34" s="13">
        <v>1.3862460039646201</v>
      </c>
      <c r="F34" s="13">
        <v>82.630232355781303</v>
      </c>
      <c r="G34" s="13">
        <v>88.105363906230295</v>
      </c>
      <c r="H34" s="13">
        <v>1.6197757623022699</v>
      </c>
      <c r="I34" s="14">
        <v>1343</v>
      </c>
      <c r="J34" s="14">
        <v>1548</v>
      </c>
      <c r="K34" s="13">
        <v>2.4093405120770899</v>
      </c>
      <c r="L34" s="14">
        <v>642.49946914538498</v>
      </c>
      <c r="M34" s="14">
        <v>223</v>
      </c>
      <c r="ZA34" s="8"/>
    </row>
    <row r="35" spans="2:677" x14ac:dyDescent="0.3">
      <c r="B35" s="21"/>
      <c r="C35" s="15" t="s">
        <v>241</v>
      </c>
      <c r="D35" s="13">
        <v>84.385239807902096</v>
      </c>
      <c r="E35" s="13">
        <v>1.7473681841936901</v>
      </c>
      <c r="F35" s="13">
        <v>80.614407290054501</v>
      </c>
      <c r="G35" s="13">
        <v>87.535987485583107</v>
      </c>
      <c r="H35" s="13">
        <v>2.0707035829624498</v>
      </c>
      <c r="I35" s="14">
        <v>969</v>
      </c>
      <c r="J35" s="14">
        <v>1113</v>
      </c>
      <c r="K35" s="13">
        <v>2.57674728587528</v>
      </c>
      <c r="L35" s="14">
        <v>431.939913588357</v>
      </c>
      <c r="M35" s="14">
        <v>150</v>
      </c>
      <c r="ZA35" s="8"/>
    </row>
    <row r="36" spans="2:677" x14ac:dyDescent="0.3">
      <c r="B36" s="21"/>
      <c r="C36" s="15" t="s">
        <v>242</v>
      </c>
      <c r="D36" s="13">
        <v>94.995885077951996</v>
      </c>
      <c r="E36" s="13">
        <v>0.73131659753523404</v>
      </c>
      <c r="F36" s="13">
        <v>93.337827791882503</v>
      </c>
      <c r="G36" s="13">
        <v>96.257835373256597</v>
      </c>
      <c r="H36" s="13">
        <v>0.76984029038218704</v>
      </c>
      <c r="I36" s="14">
        <v>1029</v>
      </c>
      <c r="J36" s="14">
        <v>1085</v>
      </c>
      <c r="K36" s="13">
        <v>1.21957376958219</v>
      </c>
      <c r="L36" s="14">
        <v>889.65508037427799</v>
      </c>
      <c r="M36" s="14">
        <v>162</v>
      </c>
      <c r="ZA36" s="8"/>
    </row>
    <row r="37" spans="2:677" x14ac:dyDescent="0.3">
      <c r="B37" s="21"/>
      <c r="C37" s="15" t="s">
        <v>243</v>
      </c>
      <c r="D37" s="13">
        <v>96.066250880888504</v>
      </c>
      <c r="E37" s="13">
        <v>1.1012116168655901</v>
      </c>
      <c r="F37" s="13">
        <v>93.192294057872601</v>
      </c>
      <c r="G37" s="13">
        <v>97.756144366049597</v>
      </c>
      <c r="H37" s="13">
        <v>1.1463043543054099</v>
      </c>
      <c r="I37" s="14">
        <v>664</v>
      </c>
      <c r="J37" s="14">
        <v>691</v>
      </c>
      <c r="K37" s="13">
        <v>2.2141811968929201</v>
      </c>
      <c r="L37" s="14">
        <v>312.07924670738601</v>
      </c>
      <c r="M37" s="14">
        <v>91</v>
      </c>
      <c r="ZA37" s="8"/>
    </row>
    <row r="38" spans="2:677" x14ac:dyDescent="0.3">
      <c r="B38" s="21" t="s">
        <v>259</v>
      </c>
      <c r="C38" s="15" t="s">
        <v>244</v>
      </c>
      <c r="D38" s="13">
        <v>91.162100037688006</v>
      </c>
      <c r="E38" s="13">
        <v>0.39288654099717701</v>
      </c>
      <c r="F38" s="13">
        <v>90.360555414330904</v>
      </c>
      <c r="G38" s="13">
        <v>91.902966584276399</v>
      </c>
      <c r="H38" s="13">
        <v>0.43097574631864699</v>
      </c>
      <c r="I38" s="14">
        <v>10986</v>
      </c>
      <c r="J38" s="14">
        <v>12282</v>
      </c>
      <c r="K38" s="13">
        <v>2.3529063125934999</v>
      </c>
      <c r="L38" s="14">
        <v>5219.92734443478</v>
      </c>
      <c r="M38" s="14">
        <v>1679</v>
      </c>
      <c r="ZA38" s="8"/>
    </row>
    <row r="39" spans="2:677" x14ac:dyDescent="0.3">
      <c r="B39" s="21"/>
      <c r="C39" s="15" t="s">
        <v>245</v>
      </c>
      <c r="D39" s="13">
        <v>92.416227946445503</v>
      </c>
      <c r="E39" s="13">
        <v>0.45096330760096498</v>
      </c>
      <c r="F39" s="13">
        <v>91.482825834517598</v>
      </c>
      <c r="G39" s="13">
        <v>93.254880070878698</v>
      </c>
      <c r="H39" s="13">
        <v>0.48796982696837099</v>
      </c>
      <c r="I39" s="14">
        <v>8580</v>
      </c>
      <c r="J39" s="14">
        <v>9412</v>
      </c>
      <c r="K39" s="13">
        <v>2.7307672042596698</v>
      </c>
      <c r="L39" s="14">
        <v>3446.6504450904499</v>
      </c>
      <c r="M39" s="14">
        <v>1346</v>
      </c>
      <c r="ZA39" s="8"/>
    </row>
    <row r="40" spans="2:677" x14ac:dyDescent="0.3">
      <c r="B40" s="21" t="s">
        <v>284</v>
      </c>
      <c r="C40" s="15" t="s">
        <v>277</v>
      </c>
      <c r="D40" s="13">
        <v>91.898171283366594</v>
      </c>
      <c r="E40" s="13">
        <v>0.43029746086606702</v>
      </c>
      <c r="F40" s="13">
        <v>91.013409036288294</v>
      </c>
      <c r="G40" s="13">
        <v>92.702809569087506</v>
      </c>
      <c r="H40" s="13">
        <v>0.46823288739800001</v>
      </c>
      <c r="I40" s="14">
        <v>9959</v>
      </c>
      <c r="J40" s="14">
        <v>11040</v>
      </c>
      <c r="K40" s="13">
        <v>2.7452214388029899</v>
      </c>
      <c r="L40" s="14">
        <v>4021.5335068976501</v>
      </c>
      <c r="M40" s="14">
        <v>3046</v>
      </c>
      <c r="ZA40" s="8"/>
    </row>
    <row r="41" spans="2:677" x14ac:dyDescent="0.3">
      <c r="B41" s="21"/>
      <c r="C41" s="15" t="s">
        <v>278</v>
      </c>
      <c r="D41" s="13">
        <v>91.829072775877506</v>
      </c>
      <c r="E41" s="13">
        <v>0.43592756793600801</v>
      </c>
      <c r="F41" s="13">
        <v>90.932581176056999</v>
      </c>
      <c r="G41" s="13">
        <v>92.644098755384306</v>
      </c>
      <c r="H41" s="13">
        <v>0.47471629055860598</v>
      </c>
      <c r="I41" s="14">
        <v>9607</v>
      </c>
      <c r="J41" s="14">
        <v>10654</v>
      </c>
      <c r="K41" s="13">
        <v>2.6980442211962101</v>
      </c>
      <c r="L41" s="14">
        <v>3948.78627870541</v>
      </c>
      <c r="M41" s="14">
        <v>3030</v>
      </c>
      <c r="ZA41" s="8"/>
    </row>
    <row r="42" spans="2:677" x14ac:dyDescent="0.3">
      <c r="B42" s="21" t="s">
        <v>285</v>
      </c>
      <c r="C42" s="15" t="s">
        <v>279</v>
      </c>
      <c r="D42" s="13">
        <v>82.657072474721303</v>
      </c>
      <c r="E42" s="13">
        <v>1.1867884279593099</v>
      </c>
      <c r="F42" s="13">
        <v>80.202540916171202</v>
      </c>
      <c r="G42" s="13">
        <v>84.8647148009224</v>
      </c>
      <c r="H42" s="13">
        <v>1.4357977997856901</v>
      </c>
      <c r="I42" s="14">
        <v>2304</v>
      </c>
      <c r="J42" s="14">
        <v>2833</v>
      </c>
      <c r="K42" s="13">
        <v>2.7825144365591901</v>
      </c>
      <c r="L42" s="14">
        <v>1018.14386397335</v>
      </c>
      <c r="M42" s="14">
        <v>768</v>
      </c>
      <c r="ZA42" s="8"/>
    </row>
    <row r="43" spans="2:677" x14ac:dyDescent="0.3">
      <c r="B43" s="21"/>
      <c r="C43" s="15" t="s">
        <v>280</v>
      </c>
      <c r="D43" s="13">
        <v>91.643238429677496</v>
      </c>
      <c r="E43" s="13">
        <v>1.3570178823518999</v>
      </c>
      <c r="F43" s="13">
        <v>88.558398770812104</v>
      </c>
      <c r="G43" s="13">
        <v>93.953146527263897</v>
      </c>
      <c r="H43" s="13">
        <v>1.48076159856923</v>
      </c>
      <c r="I43" s="14">
        <v>833</v>
      </c>
      <c r="J43" s="14">
        <v>926</v>
      </c>
      <c r="K43" s="13">
        <v>2.2242030665352801</v>
      </c>
      <c r="L43" s="14">
        <v>416.32889277617301</v>
      </c>
      <c r="M43" s="14">
        <v>367</v>
      </c>
      <c r="ZA43" s="8"/>
    </row>
    <row r="44" spans="2:677" x14ac:dyDescent="0.3">
      <c r="B44" s="21"/>
      <c r="C44" s="15" t="s">
        <v>281</v>
      </c>
      <c r="D44" s="13">
        <v>94.322286812957898</v>
      </c>
      <c r="E44" s="13">
        <v>1.20854510068731</v>
      </c>
      <c r="F44" s="13">
        <v>91.419932150063104</v>
      </c>
      <c r="G44" s="13">
        <v>96.282790007057699</v>
      </c>
      <c r="H44" s="13">
        <v>1.2812932568989399</v>
      </c>
      <c r="I44" s="14">
        <v>764</v>
      </c>
      <c r="J44" s="14">
        <v>810</v>
      </c>
      <c r="K44" s="13">
        <v>2.2064113059912902</v>
      </c>
      <c r="L44" s="14">
        <v>367.11196946848702</v>
      </c>
      <c r="M44" s="14">
        <v>291</v>
      </c>
      <c r="ZA44" s="8"/>
    </row>
    <row r="45" spans="2:677" x14ac:dyDescent="0.3">
      <c r="B45" s="21"/>
      <c r="C45" s="15" t="s">
        <v>282</v>
      </c>
      <c r="D45" s="13">
        <v>92.610009874900697</v>
      </c>
      <c r="E45" s="13">
        <v>0.34885728586451298</v>
      </c>
      <c r="F45" s="13">
        <v>91.896179270550903</v>
      </c>
      <c r="G45" s="13">
        <v>93.265570129987495</v>
      </c>
      <c r="H45" s="13">
        <v>0.376695009897695</v>
      </c>
      <c r="I45" s="14">
        <v>15506</v>
      </c>
      <c r="J45" s="14">
        <v>16943</v>
      </c>
      <c r="K45" s="13">
        <v>3.0127180128268098</v>
      </c>
      <c r="L45" s="14">
        <v>5623.8253722599502</v>
      </c>
      <c r="M45" s="14">
        <v>2986</v>
      </c>
      <c r="ZA45" s="8"/>
    </row>
    <row r="46" spans="2:677" x14ac:dyDescent="0.3">
      <c r="B46" s="21"/>
      <c r="C46" s="15" t="s">
        <v>283</v>
      </c>
      <c r="D46" s="13">
        <v>87.879937306381095</v>
      </c>
      <c r="E46" s="13">
        <v>3.4264682539865201</v>
      </c>
      <c r="F46" s="13">
        <v>79.293437023621095</v>
      </c>
      <c r="G46" s="13">
        <v>93.210696336952694</v>
      </c>
      <c r="H46" s="13">
        <v>3.8990335667179798</v>
      </c>
      <c r="I46" s="14">
        <v>159</v>
      </c>
      <c r="J46" s="14">
        <v>182</v>
      </c>
      <c r="K46" s="13">
        <v>1.9951584646310401</v>
      </c>
      <c r="L46" s="14">
        <v>91.220824423917094</v>
      </c>
      <c r="M46" s="14">
        <v>93</v>
      </c>
      <c r="ZA46" s="8"/>
    </row>
    <row r="47" spans="2:677" x14ac:dyDescent="0.3">
      <c r="B47" s="21" t="s">
        <v>261</v>
      </c>
      <c r="C47" s="15" t="s">
        <v>246</v>
      </c>
      <c r="D47" s="13">
        <v>90.360851686731607</v>
      </c>
      <c r="E47" s="13">
        <v>0.66538099006437301</v>
      </c>
      <c r="F47" s="13">
        <v>88.974631861525097</v>
      </c>
      <c r="G47" s="13">
        <v>91.589257581290894</v>
      </c>
      <c r="H47" s="13">
        <v>0.73635980365828702</v>
      </c>
      <c r="I47" s="14">
        <v>4074</v>
      </c>
      <c r="J47" s="14">
        <v>4696</v>
      </c>
      <c r="K47" s="13">
        <v>2.3864777900897098</v>
      </c>
      <c r="L47" s="14">
        <v>1967.7534898925101</v>
      </c>
      <c r="M47" s="14">
        <v>1815</v>
      </c>
      <c r="ZA47" s="8"/>
    </row>
    <row r="48" spans="2:677" x14ac:dyDescent="0.3">
      <c r="B48" s="21"/>
      <c r="C48" s="15" t="s">
        <v>247</v>
      </c>
      <c r="D48" s="13">
        <v>92.072270932458395</v>
      </c>
      <c r="E48" s="13">
        <v>0.67256995891605598</v>
      </c>
      <c r="F48" s="13">
        <v>90.648905243831507</v>
      </c>
      <c r="G48" s="13">
        <v>93.295006024452405</v>
      </c>
      <c r="H48" s="13">
        <v>0.73048047159544305</v>
      </c>
      <c r="I48" s="14">
        <v>3580</v>
      </c>
      <c r="J48" s="14">
        <v>3996</v>
      </c>
      <c r="K48" s="13">
        <v>2.4757914533329402</v>
      </c>
      <c r="L48" s="14">
        <v>1614.0293216621899</v>
      </c>
      <c r="M48" s="14">
        <v>1955</v>
      </c>
      <c r="ZA48" s="8"/>
    </row>
    <row r="49" spans="2:677" x14ac:dyDescent="0.3">
      <c r="B49" s="21"/>
      <c r="C49" s="15" t="s">
        <v>248</v>
      </c>
      <c r="D49" s="13">
        <v>93.264477508538505</v>
      </c>
      <c r="E49" s="13">
        <v>0.72958503287937004</v>
      </c>
      <c r="F49" s="13">
        <v>91.684808038696602</v>
      </c>
      <c r="G49" s="13">
        <v>94.561850754361103</v>
      </c>
      <c r="H49" s="13">
        <v>0.78227536610879</v>
      </c>
      <c r="I49" s="14">
        <v>3510</v>
      </c>
      <c r="J49" s="14">
        <v>3839</v>
      </c>
      <c r="K49" s="13">
        <v>3.2521401286983398</v>
      </c>
      <c r="L49" s="14">
        <v>1180.45343929769</v>
      </c>
      <c r="M49" s="14">
        <v>1979</v>
      </c>
      <c r="ZA49" s="8"/>
    </row>
    <row r="50" spans="2:677" x14ac:dyDescent="0.3">
      <c r="B50" s="21"/>
      <c r="C50" s="15" t="s">
        <v>249</v>
      </c>
      <c r="D50" s="13">
        <v>93.252064445622096</v>
      </c>
      <c r="E50" s="13">
        <v>0.57868517810502496</v>
      </c>
      <c r="F50" s="13">
        <v>92.024792677346298</v>
      </c>
      <c r="G50" s="13">
        <v>94.302169912373202</v>
      </c>
      <c r="H50" s="13">
        <v>0.62056017906442396</v>
      </c>
      <c r="I50" s="14">
        <v>3807</v>
      </c>
      <c r="J50" s="14">
        <v>4149</v>
      </c>
      <c r="K50" s="13">
        <v>2.20746630979228</v>
      </c>
      <c r="L50" s="14">
        <v>1879.5303835873301</v>
      </c>
      <c r="M50" s="14">
        <v>2065</v>
      </c>
      <c r="ZA50" s="8"/>
    </row>
    <row r="51" spans="2:677" x14ac:dyDescent="0.3">
      <c r="B51" s="21"/>
      <c r="C51" s="15" t="s">
        <v>250</v>
      </c>
      <c r="D51" s="13">
        <v>90.216690446936894</v>
      </c>
      <c r="E51" s="13">
        <v>0.74984519777677305</v>
      </c>
      <c r="F51" s="13">
        <v>88.644443432366202</v>
      </c>
      <c r="G51" s="13">
        <v>91.591898216932293</v>
      </c>
      <c r="H51" s="13">
        <v>0.83116017009936005</v>
      </c>
      <c r="I51" s="14">
        <v>4424</v>
      </c>
      <c r="J51" s="14">
        <v>4834</v>
      </c>
      <c r="K51" s="13">
        <v>3.07884154146512</v>
      </c>
      <c r="L51" s="14">
        <v>1570.07105916197</v>
      </c>
      <c r="M51" s="14">
        <v>2044</v>
      </c>
      <c r="ZA51" s="8"/>
    </row>
    <row r="52" spans="2:677" x14ac:dyDescent="0.3">
      <c r="B52" s="21" t="s">
        <v>260</v>
      </c>
      <c r="C52" s="15" t="s">
        <v>251</v>
      </c>
      <c r="D52" s="13">
        <v>92.125608573833105</v>
      </c>
      <c r="E52" s="13">
        <v>0.35745273674790701</v>
      </c>
      <c r="F52" s="13">
        <v>91.395596408346293</v>
      </c>
      <c r="G52" s="13">
        <v>92.798565421497798</v>
      </c>
      <c r="H52" s="13">
        <v>0.38800583494808599</v>
      </c>
      <c r="I52" s="14">
        <v>15166</v>
      </c>
      <c r="J52" s="14">
        <v>16656</v>
      </c>
      <c r="K52" s="13">
        <v>2.9334893845994801</v>
      </c>
      <c r="L52" s="14">
        <v>5677.8797589799697</v>
      </c>
      <c r="M52" s="14">
        <v>3087</v>
      </c>
      <c r="ZA52" s="8"/>
    </row>
    <row r="53" spans="2:677" x14ac:dyDescent="0.3">
      <c r="B53" s="21"/>
      <c r="C53" s="15" t="s">
        <v>252</v>
      </c>
      <c r="D53" s="13">
        <v>90.639478775023704</v>
      </c>
      <c r="E53" s="13">
        <v>0.63894589206767505</v>
      </c>
      <c r="F53" s="13">
        <v>89.308909241288106</v>
      </c>
      <c r="G53" s="13">
        <v>91.819619177624205</v>
      </c>
      <c r="H53" s="13">
        <v>0.70493111909171802</v>
      </c>
      <c r="I53" s="14">
        <v>4230</v>
      </c>
      <c r="J53" s="14">
        <v>4859</v>
      </c>
      <c r="K53" s="13">
        <v>2.3375894840225602</v>
      </c>
      <c r="L53" s="14">
        <v>2078.6370032939099</v>
      </c>
      <c r="M53" s="14">
        <v>1855</v>
      </c>
      <c r="ZA53" s="8"/>
    </row>
    <row r="54" spans="2:677" x14ac:dyDescent="0.3">
      <c r="B54" s="21" t="s">
        <v>254</v>
      </c>
      <c r="C54" s="15" t="s">
        <v>253</v>
      </c>
      <c r="D54" s="13">
        <v>92.005866979890598</v>
      </c>
      <c r="E54" s="13">
        <v>0.38376845742430199</v>
      </c>
      <c r="F54" s="13">
        <v>91.220293102947906</v>
      </c>
      <c r="G54" s="13">
        <v>92.726755196519505</v>
      </c>
      <c r="H54" s="13">
        <v>0.417113027703093</v>
      </c>
      <c r="I54" s="14">
        <v>12595</v>
      </c>
      <c r="J54" s="14">
        <v>13802</v>
      </c>
      <c r="K54" s="13">
        <v>2.76351754110348</v>
      </c>
      <c r="L54" s="14">
        <v>4994.3594693047698</v>
      </c>
      <c r="M54" s="14">
        <v>2791</v>
      </c>
      <c r="ZA54" s="8"/>
    </row>
    <row r="55" spans="2:677" x14ac:dyDescent="0.3">
      <c r="B55" s="21"/>
      <c r="C55" s="15" t="s">
        <v>254</v>
      </c>
      <c r="D55" s="13">
        <v>91.648654745324905</v>
      </c>
      <c r="E55" s="13">
        <v>0.51999283453075995</v>
      </c>
      <c r="F55" s="13">
        <v>90.570706813794899</v>
      </c>
      <c r="G55" s="13">
        <v>92.613422818168104</v>
      </c>
      <c r="H55" s="13">
        <v>0.56737639627742198</v>
      </c>
      <c r="I55" s="14">
        <v>6971</v>
      </c>
      <c r="J55" s="14">
        <v>7892</v>
      </c>
      <c r="K55" s="13">
        <v>2.7876884535453201</v>
      </c>
      <c r="L55" s="14">
        <v>2831.0193665878001</v>
      </c>
      <c r="M55" s="14">
        <v>2181</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135" priority="1">
      <formula>ZA9 = 3</formula>
    </cfRule>
    <cfRule type="expression" dxfId="134" priority="48">
      <formula>I9 = J9</formula>
    </cfRule>
    <cfRule type="expression" dxfId="133" priority="95">
      <formula>ZA9 = 2</formula>
    </cfRule>
    <cfRule type="expression" dxfId="132" priority="142">
      <formula>ZA9 = 1</formula>
    </cfRule>
  </conditionalFormatting>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131</v>
      </c>
      <c r="M2" s="11" t="str">
        <f>HYPERLINK("#'INDICE'!A1", "Índice")</f>
        <v>Índice</v>
      </c>
    </row>
    <row r="3" spans="2:677" x14ac:dyDescent="0.3">
      <c r="B3" s="9" t="s">
        <v>7</v>
      </c>
      <c r="C3" s="10" t="s">
        <v>130</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98.737533167312705</v>
      </c>
      <c r="E9" s="13">
        <v>0.102667466773584</v>
      </c>
      <c r="F9" s="13">
        <v>98.519547239743702</v>
      </c>
      <c r="G9" s="13">
        <v>98.923772874452595</v>
      </c>
      <c r="H9" s="13">
        <v>0.103980182084974</v>
      </c>
      <c r="I9" s="14">
        <v>21447</v>
      </c>
      <c r="J9" s="14">
        <v>21855</v>
      </c>
      <c r="K9" s="13">
        <v>1.84796772294309</v>
      </c>
      <c r="L9" s="14">
        <v>11826.505262328699</v>
      </c>
      <c r="M9" s="14">
        <v>3122</v>
      </c>
      <c r="ZA9" s="8"/>
    </row>
    <row r="10" spans="2:677" x14ac:dyDescent="0.3">
      <c r="B10" s="21" t="s">
        <v>256</v>
      </c>
      <c r="C10" s="15" t="s">
        <v>216</v>
      </c>
      <c r="D10" s="13">
        <v>99.239555844122094</v>
      </c>
      <c r="E10" s="13">
        <v>0.11244602294975101</v>
      </c>
      <c r="F10" s="13">
        <v>98.984087084315405</v>
      </c>
      <c r="G10" s="13">
        <v>99.431151784548703</v>
      </c>
      <c r="H10" s="13">
        <v>0.11330766446231599</v>
      </c>
      <c r="I10" s="14">
        <v>13200</v>
      </c>
      <c r="J10" s="14">
        <v>13336</v>
      </c>
      <c r="K10" s="13">
        <v>2.2342361845166199</v>
      </c>
      <c r="L10" s="14">
        <v>5968.9302735401197</v>
      </c>
      <c r="M10" s="14">
        <v>1971</v>
      </c>
      <c r="ZA10" s="8"/>
    </row>
    <row r="11" spans="2:677" x14ac:dyDescent="0.3">
      <c r="B11" s="21"/>
      <c r="C11" s="15" t="s">
        <v>217</v>
      </c>
      <c r="D11" s="13">
        <v>97.628367119869296</v>
      </c>
      <c r="E11" s="13">
        <v>0.21731762729710899</v>
      </c>
      <c r="F11" s="13">
        <v>97.162433641035705</v>
      </c>
      <c r="G11" s="13">
        <v>98.019353077053097</v>
      </c>
      <c r="H11" s="13">
        <v>0.222596806346545</v>
      </c>
      <c r="I11" s="14">
        <v>8247</v>
      </c>
      <c r="J11" s="14">
        <v>8519</v>
      </c>
      <c r="K11" s="13">
        <v>1.7374169608969201</v>
      </c>
      <c r="L11" s="14">
        <v>4903.2559205604603</v>
      </c>
      <c r="M11" s="14">
        <v>1151</v>
      </c>
      <c r="ZA11" s="8"/>
    </row>
    <row r="12" spans="2:677" x14ac:dyDescent="0.3">
      <c r="B12" s="21" t="s">
        <v>257</v>
      </c>
      <c r="C12" s="15" t="s">
        <v>218</v>
      </c>
      <c r="D12" s="13">
        <v>98.473614235606703</v>
      </c>
      <c r="E12" s="13">
        <v>0.166362233929471</v>
      </c>
      <c r="F12" s="13">
        <v>98.110434857544604</v>
      </c>
      <c r="G12" s="13">
        <v>98.767866228100601</v>
      </c>
      <c r="H12" s="13">
        <v>0.168940924145868</v>
      </c>
      <c r="I12" s="14">
        <v>8466</v>
      </c>
      <c r="J12" s="14">
        <v>8615</v>
      </c>
      <c r="K12" s="13">
        <v>1.5860985549729201</v>
      </c>
      <c r="L12" s="14">
        <v>5431.5666406663304</v>
      </c>
      <c r="M12" s="14">
        <v>1255</v>
      </c>
      <c r="ZA12" s="8"/>
    </row>
    <row r="13" spans="2:677" x14ac:dyDescent="0.3">
      <c r="B13" s="21"/>
      <c r="C13" s="15" t="s">
        <v>219</v>
      </c>
      <c r="D13" s="13">
        <v>99.358367760270895</v>
      </c>
      <c r="E13" s="13">
        <v>0.12548288096256799</v>
      </c>
      <c r="F13" s="13">
        <v>99.058724641815203</v>
      </c>
      <c r="G13" s="13">
        <v>99.563044039918196</v>
      </c>
      <c r="H13" s="13">
        <v>0.12629321897208401</v>
      </c>
      <c r="I13" s="14">
        <v>7087</v>
      </c>
      <c r="J13" s="14">
        <v>7152</v>
      </c>
      <c r="K13" s="13">
        <v>1.76622130808772</v>
      </c>
      <c r="L13" s="14">
        <v>4049.3226795816699</v>
      </c>
      <c r="M13" s="14">
        <v>1018</v>
      </c>
      <c r="ZA13" s="8"/>
    </row>
    <row r="14" spans="2:677" x14ac:dyDescent="0.3">
      <c r="B14" s="21"/>
      <c r="C14" s="15" t="s">
        <v>220</v>
      </c>
      <c r="D14" s="13">
        <v>95.353692723775296</v>
      </c>
      <c r="E14" s="13">
        <v>0.57641526127963105</v>
      </c>
      <c r="F14" s="13">
        <v>94.081940240172301</v>
      </c>
      <c r="G14" s="13">
        <v>96.362719538260095</v>
      </c>
      <c r="H14" s="13">
        <v>0.60450229541651401</v>
      </c>
      <c r="I14" s="14">
        <v>5894</v>
      </c>
      <c r="J14" s="14">
        <v>6088</v>
      </c>
      <c r="K14" s="13">
        <v>4.5648740626041899</v>
      </c>
      <c r="L14" s="14">
        <v>1333.66220327377</v>
      </c>
      <c r="M14" s="14">
        <v>849</v>
      </c>
      <c r="ZA14" s="8"/>
    </row>
    <row r="15" spans="2:677" x14ac:dyDescent="0.3">
      <c r="B15" s="21" t="s">
        <v>258</v>
      </c>
      <c r="C15" s="15" t="s">
        <v>221</v>
      </c>
      <c r="D15" s="13">
        <v>97.913445306793506</v>
      </c>
      <c r="E15" s="13">
        <v>0.45875330775832901</v>
      </c>
      <c r="F15" s="13">
        <v>96.779340920128405</v>
      </c>
      <c r="G15" s="13">
        <v>98.653747957889905</v>
      </c>
      <c r="H15" s="13">
        <v>0.46852943058117402</v>
      </c>
      <c r="I15" s="14">
        <v>656</v>
      </c>
      <c r="J15" s="14">
        <v>670</v>
      </c>
      <c r="K15" s="13">
        <v>0.68914789000305698</v>
      </c>
      <c r="L15" s="14">
        <v>670</v>
      </c>
      <c r="M15" s="14">
        <v>96</v>
      </c>
      <c r="ZA15" s="8"/>
    </row>
    <row r="16" spans="2:677" x14ac:dyDescent="0.3">
      <c r="B16" s="21"/>
      <c r="C16" s="15" t="s">
        <v>222</v>
      </c>
      <c r="D16" s="13">
        <v>98.486253237378506</v>
      </c>
      <c r="E16" s="13">
        <v>0.48631913999919302</v>
      </c>
      <c r="F16" s="13">
        <v>97.150496926132504</v>
      </c>
      <c r="G16" s="13">
        <v>99.200999286965498</v>
      </c>
      <c r="H16" s="13">
        <v>0.49379392962287999</v>
      </c>
      <c r="I16" s="14">
        <v>772</v>
      </c>
      <c r="J16" s="14">
        <v>783</v>
      </c>
      <c r="K16" s="13">
        <v>1.24056817219658</v>
      </c>
      <c r="L16" s="14">
        <v>631.16241214991101</v>
      </c>
      <c r="M16" s="14">
        <v>114</v>
      </c>
      <c r="ZA16" s="8"/>
    </row>
    <row r="17" spans="2:677" x14ac:dyDescent="0.3">
      <c r="B17" s="21"/>
      <c r="C17" s="15" t="s">
        <v>223</v>
      </c>
      <c r="D17" s="13">
        <v>96.217320245470006</v>
      </c>
      <c r="E17" s="13">
        <v>0.78139417715742399</v>
      </c>
      <c r="F17" s="13">
        <v>94.326050961138094</v>
      </c>
      <c r="G17" s="13">
        <v>97.494924244593705</v>
      </c>
      <c r="H17" s="13">
        <v>0.812113843083478</v>
      </c>
      <c r="I17" s="14">
        <v>753</v>
      </c>
      <c r="J17" s="14">
        <v>785</v>
      </c>
      <c r="K17" s="13">
        <v>1.3152356487300201</v>
      </c>
      <c r="L17" s="14">
        <v>596.85121883518696</v>
      </c>
      <c r="M17" s="14">
        <v>114</v>
      </c>
      <c r="ZA17" s="8"/>
    </row>
    <row r="18" spans="2:677" x14ac:dyDescent="0.3">
      <c r="B18" s="21"/>
      <c r="C18" s="15" t="s">
        <v>224</v>
      </c>
      <c r="D18" s="13">
        <v>97.730387165643094</v>
      </c>
      <c r="E18" s="13">
        <v>1.0680586904362099</v>
      </c>
      <c r="F18" s="13">
        <v>94.302076129254701</v>
      </c>
      <c r="G18" s="13">
        <v>99.115312915652794</v>
      </c>
      <c r="H18" s="13">
        <v>1.0928624365582</v>
      </c>
      <c r="I18" s="14">
        <v>642</v>
      </c>
      <c r="J18" s="14">
        <v>654</v>
      </c>
      <c r="K18" s="13">
        <v>3.3583195663701999</v>
      </c>
      <c r="L18" s="14">
        <v>194.740252401551</v>
      </c>
      <c r="M18" s="14">
        <v>93</v>
      </c>
      <c r="ZA18" s="8"/>
    </row>
    <row r="19" spans="2:677" x14ac:dyDescent="0.3">
      <c r="B19" s="21"/>
      <c r="C19" s="15" t="s">
        <v>225</v>
      </c>
      <c r="D19" s="13">
        <v>98.455202064392495</v>
      </c>
      <c r="E19" s="13">
        <v>0.60940221120598703</v>
      </c>
      <c r="F19" s="13">
        <v>96.638445758199595</v>
      </c>
      <c r="G19" s="13">
        <v>99.297230389032507</v>
      </c>
      <c r="H19" s="13">
        <v>0.61896395358309297</v>
      </c>
      <c r="I19" s="14">
        <v>597</v>
      </c>
      <c r="J19" s="14">
        <v>604</v>
      </c>
      <c r="K19" s="13">
        <v>1.4723634071835501</v>
      </c>
      <c r="L19" s="14">
        <v>410.22481070442899</v>
      </c>
      <c r="M19" s="14">
        <v>89</v>
      </c>
      <c r="ZA19" s="8"/>
    </row>
    <row r="20" spans="2:677" x14ac:dyDescent="0.3">
      <c r="B20" s="21"/>
      <c r="C20" s="15" t="s">
        <v>226</v>
      </c>
      <c r="D20" s="13">
        <v>97.685570571009805</v>
      </c>
      <c r="E20" s="13">
        <v>0.83709271776609095</v>
      </c>
      <c r="F20" s="13">
        <v>95.288508949912298</v>
      </c>
      <c r="G20" s="13">
        <v>98.877448019150606</v>
      </c>
      <c r="H20" s="13">
        <v>0.85692565736470705</v>
      </c>
      <c r="I20" s="14">
        <v>586</v>
      </c>
      <c r="J20" s="14">
        <v>597</v>
      </c>
      <c r="K20" s="13">
        <v>1.8472217229121</v>
      </c>
      <c r="L20" s="14">
        <v>323.188057283587</v>
      </c>
      <c r="M20" s="14">
        <v>89</v>
      </c>
      <c r="ZA20" s="8"/>
    </row>
    <row r="21" spans="2:677" x14ac:dyDescent="0.3">
      <c r="B21" s="21"/>
      <c r="C21" s="15" t="s">
        <v>227</v>
      </c>
      <c r="D21" s="13">
        <v>98.213002703836693</v>
      </c>
      <c r="E21" s="13">
        <v>0.48168683241528298</v>
      </c>
      <c r="F21" s="13">
        <v>96.968473744655597</v>
      </c>
      <c r="G21" s="13">
        <v>98.952137690553897</v>
      </c>
      <c r="H21" s="13">
        <v>0.49045118177255997</v>
      </c>
      <c r="I21" s="14">
        <v>1246</v>
      </c>
      <c r="J21" s="14">
        <v>1265</v>
      </c>
      <c r="K21" s="13">
        <v>1.6710280798728001</v>
      </c>
      <c r="L21" s="14">
        <v>757.01899641105501</v>
      </c>
      <c r="M21" s="14">
        <v>194</v>
      </c>
      <c r="ZA21" s="8"/>
    </row>
    <row r="22" spans="2:677" x14ac:dyDescent="0.3">
      <c r="B22" s="21"/>
      <c r="C22" s="15" t="s">
        <v>228</v>
      </c>
      <c r="D22" s="13">
        <v>98.281884665112401</v>
      </c>
      <c r="E22" s="13">
        <v>0.42634788720668099</v>
      </c>
      <c r="F22" s="13">
        <v>97.2050194662324</v>
      </c>
      <c r="G22" s="13">
        <v>98.948338233503193</v>
      </c>
      <c r="H22" s="13">
        <v>0.43380109026137098</v>
      </c>
      <c r="I22" s="14">
        <v>1576</v>
      </c>
      <c r="J22" s="14">
        <v>1602</v>
      </c>
      <c r="K22" s="13">
        <v>1.7234305506801699</v>
      </c>
      <c r="L22" s="14">
        <v>929.54137279727104</v>
      </c>
      <c r="M22" s="14">
        <v>219</v>
      </c>
      <c r="ZA22" s="8"/>
    </row>
    <row r="23" spans="2:677" x14ac:dyDescent="0.3">
      <c r="B23" s="21"/>
      <c r="C23" s="15" t="s">
        <v>229</v>
      </c>
      <c r="D23" s="13">
        <v>99.584911996805502</v>
      </c>
      <c r="E23" s="13">
        <v>0.20444264584071001</v>
      </c>
      <c r="F23" s="13">
        <v>98.906024839927397</v>
      </c>
      <c r="G23" s="13">
        <v>99.843170800153899</v>
      </c>
      <c r="H23" s="13">
        <v>0.20529479992638699</v>
      </c>
      <c r="I23" s="14">
        <v>1271</v>
      </c>
      <c r="J23" s="14">
        <v>1276</v>
      </c>
      <c r="K23" s="13">
        <v>1.28919747098232</v>
      </c>
      <c r="L23" s="14">
        <v>989.76303376374096</v>
      </c>
      <c r="M23" s="14">
        <v>180</v>
      </c>
      <c r="ZA23" s="8"/>
    </row>
    <row r="24" spans="2:677" x14ac:dyDescent="0.3">
      <c r="B24" s="21"/>
      <c r="C24" s="15" t="s">
        <v>230</v>
      </c>
      <c r="D24" s="13">
        <v>98.573402802202594</v>
      </c>
      <c r="E24" s="13">
        <v>0.52884077856338396</v>
      </c>
      <c r="F24" s="13">
        <v>97.038216739680706</v>
      </c>
      <c r="G24" s="13">
        <v>99.3184422390907</v>
      </c>
      <c r="H24" s="13">
        <v>0.53649439253360798</v>
      </c>
      <c r="I24" s="14">
        <v>679</v>
      </c>
      <c r="J24" s="14">
        <v>688</v>
      </c>
      <c r="K24" s="13">
        <v>1.36629819132865</v>
      </c>
      <c r="L24" s="14">
        <v>503.55039944168999</v>
      </c>
      <c r="M24" s="14">
        <v>99</v>
      </c>
      <c r="ZA24" s="8"/>
    </row>
    <row r="25" spans="2:677" x14ac:dyDescent="0.3">
      <c r="B25" s="21"/>
      <c r="C25" s="15" t="s">
        <v>231</v>
      </c>
      <c r="D25" s="13">
        <v>97.833098055521106</v>
      </c>
      <c r="E25" s="13">
        <v>0.45507553138609202</v>
      </c>
      <c r="F25" s="13">
        <v>96.726427194328494</v>
      </c>
      <c r="G25" s="13">
        <v>98.571171948360004</v>
      </c>
      <c r="H25" s="13">
        <v>0.465154983774338</v>
      </c>
      <c r="I25" s="14">
        <v>1084</v>
      </c>
      <c r="J25" s="14">
        <v>1109</v>
      </c>
      <c r="K25" s="13">
        <v>1.0823847507904101</v>
      </c>
      <c r="L25" s="14">
        <v>1024.5894532329301</v>
      </c>
      <c r="M25" s="14">
        <v>159</v>
      </c>
      <c r="ZA25" s="8"/>
    </row>
    <row r="26" spans="2:677" x14ac:dyDescent="0.3">
      <c r="B26" s="21"/>
      <c r="C26" s="15" t="s">
        <v>232</v>
      </c>
      <c r="D26" s="13">
        <v>99.232334617613603</v>
      </c>
      <c r="E26" s="13">
        <v>0.352738330874729</v>
      </c>
      <c r="F26" s="13">
        <v>98.1070973614911</v>
      </c>
      <c r="G26" s="13">
        <v>99.6907820842696</v>
      </c>
      <c r="H26" s="13">
        <v>0.35546712896959098</v>
      </c>
      <c r="I26" s="14">
        <v>1229</v>
      </c>
      <c r="J26" s="14">
        <v>1236</v>
      </c>
      <c r="K26" s="13">
        <v>2.0171913857414201</v>
      </c>
      <c r="L26" s="14">
        <v>612.73313416699204</v>
      </c>
      <c r="M26" s="14">
        <v>174</v>
      </c>
      <c r="ZA26" s="8"/>
    </row>
    <row r="27" spans="2:677" x14ac:dyDescent="0.3">
      <c r="B27" s="21"/>
      <c r="C27" s="15" t="s">
        <v>233</v>
      </c>
      <c r="D27" s="13">
        <v>99.704828630159199</v>
      </c>
      <c r="E27" s="13">
        <v>0.15767450160945501</v>
      </c>
      <c r="F27" s="13">
        <v>99.154358998690299</v>
      </c>
      <c r="G27" s="13">
        <v>99.897341293410406</v>
      </c>
      <c r="H27" s="13">
        <v>0.158141289419719</v>
      </c>
      <c r="I27" s="14">
        <v>1077</v>
      </c>
      <c r="J27" s="14">
        <v>1081</v>
      </c>
      <c r="K27" s="13">
        <v>0.91233905958380401</v>
      </c>
      <c r="L27" s="14">
        <v>1081</v>
      </c>
      <c r="M27" s="14">
        <v>160</v>
      </c>
      <c r="ZA27" s="8"/>
    </row>
    <row r="28" spans="2:677" x14ac:dyDescent="0.3">
      <c r="B28" s="21"/>
      <c r="C28" s="15" t="s">
        <v>234</v>
      </c>
      <c r="D28" s="13">
        <v>93.469121606788605</v>
      </c>
      <c r="E28" s="13">
        <v>1.91959716782009</v>
      </c>
      <c r="F28" s="13">
        <v>88.455160920999603</v>
      </c>
      <c r="G28" s="13">
        <v>96.394268557573497</v>
      </c>
      <c r="H28" s="13">
        <v>2.05372334180647</v>
      </c>
      <c r="I28" s="14">
        <v>610</v>
      </c>
      <c r="J28" s="14">
        <v>634</v>
      </c>
      <c r="K28" s="13">
        <v>3.8210625980951698</v>
      </c>
      <c r="L28" s="14">
        <v>165.92243223548701</v>
      </c>
      <c r="M28" s="14">
        <v>89</v>
      </c>
      <c r="ZA28" s="8"/>
    </row>
    <row r="29" spans="2:677" x14ac:dyDescent="0.3">
      <c r="B29" s="21"/>
      <c r="C29" s="15" t="s">
        <v>235</v>
      </c>
      <c r="D29" s="13">
        <v>98.396689467040403</v>
      </c>
      <c r="E29" s="13">
        <v>0.83216639738053799</v>
      </c>
      <c r="F29" s="13">
        <v>95.573845449654499</v>
      </c>
      <c r="G29" s="13">
        <v>99.429961648602401</v>
      </c>
      <c r="H29" s="13">
        <v>0.84572601160457395</v>
      </c>
      <c r="I29" s="14">
        <v>872</v>
      </c>
      <c r="J29" s="14">
        <v>883</v>
      </c>
      <c r="K29" s="13">
        <v>3.8716028669061702</v>
      </c>
      <c r="L29" s="14">
        <v>228.07091283761099</v>
      </c>
      <c r="M29" s="14">
        <v>118</v>
      </c>
      <c r="ZA29" s="8"/>
    </row>
    <row r="30" spans="2:677" x14ac:dyDescent="0.3">
      <c r="B30" s="21"/>
      <c r="C30" s="15" t="s">
        <v>236</v>
      </c>
      <c r="D30" s="13">
        <v>94.704095727093303</v>
      </c>
      <c r="E30" s="13">
        <v>1.0881717962950701</v>
      </c>
      <c r="F30" s="13">
        <v>92.093690927897299</v>
      </c>
      <c r="G30" s="13">
        <v>96.485520888012502</v>
      </c>
      <c r="H30" s="13">
        <v>1.1490229519015001</v>
      </c>
      <c r="I30" s="14">
        <v>1010</v>
      </c>
      <c r="J30" s="14">
        <v>1048</v>
      </c>
      <c r="K30" s="13">
        <v>2.4719104010034001</v>
      </c>
      <c r="L30" s="14">
        <v>423.963586857596</v>
      </c>
      <c r="M30" s="14">
        <v>151</v>
      </c>
      <c r="ZA30" s="8"/>
    </row>
    <row r="31" spans="2:677" x14ac:dyDescent="0.3">
      <c r="B31" s="21"/>
      <c r="C31" s="15" t="s">
        <v>237</v>
      </c>
      <c r="D31" s="13">
        <v>99.013226420816693</v>
      </c>
      <c r="E31" s="13">
        <v>0.32717090224800299</v>
      </c>
      <c r="F31" s="13">
        <v>98.105500875659402</v>
      </c>
      <c r="G31" s="13">
        <v>99.488295142475096</v>
      </c>
      <c r="H31" s="13">
        <v>0.33043151311673402</v>
      </c>
      <c r="I31" s="14">
        <v>1020</v>
      </c>
      <c r="J31" s="14">
        <v>1031</v>
      </c>
      <c r="K31" s="13">
        <v>1.1284331676959001</v>
      </c>
      <c r="L31" s="14">
        <v>913.65623549080397</v>
      </c>
      <c r="M31" s="14">
        <v>155</v>
      </c>
      <c r="ZA31" s="8"/>
    </row>
    <row r="32" spans="2:677" x14ac:dyDescent="0.3">
      <c r="B32" s="21"/>
      <c r="C32" s="15" t="s">
        <v>238</v>
      </c>
      <c r="D32" s="13">
        <v>98.470551153860598</v>
      </c>
      <c r="E32" s="13">
        <v>0.53427248476827305</v>
      </c>
      <c r="F32" s="13">
        <v>96.9513591909448</v>
      </c>
      <c r="G32" s="13">
        <v>99.238647714578804</v>
      </c>
      <c r="H32" s="13">
        <v>0.54257082803717704</v>
      </c>
      <c r="I32" s="14">
        <v>597</v>
      </c>
      <c r="J32" s="14">
        <v>607</v>
      </c>
      <c r="K32" s="13">
        <v>1.14856853895498</v>
      </c>
      <c r="L32" s="14">
        <v>528.48391664312305</v>
      </c>
      <c r="M32" s="14">
        <v>85</v>
      </c>
      <c r="ZA32" s="8"/>
    </row>
    <row r="33" spans="2:677" x14ac:dyDescent="0.3">
      <c r="B33" s="21"/>
      <c r="C33" s="15" t="s">
        <v>239</v>
      </c>
      <c r="D33" s="13">
        <v>94.503826483633105</v>
      </c>
      <c r="E33" s="13">
        <v>1.07177421174446</v>
      </c>
      <c r="F33" s="13">
        <v>91.952934469885307</v>
      </c>
      <c r="G33" s="13">
        <v>96.278818191224701</v>
      </c>
      <c r="H33" s="13">
        <v>1.1341066828972</v>
      </c>
      <c r="I33" s="14">
        <v>794</v>
      </c>
      <c r="J33" s="14">
        <v>832</v>
      </c>
      <c r="K33" s="13">
        <v>1.8377981143844899</v>
      </c>
      <c r="L33" s="14">
        <v>452.71566745439497</v>
      </c>
      <c r="M33" s="14">
        <v>118</v>
      </c>
      <c r="ZA33" s="8"/>
    </row>
    <row r="34" spans="2:677" x14ac:dyDescent="0.3">
      <c r="B34" s="21"/>
      <c r="C34" s="15" t="s">
        <v>240</v>
      </c>
      <c r="D34" s="13">
        <v>95.732788934836194</v>
      </c>
      <c r="E34" s="13">
        <v>1.0980367998991101</v>
      </c>
      <c r="F34" s="13">
        <v>92.962271395654199</v>
      </c>
      <c r="G34" s="13">
        <v>97.442650261058006</v>
      </c>
      <c r="H34" s="13">
        <v>1.1469808955910901</v>
      </c>
      <c r="I34" s="14">
        <v>1525</v>
      </c>
      <c r="J34" s="14">
        <v>1573</v>
      </c>
      <c r="K34" s="13">
        <v>4.6396103365461903</v>
      </c>
      <c r="L34" s="14">
        <v>339.03709275097702</v>
      </c>
      <c r="M34" s="14">
        <v>223</v>
      </c>
      <c r="ZA34" s="8"/>
    </row>
    <row r="35" spans="2:677" x14ac:dyDescent="0.3">
      <c r="B35" s="21"/>
      <c r="C35" s="15" t="s">
        <v>241</v>
      </c>
      <c r="D35" s="13">
        <v>95.758091439663403</v>
      </c>
      <c r="E35" s="13">
        <v>1.02705200565846</v>
      </c>
      <c r="F35" s="13">
        <v>93.196116966023993</v>
      </c>
      <c r="G35" s="13">
        <v>97.382459795787895</v>
      </c>
      <c r="H35" s="13">
        <v>1.0725485337242699</v>
      </c>
      <c r="I35" s="14">
        <v>1083</v>
      </c>
      <c r="J35" s="14">
        <v>1118</v>
      </c>
      <c r="K35" s="13">
        <v>2.9006896811190801</v>
      </c>
      <c r="L35" s="14">
        <v>385.42557905355699</v>
      </c>
      <c r="M35" s="14">
        <v>150</v>
      </c>
      <c r="ZA35" s="8"/>
    </row>
    <row r="36" spans="2:677" x14ac:dyDescent="0.3">
      <c r="B36" s="21"/>
      <c r="C36" s="15" t="s">
        <v>242</v>
      </c>
      <c r="D36" s="13">
        <v>99.283734598852405</v>
      </c>
      <c r="E36" s="13">
        <v>0.30171126008055099</v>
      </c>
      <c r="F36" s="13">
        <v>98.359905125229304</v>
      </c>
      <c r="G36" s="13">
        <v>99.688837395857504</v>
      </c>
      <c r="H36" s="13">
        <v>0.30388790399513999</v>
      </c>
      <c r="I36" s="14">
        <v>1080</v>
      </c>
      <c r="J36" s="14">
        <v>1087</v>
      </c>
      <c r="K36" s="13">
        <v>1.39014719936511</v>
      </c>
      <c r="L36" s="14">
        <v>781.93158285427705</v>
      </c>
      <c r="M36" s="14">
        <v>162</v>
      </c>
      <c r="ZA36" s="8"/>
    </row>
    <row r="37" spans="2:677" x14ac:dyDescent="0.3">
      <c r="B37" s="21"/>
      <c r="C37" s="15" t="s">
        <v>243</v>
      </c>
      <c r="D37" s="13">
        <v>99.389921273383706</v>
      </c>
      <c r="E37" s="13">
        <v>0.33006134154681799</v>
      </c>
      <c r="F37" s="13">
        <v>98.222387409960803</v>
      </c>
      <c r="G37" s="13">
        <v>99.792242256755202</v>
      </c>
      <c r="H37" s="13">
        <v>0.33208733573593002</v>
      </c>
      <c r="I37" s="14">
        <v>688</v>
      </c>
      <c r="J37" s="14">
        <v>692</v>
      </c>
      <c r="K37" s="13">
        <v>1.24147832160592</v>
      </c>
      <c r="L37" s="14">
        <v>557.39998673908497</v>
      </c>
      <c r="M37" s="14">
        <v>91</v>
      </c>
      <c r="ZA37" s="8"/>
    </row>
    <row r="38" spans="2:677" x14ac:dyDescent="0.3">
      <c r="B38" s="21" t="s">
        <v>259</v>
      </c>
      <c r="C38" s="15" t="s">
        <v>244</v>
      </c>
      <c r="D38" s="13">
        <v>98.163752505544707</v>
      </c>
      <c r="E38" s="13">
        <v>0.18042044457335801</v>
      </c>
      <c r="F38" s="13">
        <v>97.774305669640398</v>
      </c>
      <c r="G38" s="13">
        <v>98.486109953186102</v>
      </c>
      <c r="H38" s="13">
        <v>0.18379538268279599</v>
      </c>
      <c r="I38" s="14">
        <v>12098</v>
      </c>
      <c r="J38" s="14">
        <v>12387</v>
      </c>
      <c r="K38" s="13">
        <v>2.23676421733132</v>
      </c>
      <c r="L38" s="14">
        <v>5537.9104797996697</v>
      </c>
      <c r="M38" s="14">
        <v>1679</v>
      </c>
      <c r="ZA38" s="8"/>
    </row>
    <row r="39" spans="2:677" x14ac:dyDescent="0.3">
      <c r="B39" s="21"/>
      <c r="C39" s="15" t="s">
        <v>245</v>
      </c>
      <c r="D39" s="13">
        <v>99.1897557663805</v>
      </c>
      <c r="E39" s="13">
        <v>0.116833087008401</v>
      </c>
      <c r="F39" s="13">
        <v>98.925245962122403</v>
      </c>
      <c r="G39" s="13">
        <v>99.389568251242096</v>
      </c>
      <c r="H39" s="13">
        <v>0.11778745305470301</v>
      </c>
      <c r="I39" s="14">
        <v>9349</v>
      </c>
      <c r="J39" s="14">
        <v>9468</v>
      </c>
      <c r="K39" s="13">
        <v>1.6079084267482899</v>
      </c>
      <c r="L39" s="14">
        <v>5888.3950369906097</v>
      </c>
      <c r="M39" s="14">
        <v>1346</v>
      </c>
      <c r="ZA39" s="8"/>
    </row>
    <row r="40" spans="2:677" x14ac:dyDescent="0.3">
      <c r="B40" s="21" t="s">
        <v>284</v>
      </c>
      <c r="C40" s="15" t="s">
        <v>277</v>
      </c>
      <c r="D40" s="13">
        <v>98.772105195303098</v>
      </c>
      <c r="E40" s="13">
        <v>0.150083929778727</v>
      </c>
      <c r="F40" s="13">
        <v>98.440175946991701</v>
      </c>
      <c r="G40" s="13">
        <v>99.034093250213502</v>
      </c>
      <c r="H40" s="13">
        <v>0.151949712403076</v>
      </c>
      <c r="I40" s="14">
        <v>10924</v>
      </c>
      <c r="J40" s="14">
        <v>11123</v>
      </c>
      <c r="K40" s="13">
        <v>2.06564556079155</v>
      </c>
      <c r="L40" s="14">
        <v>5384.7572938591202</v>
      </c>
      <c r="M40" s="14">
        <v>3050</v>
      </c>
      <c r="ZA40" s="8"/>
    </row>
    <row r="41" spans="2:677" x14ac:dyDescent="0.3">
      <c r="B41" s="21"/>
      <c r="C41" s="15" t="s">
        <v>278</v>
      </c>
      <c r="D41" s="13">
        <v>98.701722817364598</v>
      </c>
      <c r="E41" s="13">
        <v>0.133460898179382</v>
      </c>
      <c r="F41" s="13">
        <v>98.412256253109007</v>
      </c>
      <c r="G41" s="13">
        <v>98.938984789689997</v>
      </c>
      <c r="H41" s="13">
        <v>0.13521638160899599</v>
      </c>
      <c r="I41" s="14">
        <v>10523</v>
      </c>
      <c r="J41" s="14">
        <v>10732</v>
      </c>
      <c r="K41" s="13">
        <v>1.4916128765082699</v>
      </c>
      <c r="L41" s="14">
        <v>7194.8963226454598</v>
      </c>
      <c r="M41" s="14">
        <v>3033</v>
      </c>
      <c r="ZA41" s="8"/>
    </row>
    <row r="42" spans="2:677" x14ac:dyDescent="0.3">
      <c r="B42" s="21" t="s">
        <v>285</v>
      </c>
      <c r="C42" s="15" t="s">
        <v>279</v>
      </c>
      <c r="D42" s="13">
        <v>94.960705268231294</v>
      </c>
      <c r="E42" s="13">
        <v>0.63179799131015202</v>
      </c>
      <c r="F42" s="13">
        <v>93.565738417768699</v>
      </c>
      <c r="G42" s="13">
        <v>96.065955228407802</v>
      </c>
      <c r="H42" s="13">
        <v>0.66532571501605897</v>
      </c>
      <c r="I42" s="14">
        <v>2696</v>
      </c>
      <c r="J42" s="14">
        <v>2855</v>
      </c>
      <c r="K42" s="13">
        <v>2.3806566275647398</v>
      </c>
      <c r="L42" s="14">
        <v>1199.2489664166701</v>
      </c>
      <c r="M42" s="14">
        <v>773</v>
      </c>
      <c r="ZA42" s="8"/>
    </row>
    <row r="43" spans="2:677" x14ac:dyDescent="0.3">
      <c r="B43" s="21"/>
      <c r="C43" s="15" t="s">
        <v>280</v>
      </c>
      <c r="D43" s="13">
        <v>98.834029046845103</v>
      </c>
      <c r="E43" s="13">
        <v>0.43151431280311597</v>
      </c>
      <c r="F43" s="13">
        <v>97.595692937551505</v>
      </c>
      <c r="G43" s="13">
        <v>99.438232540883305</v>
      </c>
      <c r="H43" s="13">
        <v>0.43660500028647797</v>
      </c>
      <c r="I43" s="14">
        <v>932</v>
      </c>
      <c r="J43" s="14">
        <v>945</v>
      </c>
      <c r="K43" s="13">
        <v>1.5253453185150401</v>
      </c>
      <c r="L43" s="14">
        <v>619.53184536599395</v>
      </c>
      <c r="M43" s="14">
        <v>370</v>
      </c>
      <c r="ZA43" s="8"/>
    </row>
    <row r="44" spans="2:677" x14ac:dyDescent="0.3">
      <c r="B44" s="21"/>
      <c r="C44" s="15" t="s">
        <v>281</v>
      </c>
      <c r="D44" s="13">
        <v>99.084543368014295</v>
      </c>
      <c r="E44" s="13">
        <v>0.47153134991122703</v>
      </c>
      <c r="F44" s="13">
        <v>97.494247119314693</v>
      </c>
      <c r="G44" s="13">
        <v>99.668972207919794</v>
      </c>
      <c r="H44" s="13">
        <v>0.47588789722721098</v>
      </c>
      <c r="I44" s="14">
        <v>805</v>
      </c>
      <c r="J44" s="14">
        <v>811</v>
      </c>
      <c r="K44" s="13">
        <v>1.9854660981829999</v>
      </c>
      <c r="L44" s="14">
        <v>408.468319223474</v>
      </c>
      <c r="M44" s="14">
        <v>291</v>
      </c>
      <c r="ZA44" s="8"/>
    </row>
    <row r="45" spans="2:677" x14ac:dyDescent="0.3">
      <c r="B45" s="21"/>
      <c r="C45" s="15" t="s">
        <v>282</v>
      </c>
      <c r="D45" s="13">
        <v>99.0736367847948</v>
      </c>
      <c r="E45" s="13">
        <v>0.101770609707785</v>
      </c>
      <c r="F45" s="13">
        <v>98.851234988208901</v>
      </c>
      <c r="G45" s="13">
        <v>99.253306662401897</v>
      </c>
      <c r="H45" s="13">
        <v>0.102722190292507</v>
      </c>
      <c r="I45" s="14">
        <v>16833</v>
      </c>
      <c r="J45" s="14">
        <v>17059</v>
      </c>
      <c r="K45" s="13">
        <v>1.92501206649548</v>
      </c>
      <c r="L45" s="14">
        <v>8861.7626335486802</v>
      </c>
      <c r="M45" s="14">
        <v>2987</v>
      </c>
      <c r="ZA45" s="8"/>
    </row>
    <row r="46" spans="2:677" x14ac:dyDescent="0.3">
      <c r="B46" s="21"/>
      <c r="C46" s="15" t="s">
        <v>283</v>
      </c>
      <c r="D46" s="13">
        <v>98.655446563899403</v>
      </c>
      <c r="E46" s="13">
        <v>0.82809741050616004</v>
      </c>
      <c r="F46" s="13">
        <v>95.507090351849797</v>
      </c>
      <c r="G46" s="13">
        <v>99.606712145637303</v>
      </c>
      <c r="H46" s="13">
        <v>0.83938336842842098</v>
      </c>
      <c r="I46" s="14">
        <v>181</v>
      </c>
      <c r="J46" s="14">
        <v>185</v>
      </c>
      <c r="K46" s="13">
        <v>0.95122124735589497</v>
      </c>
      <c r="L46" s="14">
        <v>185</v>
      </c>
      <c r="M46" s="14">
        <v>96</v>
      </c>
      <c r="ZA46" s="8"/>
    </row>
    <row r="47" spans="2:677" x14ac:dyDescent="0.3">
      <c r="B47" s="21" t="s">
        <v>261</v>
      </c>
      <c r="C47" s="15" t="s">
        <v>246</v>
      </c>
      <c r="D47" s="13">
        <v>97.587421909107306</v>
      </c>
      <c r="E47" s="13">
        <v>0.33675402310684099</v>
      </c>
      <c r="F47" s="13">
        <v>96.830925306184298</v>
      </c>
      <c r="G47" s="13">
        <v>98.166752505420106</v>
      </c>
      <c r="H47" s="13">
        <v>0.34507933145369102</v>
      </c>
      <c r="I47" s="14">
        <v>4583</v>
      </c>
      <c r="J47" s="14">
        <v>4743</v>
      </c>
      <c r="K47" s="13">
        <v>2.2840831547510598</v>
      </c>
      <c r="L47" s="14">
        <v>2076.5443631656799</v>
      </c>
      <c r="M47" s="14">
        <v>1819</v>
      </c>
      <c r="ZA47" s="8"/>
    </row>
    <row r="48" spans="2:677" x14ac:dyDescent="0.3">
      <c r="B48" s="21"/>
      <c r="C48" s="15" t="s">
        <v>247</v>
      </c>
      <c r="D48" s="13">
        <v>98.692447615083907</v>
      </c>
      <c r="E48" s="13">
        <v>0.23876563413662499</v>
      </c>
      <c r="F48" s="13">
        <v>98.131161500285899</v>
      </c>
      <c r="G48" s="13">
        <v>99.086726194702393</v>
      </c>
      <c r="H48" s="13">
        <v>0.24192898231468399</v>
      </c>
      <c r="I48" s="14">
        <v>3946</v>
      </c>
      <c r="J48" s="14">
        <v>4029</v>
      </c>
      <c r="K48" s="13">
        <v>1.77946758654035</v>
      </c>
      <c r="L48" s="14">
        <v>2264.1603761005799</v>
      </c>
      <c r="M48" s="14">
        <v>1964</v>
      </c>
      <c r="ZA48" s="8"/>
    </row>
    <row r="49" spans="2:677" x14ac:dyDescent="0.3">
      <c r="B49" s="21"/>
      <c r="C49" s="15" t="s">
        <v>248</v>
      </c>
      <c r="D49" s="13">
        <v>99.256048345688598</v>
      </c>
      <c r="E49" s="13">
        <v>0.145406455728983</v>
      </c>
      <c r="F49" s="13">
        <v>98.909209128754199</v>
      </c>
      <c r="G49" s="13">
        <v>99.4931680776523</v>
      </c>
      <c r="H49" s="13">
        <v>0.14649631750657899</v>
      </c>
      <c r="I49" s="14">
        <v>3810</v>
      </c>
      <c r="J49" s="14">
        <v>3860</v>
      </c>
      <c r="K49" s="13">
        <v>1.10494449309874</v>
      </c>
      <c r="L49" s="14">
        <v>3493.38815126803</v>
      </c>
      <c r="M49" s="14">
        <v>1989</v>
      </c>
      <c r="ZA49" s="8"/>
    </row>
    <row r="50" spans="2:677" x14ac:dyDescent="0.3">
      <c r="B50" s="21"/>
      <c r="C50" s="15" t="s">
        <v>249</v>
      </c>
      <c r="D50" s="13">
        <v>99.322449622245998</v>
      </c>
      <c r="E50" s="13">
        <v>0.16868729202896801</v>
      </c>
      <c r="F50" s="13">
        <v>98.897018964680996</v>
      </c>
      <c r="G50" s="13">
        <v>99.584476929570002</v>
      </c>
      <c r="H50" s="13">
        <v>0.16983803024445901</v>
      </c>
      <c r="I50" s="14">
        <v>4127</v>
      </c>
      <c r="J50" s="14">
        <v>4180</v>
      </c>
      <c r="K50" s="13">
        <v>1.7670469630568799</v>
      </c>
      <c r="L50" s="14">
        <v>2365.52852719255</v>
      </c>
      <c r="M50" s="14">
        <v>2070</v>
      </c>
      <c r="ZA50" s="8"/>
    </row>
    <row r="51" spans="2:677" x14ac:dyDescent="0.3">
      <c r="B51" s="21"/>
      <c r="C51" s="15" t="s">
        <v>250</v>
      </c>
      <c r="D51" s="13">
        <v>98.788033450642303</v>
      </c>
      <c r="E51" s="13">
        <v>0.221481199837367</v>
      </c>
      <c r="F51" s="13">
        <v>98.267198139688702</v>
      </c>
      <c r="G51" s="13">
        <v>99.153667464760403</v>
      </c>
      <c r="H51" s="13">
        <v>0.224198409565492</v>
      </c>
      <c r="I51" s="14">
        <v>4803</v>
      </c>
      <c r="J51" s="14">
        <v>4863</v>
      </c>
      <c r="K51" s="13">
        <v>1.9920200996400901</v>
      </c>
      <c r="L51" s="14">
        <v>2441.2404276837501</v>
      </c>
      <c r="M51" s="14">
        <v>2049</v>
      </c>
      <c r="ZA51" s="8"/>
    </row>
    <row r="52" spans="2:677" x14ac:dyDescent="0.3">
      <c r="B52" s="21" t="s">
        <v>260</v>
      </c>
      <c r="C52" s="15" t="s">
        <v>251</v>
      </c>
      <c r="D52" s="13">
        <v>99.010683353204001</v>
      </c>
      <c r="E52" s="13">
        <v>9.9300299707261896E-2</v>
      </c>
      <c r="F52" s="13">
        <v>98.795750830636393</v>
      </c>
      <c r="G52" s="13">
        <v>99.187570506238501</v>
      </c>
      <c r="H52" s="13">
        <v>0.100292510206222</v>
      </c>
      <c r="I52" s="14">
        <v>16525</v>
      </c>
      <c r="J52" s="14">
        <v>16768</v>
      </c>
      <c r="K52" s="13">
        <v>1.6878704430067799</v>
      </c>
      <c r="L52" s="14">
        <v>9934.4117728191304</v>
      </c>
      <c r="M52" s="14">
        <v>3088</v>
      </c>
      <c r="ZA52" s="8"/>
    </row>
    <row r="53" spans="2:677" x14ac:dyDescent="0.3">
      <c r="B53" s="21"/>
      <c r="C53" s="15" t="s">
        <v>252</v>
      </c>
      <c r="D53" s="13">
        <v>97.643139127612798</v>
      </c>
      <c r="E53" s="13">
        <v>0.32418253347185999</v>
      </c>
      <c r="F53" s="13">
        <v>96.916286010429005</v>
      </c>
      <c r="G53" s="13">
        <v>98.201846540795799</v>
      </c>
      <c r="H53" s="13">
        <v>0.332007488051133</v>
      </c>
      <c r="I53" s="14">
        <v>4745</v>
      </c>
      <c r="J53" s="14">
        <v>4908</v>
      </c>
      <c r="K53" s="13">
        <v>2.2408851688851601</v>
      </c>
      <c r="L53" s="14">
        <v>2190.2059365414598</v>
      </c>
      <c r="M53" s="14">
        <v>1859</v>
      </c>
      <c r="ZA53" s="8"/>
    </row>
    <row r="54" spans="2:677" x14ac:dyDescent="0.3">
      <c r="B54" s="21" t="s">
        <v>254</v>
      </c>
      <c r="C54" s="15" t="s">
        <v>253</v>
      </c>
      <c r="D54" s="13">
        <v>99.034504463479095</v>
      </c>
      <c r="E54" s="13">
        <v>0.108692665372306</v>
      </c>
      <c r="F54" s="13">
        <v>98.796332744324104</v>
      </c>
      <c r="G54" s="13">
        <v>99.225917982784196</v>
      </c>
      <c r="H54" s="13">
        <v>0.109752319114585</v>
      </c>
      <c r="I54" s="14">
        <v>13715</v>
      </c>
      <c r="J54" s="14">
        <v>13901</v>
      </c>
      <c r="K54" s="13">
        <v>1.7174277441517001</v>
      </c>
      <c r="L54" s="14">
        <v>8094.0814234174304</v>
      </c>
      <c r="M54" s="14">
        <v>2793</v>
      </c>
      <c r="ZA54" s="8"/>
    </row>
    <row r="55" spans="2:677" x14ac:dyDescent="0.3">
      <c r="B55" s="21"/>
      <c r="C55" s="15" t="s">
        <v>254</v>
      </c>
      <c r="D55" s="13">
        <v>98.285071829019103</v>
      </c>
      <c r="E55" s="13">
        <v>0.20086435026612301</v>
      </c>
      <c r="F55" s="13">
        <v>97.843330015569194</v>
      </c>
      <c r="G55" s="13">
        <v>98.637593368694795</v>
      </c>
      <c r="H55" s="13">
        <v>0.20436913411993601</v>
      </c>
      <c r="I55" s="14">
        <v>7732</v>
      </c>
      <c r="J55" s="14">
        <v>7954</v>
      </c>
      <c r="K55" s="13">
        <v>1.90372064738299</v>
      </c>
      <c r="L55" s="14">
        <v>4178.1340192607704</v>
      </c>
      <c r="M55" s="14">
        <v>2190</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131" priority="1">
      <formula>ZA9 = 3</formula>
    </cfRule>
    <cfRule type="expression" dxfId="130" priority="48">
      <formula>I9 = J9</formula>
    </cfRule>
    <cfRule type="expression" dxfId="129" priority="95">
      <formula>ZA9 = 2</formula>
    </cfRule>
    <cfRule type="expression" dxfId="128" priority="142">
      <formula>ZA9 = 1</formula>
    </cfRule>
  </conditionalFormatting>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133</v>
      </c>
      <c r="M2" s="11" t="str">
        <f>HYPERLINK("#'INDICE'!A1", "Índice")</f>
        <v>Índice</v>
      </c>
    </row>
    <row r="3" spans="2:677" x14ac:dyDescent="0.3">
      <c r="B3" s="9" t="s">
        <v>7</v>
      </c>
      <c r="C3" s="10" t="s">
        <v>132</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69.827848981238702</v>
      </c>
      <c r="E9" s="13">
        <v>0.63275643000156701</v>
      </c>
      <c r="F9" s="13">
        <v>68.572898166515003</v>
      </c>
      <c r="G9" s="13">
        <v>71.053840706332494</v>
      </c>
      <c r="H9" s="13">
        <v>0.90616629215025002</v>
      </c>
      <c r="I9" s="14">
        <v>14009</v>
      </c>
      <c r="J9" s="14">
        <v>19478</v>
      </c>
      <c r="K9" s="13">
        <v>3.7013509183698301</v>
      </c>
      <c r="L9" s="14">
        <v>5262.4029522114697</v>
      </c>
      <c r="M9" s="14">
        <v>3119</v>
      </c>
      <c r="ZA9" s="8"/>
    </row>
    <row r="10" spans="2:677" x14ac:dyDescent="0.3">
      <c r="B10" s="21" t="s">
        <v>256</v>
      </c>
      <c r="C10" s="15" t="s">
        <v>216</v>
      </c>
      <c r="D10" s="13">
        <v>71.035605480917894</v>
      </c>
      <c r="E10" s="13">
        <v>0.79980611564805204</v>
      </c>
      <c r="F10" s="13">
        <v>69.4422714298112</v>
      </c>
      <c r="G10" s="13">
        <v>72.578666575018005</v>
      </c>
      <c r="H10" s="13">
        <v>1.1259228526783001</v>
      </c>
      <c r="I10" s="14">
        <v>8897</v>
      </c>
      <c r="J10" s="14">
        <v>11919</v>
      </c>
      <c r="K10" s="13">
        <v>3.7053759774488899</v>
      </c>
      <c r="L10" s="14">
        <v>3216.6776253043299</v>
      </c>
      <c r="M10" s="14">
        <v>1971</v>
      </c>
      <c r="ZA10" s="8"/>
    </row>
    <row r="11" spans="2:677" x14ac:dyDescent="0.3">
      <c r="B11" s="21"/>
      <c r="C11" s="15" t="s">
        <v>217</v>
      </c>
      <c r="D11" s="13">
        <v>67.160724810033102</v>
      </c>
      <c r="E11" s="13">
        <v>1.01513717537091</v>
      </c>
      <c r="F11" s="13">
        <v>65.139041197069901</v>
      </c>
      <c r="G11" s="13">
        <v>69.120744615687002</v>
      </c>
      <c r="H11" s="13">
        <v>1.51150419868497</v>
      </c>
      <c r="I11" s="14">
        <v>5112</v>
      </c>
      <c r="J11" s="14">
        <v>7559</v>
      </c>
      <c r="K11" s="13">
        <v>3.5314040830660001</v>
      </c>
      <c r="L11" s="14">
        <v>2140.5083706640598</v>
      </c>
      <c r="M11" s="14">
        <v>1148</v>
      </c>
      <c r="ZA11" s="8"/>
    </row>
    <row r="12" spans="2:677" x14ac:dyDescent="0.3">
      <c r="B12" s="21" t="s">
        <v>257</v>
      </c>
      <c r="C12" s="15" t="s">
        <v>218</v>
      </c>
      <c r="D12" s="13">
        <v>73.529343600730698</v>
      </c>
      <c r="E12" s="13">
        <v>0.76501307958710796</v>
      </c>
      <c r="F12" s="13">
        <v>72.001535274004794</v>
      </c>
      <c r="G12" s="13">
        <v>75.002726855720297</v>
      </c>
      <c r="H12" s="13">
        <v>1.0404187527379301</v>
      </c>
      <c r="I12" s="14">
        <v>5639</v>
      </c>
      <c r="J12" s="14">
        <v>7728</v>
      </c>
      <c r="K12" s="13">
        <v>2.3233959787764</v>
      </c>
      <c r="L12" s="14">
        <v>3326.1656947817901</v>
      </c>
      <c r="M12" s="14">
        <v>1253</v>
      </c>
      <c r="ZA12" s="8"/>
    </row>
    <row r="13" spans="2:677" x14ac:dyDescent="0.3">
      <c r="B13" s="21"/>
      <c r="C13" s="15" t="s">
        <v>219</v>
      </c>
      <c r="D13" s="13">
        <v>67.357196501763497</v>
      </c>
      <c r="E13" s="13">
        <v>1.02481738156514</v>
      </c>
      <c r="F13" s="13">
        <v>65.315209086866105</v>
      </c>
      <c r="G13" s="13">
        <v>69.335406976313095</v>
      </c>
      <c r="H13" s="13">
        <v>1.5214667990796</v>
      </c>
      <c r="I13" s="14">
        <v>4449</v>
      </c>
      <c r="J13" s="14">
        <v>6267</v>
      </c>
      <c r="K13" s="13">
        <v>2.99303573692058</v>
      </c>
      <c r="L13" s="14">
        <v>2093.86073233054</v>
      </c>
      <c r="M13" s="14">
        <v>1018</v>
      </c>
      <c r="ZA13" s="8"/>
    </row>
    <row r="14" spans="2:677" x14ac:dyDescent="0.3">
      <c r="B14" s="21"/>
      <c r="C14" s="15" t="s">
        <v>220</v>
      </c>
      <c r="D14" s="13">
        <v>67.785486615174193</v>
      </c>
      <c r="E14" s="13">
        <v>1.0731372751444701</v>
      </c>
      <c r="F14" s="13">
        <v>65.6440971205446</v>
      </c>
      <c r="G14" s="13">
        <v>69.854697602279899</v>
      </c>
      <c r="H14" s="13">
        <v>1.5831372300044</v>
      </c>
      <c r="I14" s="14">
        <v>3921</v>
      </c>
      <c r="J14" s="14">
        <v>5483</v>
      </c>
      <c r="K14" s="13">
        <v>2.8910879133943501</v>
      </c>
      <c r="L14" s="14">
        <v>1896.5179075314099</v>
      </c>
      <c r="M14" s="14">
        <v>848</v>
      </c>
      <c r="ZA14" s="8"/>
    </row>
    <row r="15" spans="2:677" x14ac:dyDescent="0.3">
      <c r="B15" s="21" t="s">
        <v>258</v>
      </c>
      <c r="C15" s="15" t="s">
        <v>221</v>
      </c>
      <c r="D15" s="13">
        <v>77.322602534025904</v>
      </c>
      <c r="E15" s="13">
        <v>1.9672084764244699</v>
      </c>
      <c r="F15" s="13">
        <v>73.182937673060295</v>
      </c>
      <c r="G15" s="13">
        <v>80.989240727033504</v>
      </c>
      <c r="H15" s="13">
        <v>2.5441570924346402</v>
      </c>
      <c r="I15" s="14">
        <v>435</v>
      </c>
      <c r="J15" s="14">
        <v>567</v>
      </c>
      <c r="K15" s="13">
        <v>1.2491584500795101</v>
      </c>
      <c r="L15" s="14">
        <v>453.90558736876898</v>
      </c>
      <c r="M15" s="14">
        <v>96</v>
      </c>
      <c r="ZA15" s="8"/>
    </row>
    <row r="16" spans="2:677" x14ac:dyDescent="0.3">
      <c r="B16" s="21"/>
      <c r="C16" s="15" t="s">
        <v>222</v>
      </c>
      <c r="D16" s="13">
        <v>70.235568007561199</v>
      </c>
      <c r="E16" s="13">
        <v>1.9800237388866599</v>
      </c>
      <c r="F16" s="13">
        <v>66.170742279670407</v>
      </c>
      <c r="G16" s="13">
        <v>74.003858058807893</v>
      </c>
      <c r="H16" s="13">
        <v>2.8191182830236299</v>
      </c>
      <c r="I16" s="14">
        <v>533</v>
      </c>
      <c r="J16" s="14">
        <v>745</v>
      </c>
      <c r="K16" s="13">
        <v>1.3952724905559999</v>
      </c>
      <c r="L16" s="14">
        <v>533.94588156978898</v>
      </c>
      <c r="M16" s="14">
        <v>114</v>
      </c>
      <c r="ZA16" s="8"/>
    </row>
    <row r="17" spans="2:677" x14ac:dyDescent="0.3">
      <c r="B17" s="21"/>
      <c r="C17" s="15" t="s">
        <v>223</v>
      </c>
      <c r="D17" s="13">
        <v>66.937823422388902</v>
      </c>
      <c r="E17" s="13">
        <v>2.7163336836986902</v>
      </c>
      <c r="F17" s="13">
        <v>61.354321055282398</v>
      </c>
      <c r="G17" s="13">
        <v>72.0817012571014</v>
      </c>
      <c r="H17" s="13">
        <v>4.0579952332154097</v>
      </c>
      <c r="I17" s="14">
        <v>443</v>
      </c>
      <c r="J17" s="14">
        <v>655</v>
      </c>
      <c r="K17" s="13">
        <v>2.1804240264757402</v>
      </c>
      <c r="L17" s="14">
        <v>300.40028547047802</v>
      </c>
      <c r="M17" s="14">
        <v>114</v>
      </c>
      <c r="ZA17" s="8"/>
    </row>
    <row r="18" spans="2:677" x14ac:dyDescent="0.3">
      <c r="B18" s="21"/>
      <c r="C18" s="15" t="s">
        <v>224</v>
      </c>
      <c r="D18" s="13">
        <v>73.979085343358093</v>
      </c>
      <c r="E18" s="13">
        <v>2.5419626241501101</v>
      </c>
      <c r="F18" s="13">
        <v>68.625250311730795</v>
      </c>
      <c r="G18" s="13">
        <v>78.702856053912996</v>
      </c>
      <c r="H18" s="13">
        <v>3.43605576137112</v>
      </c>
      <c r="I18" s="14">
        <v>440</v>
      </c>
      <c r="J18" s="14">
        <v>587</v>
      </c>
      <c r="K18" s="13">
        <v>1.96700027844342</v>
      </c>
      <c r="L18" s="14">
        <v>298.42395368877197</v>
      </c>
      <c r="M18" s="14">
        <v>93</v>
      </c>
      <c r="ZA18" s="8"/>
    </row>
    <row r="19" spans="2:677" x14ac:dyDescent="0.3">
      <c r="B19" s="21"/>
      <c r="C19" s="15" t="s">
        <v>225</v>
      </c>
      <c r="D19" s="13">
        <v>72.241932833816307</v>
      </c>
      <c r="E19" s="13">
        <v>2.4728860259103702</v>
      </c>
      <c r="F19" s="13">
        <v>67.0724670136985</v>
      </c>
      <c r="G19" s="13">
        <v>76.879575883304597</v>
      </c>
      <c r="H19" s="13">
        <v>3.4230618269848101</v>
      </c>
      <c r="I19" s="14">
        <v>406</v>
      </c>
      <c r="J19" s="14">
        <v>558</v>
      </c>
      <c r="K19" s="13">
        <v>1.69857534779643</v>
      </c>
      <c r="L19" s="14">
        <v>328.51059608506301</v>
      </c>
      <c r="M19" s="14">
        <v>89</v>
      </c>
      <c r="ZA19" s="8"/>
    </row>
    <row r="20" spans="2:677" x14ac:dyDescent="0.3">
      <c r="B20" s="21"/>
      <c r="C20" s="15" t="s">
        <v>226</v>
      </c>
      <c r="D20" s="13">
        <v>67.814292905897801</v>
      </c>
      <c r="E20" s="13">
        <v>2.9232290045278999</v>
      </c>
      <c r="F20" s="13">
        <v>61.754336890850702</v>
      </c>
      <c r="G20" s="13">
        <v>73.328758423662705</v>
      </c>
      <c r="H20" s="13">
        <v>4.3106384793900299</v>
      </c>
      <c r="I20" s="14">
        <v>400</v>
      </c>
      <c r="J20" s="14">
        <v>569</v>
      </c>
      <c r="K20" s="13">
        <v>2.2237692550567401</v>
      </c>
      <c r="L20" s="14">
        <v>255.87187101634899</v>
      </c>
      <c r="M20" s="14">
        <v>88</v>
      </c>
      <c r="ZA20" s="8"/>
    </row>
    <row r="21" spans="2:677" x14ac:dyDescent="0.3">
      <c r="B21" s="21"/>
      <c r="C21" s="15" t="s">
        <v>227</v>
      </c>
      <c r="D21" s="13">
        <v>79.740034774934699</v>
      </c>
      <c r="E21" s="13">
        <v>1.4942306082205199</v>
      </c>
      <c r="F21" s="13">
        <v>76.633171410527396</v>
      </c>
      <c r="G21" s="13">
        <v>82.527990859034205</v>
      </c>
      <c r="H21" s="13">
        <v>1.8738775477562399</v>
      </c>
      <c r="I21" s="14">
        <v>899</v>
      </c>
      <c r="J21" s="14">
        <v>1116</v>
      </c>
      <c r="K21" s="13">
        <v>1.54097292362037</v>
      </c>
      <c r="L21" s="14">
        <v>724.217786629285</v>
      </c>
      <c r="M21" s="14">
        <v>195</v>
      </c>
      <c r="ZA21" s="8"/>
    </row>
    <row r="22" spans="2:677" x14ac:dyDescent="0.3">
      <c r="B22" s="21"/>
      <c r="C22" s="15" t="s">
        <v>228</v>
      </c>
      <c r="D22" s="13">
        <v>74.826990291314701</v>
      </c>
      <c r="E22" s="13">
        <v>1.48066076480317</v>
      </c>
      <c r="F22" s="13">
        <v>71.7983886516935</v>
      </c>
      <c r="G22" s="13">
        <v>77.631675039930201</v>
      </c>
      <c r="H22" s="13">
        <v>1.97877899276544</v>
      </c>
      <c r="I22" s="14">
        <v>1053</v>
      </c>
      <c r="J22" s="14">
        <v>1402</v>
      </c>
      <c r="K22" s="13">
        <v>1.63063158973824</v>
      </c>
      <c r="L22" s="14">
        <v>859.78954953587095</v>
      </c>
      <c r="M22" s="14">
        <v>219</v>
      </c>
      <c r="ZA22" s="8"/>
    </row>
    <row r="23" spans="2:677" x14ac:dyDescent="0.3">
      <c r="B23" s="21"/>
      <c r="C23" s="15" t="s">
        <v>229</v>
      </c>
      <c r="D23" s="13">
        <v>65.465805462998802</v>
      </c>
      <c r="E23" s="13">
        <v>1.7650942821406199</v>
      </c>
      <c r="F23" s="13">
        <v>61.9050678775018</v>
      </c>
      <c r="G23" s="13">
        <v>68.861133563817603</v>
      </c>
      <c r="H23" s="13">
        <v>2.6962079969187198</v>
      </c>
      <c r="I23" s="14">
        <v>748</v>
      </c>
      <c r="J23" s="14">
        <v>1139</v>
      </c>
      <c r="K23" s="13">
        <v>1.56824615527611</v>
      </c>
      <c r="L23" s="14">
        <v>726.28904344386103</v>
      </c>
      <c r="M23" s="14">
        <v>180</v>
      </c>
      <c r="ZA23" s="8"/>
    </row>
    <row r="24" spans="2:677" x14ac:dyDescent="0.3">
      <c r="B24" s="21"/>
      <c r="C24" s="15" t="s">
        <v>230</v>
      </c>
      <c r="D24" s="13">
        <v>71.641491708029506</v>
      </c>
      <c r="E24" s="13">
        <v>2.2735468103688499</v>
      </c>
      <c r="F24" s="13">
        <v>66.9229047408855</v>
      </c>
      <c r="G24" s="13">
        <v>75.929063505848205</v>
      </c>
      <c r="H24" s="13">
        <v>3.17350568248153</v>
      </c>
      <c r="I24" s="14">
        <v>461</v>
      </c>
      <c r="J24" s="14">
        <v>625</v>
      </c>
      <c r="K24" s="13">
        <v>1.5876120550008199</v>
      </c>
      <c r="L24" s="14">
        <v>393.67299966721203</v>
      </c>
      <c r="M24" s="14">
        <v>99</v>
      </c>
      <c r="ZA24" s="8"/>
    </row>
    <row r="25" spans="2:677" x14ac:dyDescent="0.3">
      <c r="B25" s="21"/>
      <c r="C25" s="15" t="s">
        <v>231</v>
      </c>
      <c r="D25" s="13">
        <v>70.738526086629506</v>
      </c>
      <c r="E25" s="13">
        <v>2.1753196944603101</v>
      </c>
      <c r="F25" s="13">
        <v>66.265798285145095</v>
      </c>
      <c r="G25" s="13">
        <v>74.843359094898403</v>
      </c>
      <c r="H25" s="13">
        <v>3.0751555267017001</v>
      </c>
      <c r="I25" s="14">
        <v>703</v>
      </c>
      <c r="J25" s="14">
        <v>961</v>
      </c>
      <c r="K25" s="13">
        <v>2.1946497106021199</v>
      </c>
      <c r="L25" s="14">
        <v>437.88309148266802</v>
      </c>
      <c r="M25" s="14">
        <v>159</v>
      </c>
      <c r="ZA25" s="8"/>
    </row>
    <row r="26" spans="2:677" x14ac:dyDescent="0.3">
      <c r="B26" s="21"/>
      <c r="C26" s="15" t="s">
        <v>232</v>
      </c>
      <c r="D26" s="13">
        <v>61.973130599917802</v>
      </c>
      <c r="E26" s="13">
        <v>1.8965585324510901</v>
      </c>
      <c r="F26" s="13">
        <v>58.165498570720999</v>
      </c>
      <c r="G26" s="13">
        <v>65.6389327603179</v>
      </c>
      <c r="H26" s="13">
        <v>3.0602916362169399</v>
      </c>
      <c r="I26" s="14">
        <v>681</v>
      </c>
      <c r="J26" s="14">
        <v>1062</v>
      </c>
      <c r="K26" s="13">
        <v>1.6193990372303699</v>
      </c>
      <c r="L26" s="14">
        <v>655.79883375522002</v>
      </c>
      <c r="M26" s="14">
        <v>174</v>
      </c>
      <c r="ZA26" s="8"/>
    </row>
    <row r="27" spans="2:677" x14ac:dyDescent="0.3">
      <c r="B27" s="21"/>
      <c r="C27" s="15" t="s">
        <v>233</v>
      </c>
      <c r="D27" s="13">
        <v>66.696443001895403</v>
      </c>
      <c r="E27" s="13">
        <v>2.0987300552410302</v>
      </c>
      <c r="F27" s="13">
        <v>62.431139695021002</v>
      </c>
      <c r="G27" s="13">
        <v>70.704725156985603</v>
      </c>
      <c r="H27" s="13">
        <v>3.14668962958247</v>
      </c>
      <c r="I27" s="14">
        <v>647</v>
      </c>
      <c r="J27" s="14">
        <v>960</v>
      </c>
      <c r="K27" s="13">
        <v>1.90168454510052</v>
      </c>
      <c r="L27" s="14">
        <v>504.815587040097</v>
      </c>
      <c r="M27" s="14">
        <v>160</v>
      </c>
      <c r="ZA27" s="8"/>
    </row>
    <row r="28" spans="2:677" x14ac:dyDescent="0.3">
      <c r="B28" s="21"/>
      <c r="C28" s="15" t="s">
        <v>234</v>
      </c>
      <c r="D28" s="13">
        <v>63.217350791581197</v>
      </c>
      <c r="E28" s="13">
        <v>2.9458755332602098</v>
      </c>
      <c r="F28" s="13">
        <v>57.195363749150999</v>
      </c>
      <c r="G28" s="13">
        <v>68.853489521108202</v>
      </c>
      <c r="H28" s="13">
        <v>4.6599161407005996</v>
      </c>
      <c r="I28" s="14">
        <v>385</v>
      </c>
      <c r="J28" s="14">
        <v>561</v>
      </c>
      <c r="K28" s="13">
        <v>2.0899577967227101</v>
      </c>
      <c r="L28" s="14">
        <v>268.42647295543998</v>
      </c>
      <c r="M28" s="14">
        <v>89</v>
      </c>
      <c r="ZA28" s="8"/>
    </row>
    <row r="29" spans="2:677" x14ac:dyDescent="0.3">
      <c r="B29" s="21"/>
      <c r="C29" s="15" t="s">
        <v>235</v>
      </c>
      <c r="D29" s="13">
        <v>65.349124277759302</v>
      </c>
      <c r="E29" s="13">
        <v>2.5490414038088902</v>
      </c>
      <c r="F29" s="13">
        <v>60.144789696330697</v>
      </c>
      <c r="G29" s="13">
        <v>70.210469030450597</v>
      </c>
      <c r="H29" s="13">
        <v>3.9006512053236801</v>
      </c>
      <c r="I29" s="14">
        <v>580</v>
      </c>
      <c r="J29" s="14">
        <v>842</v>
      </c>
      <c r="K29" s="13">
        <v>2.4132137336945698</v>
      </c>
      <c r="L29" s="14">
        <v>348.91231897264203</v>
      </c>
      <c r="M29" s="14">
        <v>117</v>
      </c>
      <c r="ZA29" s="8"/>
    </row>
    <row r="30" spans="2:677" x14ac:dyDescent="0.3">
      <c r="B30" s="21"/>
      <c r="C30" s="15" t="s">
        <v>236</v>
      </c>
      <c r="D30" s="13">
        <v>69.601326072164198</v>
      </c>
      <c r="E30" s="13">
        <v>2.64448508014876</v>
      </c>
      <c r="F30" s="13">
        <v>64.139709777775593</v>
      </c>
      <c r="G30" s="13">
        <v>74.561038042147402</v>
      </c>
      <c r="H30" s="13">
        <v>3.7994751384577001</v>
      </c>
      <c r="I30" s="14">
        <v>749</v>
      </c>
      <c r="J30" s="14">
        <v>1012</v>
      </c>
      <c r="K30" s="13">
        <v>3.3416521881226999</v>
      </c>
      <c r="L30" s="14">
        <v>302.84420491066498</v>
      </c>
      <c r="M30" s="14">
        <v>151</v>
      </c>
      <c r="ZA30" s="8"/>
    </row>
    <row r="31" spans="2:677" x14ac:dyDescent="0.3">
      <c r="B31" s="21"/>
      <c r="C31" s="15" t="s">
        <v>237</v>
      </c>
      <c r="D31" s="13">
        <v>76.435688712787694</v>
      </c>
      <c r="E31" s="13">
        <v>1.6025173798658301</v>
      </c>
      <c r="F31" s="13">
        <v>73.124784667437396</v>
      </c>
      <c r="G31" s="13">
        <v>79.453313392568901</v>
      </c>
      <c r="H31" s="13">
        <v>2.0965564736224098</v>
      </c>
      <c r="I31" s="14">
        <v>706</v>
      </c>
      <c r="J31" s="14">
        <v>913</v>
      </c>
      <c r="K31" s="13">
        <v>1.3003174797160499</v>
      </c>
      <c r="L31" s="14">
        <v>702.13621999403597</v>
      </c>
      <c r="M31" s="14">
        <v>154</v>
      </c>
      <c r="ZA31" s="8"/>
    </row>
    <row r="32" spans="2:677" x14ac:dyDescent="0.3">
      <c r="B32" s="21"/>
      <c r="C32" s="15" t="s">
        <v>238</v>
      </c>
      <c r="D32" s="13">
        <v>75.824529250560801</v>
      </c>
      <c r="E32" s="13">
        <v>2.69007279908831</v>
      </c>
      <c r="F32" s="13">
        <v>70.084065007767407</v>
      </c>
      <c r="G32" s="13">
        <v>80.765781823626696</v>
      </c>
      <c r="H32" s="13">
        <v>3.5477606332365199</v>
      </c>
      <c r="I32" s="14">
        <v>437</v>
      </c>
      <c r="J32" s="14">
        <v>574</v>
      </c>
      <c r="K32" s="13">
        <v>2.2620282578182298</v>
      </c>
      <c r="L32" s="14">
        <v>253.75456651175301</v>
      </c>
      <c r="M32" s="14">
        <v>85</v>
      </c>
      <c r="ZA32" s="8"/>
    </row>
    <row r="33" spans="2:677" x14ac:dyDescent="0.3">
      <c r="B33" s="21"/>
      <c r="C33" s="15" t="s">
        <v>239</v>
      </c>
      <c r="D33" s="13">
        <v>73.374552259230796</v>
      </c>
      <c r="E33" s="13">
        <v>2.47818904159849</v>
      </c>
      <c r="F33" s="13">
        <v>68.189871326965303</v>
      </c>
      <c r="G33" s="13">
        <v>77.986986682385904</v>
      </c>
      <c r="H33" s="13">
        <v>3.3774503084435801</v>
      </c>
      <c r="I33" s="14">
        <v>512</v>
      </c>
      <c r="J33" s="14">
        <v>685</v>
      </c>
      <c r="K33" s="13">
        <v>2.15021844152679</v>
      </c>
      <c r="L33" s="14">
        <v>318.57228399250698</v>
      </c>
      <c r="M33" s="14">
        <v>118</v>
      </c>
      <c r="ZA33" s="8"/>
    </row>
    <row r="34" spans="2:677" x14ac:dyDescent="0.3">
      <c r="B34" s="21"/>
      <c r="C34" s="15" t="s">
        <v>240</v>
      </c>
      <c r="D34" s="13">
        <v>69.818679133813305</v>
      </c>
      <c r="E34" s="13">
        <v>1.8797217680737699</v>
      </c>
      <c r="F34" s="13">
        <v>65.990882932005107</v>
      </c>
      <c r="G34" s="13">
        <v>73.389378393093693</v>
      </c>
      <c r="H34" s="13">
        <v>2.6922906468498602</v>
      </c>
      <c r="I34" s="14">
        <v>964</v>
      </c>
      <c r="J34" s="14">
        <v>1344</v>
      </c>
      <c r="K34" s="13">
        <v>2.2519216872157402</v>
      </c>
      <c r="L34" s="14">
        <v>596.82359632217697</v>
      </c>
      <c r="M34" s="14">
        <v>223</v>
      </c>
      <c r="ZA34" s="8"/>
    </row>
    <row r="35" spans="2:677" x14ac:dyDescent="0.3">
      <c r="B35" s="21"/>
      <c r="C35" s="15" t="s">
        <v>241</v>
      </c>
      <c r="D35" s="13">
        <v>69.002116371013699</v>
      </c>
      <c r="E35" s="13">
        <v>2.3058184061038101</v>
      </c>
      <c r="F35" s="13">
        <v>64.2724693004469</v>
      </c>
      <c r="G35" s="13">
        <v>73.365113845776804</v>
      </c>
      <c r="H35" s="13">
        <v>3.3416633103045501</v>
      </c>
      <c r="I35" s="14">
        <v>731</v>
      </c>
      <c r="J35" s="14">
        <v>1039</v>
      </c>
      <c r="K35" s="13">
        <v>2.5801984021958502</v>
      </c>
      <c r="L35" s="14">
        <v>402.682212001903</v>
      </c>
      <c r="M35" s="14">
        <v>150</v>
      </c>
      <c r="ZA35" s="8"/>
    </row>
    <row r="36" spans="2:677" x14ac:dyDescent="0.3">
      <c r="B36" s="21"/>
      <c r="C36" s="15" t="s">
        <v>242</v>
      </c>
      <c r="D36" s="13">
        <v>67.013443877134705</v>
      </c>
      <c r="E36" s="13">
        <v>1.67806717072712</v>
      </c>
      <c r="F36" s="13">
        <v>63.619533167725699</v>
      </c>
      <c r="G36" s="13">
        <v>70.238851325028094</v>
      </c>
      <c r="H36" s="13">
        <v>2.5040754117991</v>
      </c>
      <c r="I36" s="14">
        <v>675</v>
      </c>
      <c r="J36" s="14">
        <v>974</v>
      </c>
      <c r="K36" s="13">
        <v>1.2394602650595801</v>
      </c>
      <c r="L36" s="14">
        <v>785.82591750383995</v>
      </c>
      <c r="M36" s="14">
        <v>162</v>
      </c>
      <c r="ZA36" s="8"/>
    </row>
    <row r="37" spans="2:677" x14ac:dyDescent="0.3">
      <c r="B37" s="21"/>
      <c r="C37" s="15" t="s">
        <v>243</v>
      </c>
      <c r="D37" s="13">
        <v>71.753335819626301</v>
      </c>
      <c r="E37" s="13">
        <v>2.5229733755089998</v>
      </c>
      <c r="F37" s="13">
        <v>66.485207514711803</v>
      </c>
      <c r="G37" s="13">
        <v>76.486245566607096</v>
      </c>
      <c r="H37" s="13">
        <v>3.5161757243611</v>
      </c>
      <c r="I37" s="14">
        <v>421</v>
      </c>
      <c r="J37" s="14">
        <v>588</v>
      </c>
      <c r="K37" s="13">
        <v>1.8435468265883199</v>
      </c>
      <c r="L37" s="14">
        <v>318.95040121555098</v>
      </c>
      <c r="M37" s="14">
        <v>90</v>
      </c>
      <c r="ZA37" s="8"/>
    </row>
    <row r="38" spans="2:677" x14ac:dyDescent="0.3">
      <c r="B38" s="21" t="s">
        <v>259</v>
      </c>
      <c r="C38" s="15" t="s">
        <v>244</v>
      </c>
      <c r="D38" s="13">
        <v>68.500221148736799</v>
      </c>
      <c r="E38" s="13">
        <v>0.88025186068015104</v>
      </c>
      <c r="F38" s="13">
        <v>66.748721778425605</v>
      </c>
      <c r="G38" s="13">
        <v>70.200649358839897</v>
      </c>
      <c r="H38" s="13">
        <v>1.2850350640019601</v>
      </c>
      <c r="I38" s="14">
        <v>7670</v>
      </c>
      <c r="J38" s="14">
        <v>10974</v>
      </c>
      <c r="K38" s="13">
        <v>3.9403954086168498</v>
      </c>
      <c r="L38" s="14">
        <v>2784.9996921634001</v>
      </c>
      <c r="M38" s="14">
        <v>1678</v>
      </c>
      <c r="ZA38" s="8"/>
    </row>
    <row r="39" spans="2:677" x14ac:dyDescent="0.3">
      <c r="B39" s="21"/>
      <c r="C39" s="15" t="s">
        <v>245</v>
      </c>
      <c r="D39" s="13">
        <v>70.855137454312001</v>
      </c>
      <c r="E39" s="13">
        <v>0.91046384668150104</v>
      </c>
      <c r="F39" s="13">
        <v>69.037401469293499</v>
      </c>
      <c r="G39" s="13">
        <v>72.608499211790601</v>
      </c>
      <c r="H39" s="13">
        <v>1.2849651830378199</v>
      </c>
      <c r="I39" s="14">
        <v>6339</v>
      </c>
      <c r="J39" s="14">
        <v>8504</v>
      </c>
      <c r="K39" s="13">
        <v>3.4132196195679798</v>
      </c>
      <c r="L39" s="14">
        <v>2491.4892529172698</v>
      </c>
      <c r="M39" s="14">
        <v>1344</v>
      </c>
      <c r="ZA39" s="8"/>
    </row>
    <row r="40" spans="2:677" x14ac:dyDescent="0.3">
      <c r="B40" s="21" t="s">
        <v>284</v>
      </c>
      <c r="C40" s="15" t="s">
        <v>277</v>
      </c>
      <c r="D40" s="13">
        <v>69.591220228412297</v>
      </c>
      <c r="E40" s="13">
        <v>0.84810724757189104</v>
      </c>
      <c r="F40" s="13">
        <v>67.903182766888705</v>
      </c>
      <c r="G40" s="13">
        <v>71.228097033013398</v>
      </c>
      <c r="H40" s="13">
        <v>1.2186986300689</v>
      </c>
      <c r="I40" s="14">
        <v>7143</v>
      </c>
      <c r="J40" s="14">
        <v>9942</v>
      </c>
      <c r="K40" s="13">
        <v>3.3789220890116298</v>
      </c>
      <c r="L40" s="14">
        <v>2942.35846169159</v>
      </c>
      <c r="M40" s="14">
        <v>2998</v>
      </c>
      <c r="ZA40" s="8"/>
    </row>
    <row r="41" spans="2:677" x14ac:dyDescent="0.3">
      <c r="B41" s="21"/>
      <c r="C41" s="15" t="s">
        <v>278</v>
      </c>
      <c r="D41" s="13">
        <v>70.073523024485198</v>
      </c>
      <c r="E41" s="13">
        <v>0.85670017990793002</v>
      </c>
      <c r="F41" s="13">
        <v>68.367228253290705</v>
      </c>
      <c r="G41" s="13">
        <v>71.725842848830894</v>
      </c>
      <c r="H41" s="13">
        <v>1.2225732957776101</v>
      </c>
      <c r="I41" s="14">
        <v>6866</v>
      </c>
      <c r="J41" s="14">
        <v>9536</v>
      </c>
      <c r="K41" s="13">
        <v>3.3370972830048302</v>
      </c>
      <c r="L41" s="14">
        <v>2857.5732714071401</v>
      </c>
      <c r="M41" s="14">
        <v>2973</v>
      </c>
      <c r="ZA41" s="8"/>
    </row>
    <row r="42" spans="2:677" x14ac:dyDescent="0.3">
      <c r="B42" s="21" t="s">
        <v>285</v>
      </c>
      <c r="C42" s="15" t="s">
        <v>279</v>
      </c>
      <c r="D42" s="13">
        <v>60.545710724762998</v>
      </c>
      <c r="E42" s="13">
        <v>1.63819201507976</v>
      </c>
      <c r="F42" s="13">
        <v>57.288620454707598</v>
      </c>
      <c r="G42" s="13">
        <v>63.711752110892199</v>
      </c>
      <c r="H42" s="13">
        <v>2.70571109905188</v>
      </c>
      <c r="I42" s="14">
        <v>1574</v>
      </c>
      <c r="J42" s="14">
        <v>2603</v>
      </c>
      <c r="K42" s="13">
        <v>2.9232051536613302</v>
      </c>
      <c r="L42" s="14">
        <v>890.46093694099</v>
      </c>
      <c r="M42" s="14">
        <v>740</v>
      </c>
      <c r="ZA42" s="8"/>
    </row>
    <row r="43" spans="2:677" x14ac:dyDescent="0.3">
      <c r="B43" s="21"/>
      <c r="C43" s="15" t="s">
        <v>280</v>
      </c>
      <c r="D43" s="13">
        <v>69.311871552582403</v>
      </c>
      <c r="E43" s="13">
        <v>3.0916068435353998</v>
      </c>
      <c r="F43" s="13">
        <v>62.923479164969699</v>
      </c>
      <c r="G43" s="13">
        <v>75.036223893323694</v>
      </c>
      <c r="H43" s="13">
        <v>4.4604290351473104</v>
      </c>
      <c r="I43" s="14">
        <v>594</v>
      </c>
      <c r="J43" s="14">
        <v>821</v>
      </c>
      <c r="K43" s="13">
        <v>3.6847187417559502</v>
      </c>
      <c r="L43" s="14">
        <v>222.81212150503401</v>
      </c>
      <c r="M43" s="14">
        <v>343</v>
      </c>
      <c r="ZA43" s="8"/>
    </row>
    <row r="44" spans="2:677" x14ac:dyDescent="0.3">
      <c r="B44" s="21"/>
      <c r="C44" s="15" t="s">
        <v>281</v>
      </c>
      <c r="D44" s="13">
        <v>61.279229123592103</v>
      </c>
      <c r="E44" s="13">
        <v>2.72895424045337</v>
      </c>
      <c r="F44" s="13">
        <v>55.791621588598602</v>
      </c>
      <c r="G44" s="13">
        <v>66.494734749839196</v>
      </c>
      <c r="H44" s="13">
        <v>4.4533103295888896</v>
      </c>
      <c r="I44" s="14">
        <v>432</v>
      </c>
      <c r="J44" s="14">
        <v>704</v>
      </c>
      <c r="K44" s="13">
        <v>2.2064319801855699</v>
      </c>
      <c r="L44" s="14">
        <v>319.06716650326501</v>
      </c>
      <c r="M44" s="14">
        <v>274</v>
      </c>
      <c r="ZA44" s="8"/>
    </row>
    <row r="45" spans="2:677" x14ac:dyDescent="0.3">
      <c r="B45" s="21"/>
      <c r="C45" s="15" t="s">
        <v>282</v>
      </c>
      <c r="D45" s="13">
        <v>71.619763072595205</v>
      </c>
      <c r="E45" s="13">
        <v>0.70922880310111402</v>
      </c>
      <c r="F45" s="13">
        <v>70.208817745485007</v>
      </c>
      <c r="G45" s="13">
        <v>72.989592600327299</v>
      </c>
      <c r="H45" s="13">
        <v>0.99026968629067602</v>
      </c>
      <c r="I45" s="14">
        <v>11301</v>
      </c>
      <c r="J45" s="14">
        <v>15190</v>
      </c>
      <c r="K45" s="13">
        <v>3.7588328619809701</v>
      </c>
      <c r="L45" s="14">
        <v>4041.1480259312698</v>
      </c>
      <c r="M45" s="14">
        <v>2968</v>
      </c>
      <c r="ZA45" s="8"/>
    </row>
    <row r="46" spans="2:677" x14ac:dyDescent="0.3">
      <c r="B46" s="21"/>
      <c r="C46" s="15" t="s">
        <v>283</v>
      </c>
      <c r="D46" s="13">
        <v>60.645755326942897</v>
      </c>
      <c r="E46" s="13">
        <v>6.3331831984176699</v>
      </c>
      <c r="F46" s="13">
        <v>47.648088660990098</v>
      </c>
      <c r="G46" s="13">
        <v>72.292906438695397</v>
      </c>
      <c r="H46" s="13">
        <v>10.4429125571531</v>
      </c>
      <c r="I46" s="14">
        <v>108</v>
      </c>
      <c r="J46" s="14">
        <v>160</v>
      </c>
      <c r="K46" s="13">
        <v>2.6720786398014802</v>
      </c>
      <c r="L46" s="14">
        <v>59.8784772336966</v>
      </c>
      <c r="M46" s="14">
        <v>80</v>
      </c>
      <c r="ZA46" s="8"/>
    </row>
    <row r="47" spans="2:677" x14ac:dyDescent="0.3">
      <c r="B47" s="21" t="s">
        <v>261</v>
      </c>
      <c r="C47" s="15" t="s">
        <v>246</v>
      </c>
      <c r="D47" s="13">
        <v>62.182711524882798</v>
      </c>
      <c r="E47" s="13">
        <v>1.4502861276623</v>
      </c>
      <c r="F47" s="13">
        <v>59.299347634293603</v>
      </c>
      <c r="G47" s="13">
        <v>64.982432694846395</v>
      </c>
      <c r="H47" s="13">
        <v>2.3322979845965102</v>
      </c>
      <c r="I47" s="14">
        <v>2672</v>
      </c>
      <c r="J47" s="14">
        <v>4195</v>
      </c>
      <c r="K47" s="13">
        <v>3.7512479367543299</v>
      </c>
      <c r="L47" s="14">
        <v>1118.29451711198</v>
      </c>
      <c r="M47" s="14">
        <v>1722</v>
      </c>
      <c r="ZA47" s="8"/>
    </row>
    <row r="48" spans="2:677" x14ac:dyDescent="0.3">
      <c r="B48" s="21"/>
      <c r="C48" s="15" t="s">
        <v>247</v>
      </c>
      <c r="D48" s="13">
        <v>67.903833493200693</v>
      </c>
      <c r="E48" s="13">
        <v>1.34744913454848</v>
      </c>
      <c r="F48" s="13">
        <v>65.205999615117307</v>
      </c>
      <c r="G48" s="13">
        <v>70.487162618619195</v>
      </c>
      <c r="H48" s="13">
        <v>1.98434913793697</v>
      </c>
      <c r="I48" s="14">
        <v>2448</v>
      </c>
      <c r="J48" s="14">
        <v>3563</v>
      </c>
      <c r="K48" s="13">
        <v>2.9673666911984502</v>
      </c>
      <c r="L48" s="14">
        <v>1200.72790820503</v>
      </c>
      <c r="M48" s="14">
        <v>1834</v>
      </c>
      <c r="ZA48" s="8"/>
    </row>
    <row r="49" spans="2:677" x14ac:dyDescent="0.3">
      <c r="B49" s="21"/>
      <c r="C49" s="15" t="s">
        <v>248</v>
      </c>
      <c r="D49" s="13">
        <v>67.450753421248805</v>
      </c>
      <c r="E49" s="13">
        <v>1.5665966022253801</v>
      </c>
      <c r="F49" s="13">
        <v>64.306773640117797</v>
      </c>
      <c r="G49" s="13">
        <v>70.445076938860794</v>
      </c>
      <c r="H49" s="13">
        <v>2.3225783594166098</v>
      </c>
      <c r="I49" s="14">
        <v>2417</v>
      </c>
      <c r="J49" s="14">
        <v>3430</v>
      </c>
      <c r="K49" s="13">
        <v>3.83313486933086</v>
      </c>
      <c r="L49" s="14">
        <v>894.82893686930697</v>
      </c>
      <c r="M49" s="14">
        <v>1854</v>
      </c>
      <c r="ZA49" s="8"/>
    </row>
    <row r="50" spans="2:677" x14ac:dyDescent="0.3">
      <c r="B50" s="21"/>
      <c r="C50" s="15" t="s">
        <v>249</v>
      </c>
      <c r="D50" s="13">
        <v>69.647003044459495</v>
      </c>
      <c r="E50" s="13">
        <v>1.3582001450743</v>
      </c>
      <c r="F50" s="13">
        <v>66.919516804196505</v>
      </c>
      <c r="G50" s="13">
        <v>72.242885064783806</v>
      </c>
      <c r="H50" s="13">
        <v>1.9501200133583501</v>
      </c>
      <c r="I50" s="14">
        <v>2696</v>
      </c>
      <c r="J50" s="14">
        <v>3687</v>
      </c>
      <c r="K50" s="13">
        <v>3.2164652554322899</v>
      </c>
      <c r="L50" s="14">
        <v>1146.2893913662001</v>
      </c>
      <c r="M50" s="14">
        <v>1926</v>
      </c>
      <c r="ZA50" s="8"/>
    </row>
    <row r="51" spans="2:677" x14ac:dyDescent="0.3">
      <c r="B51" s="21"/>
      <c r="C51" s="15" t="s">
        <v>250</v>
      </c>
      <c r="D51" s="13">
        <v>81.174502250433207</v>
      </c>
      <c r="E51" s="13">
        <v>1.0227317307134001</v>
      </c>
      <c r="F51" s="13">
        <v>79.086363885268497</v>
      </c>
      <c r="G51" s="13">
        <v>83.0987049271979</v>
      </c>
      <c r="H51" s="13">
        <v>1.2599174646715401</v>
      </c>
      <c r="I51" s="14">
        <v>3649</v>
      </c>
      <c r="J51" s="14">
        <v>4442</v>
      </c>
      <c r="K51" s="13">
        <v>3.0397518528095402</v>
      </c>
      <c r="L51" s="14">
        <v>1461.3034928803199</v>
      </c>
      <c r="M51" s="14">
        <v>1956</v>
      </c>
      <c r="ZA51" s="8"/>
    </row>
    <row r="52" spans="2:677" x14ac:dyDescent="0.3">
      <c r="B52" s="21" t="s">
        <v>260</v>
      </c>
      <c r="C52" s="15" t="s">
        <v>251</v>
      </c>
      <c r="D52" s="13">
        <v>71.687317073085794</v>
      </c>
      <c r="E52" s="13">
        <v>0.68692773172984001</v>
      </c>
      <c r="F52" s="13">
        <v>70.321277526556102</v>
      </c>
      <c r="G52" s="13">
        <v>73.014609245348694</v>
      </c>
      <c r="H52" s="13">
        <v>0.95822770299732596</v>
      </c>
      <c r="I52" s="14">
        <v>11111</v>
      </c>
      <c r="J52" s="14">
        <v>14977</v>
      </c>
      <c r="K52" s="13">
        <v>3.4817258994314302</v>
      </c>
      <c r="L52" s="14">
        <v>4301.60226066209</v>
      </c>
      <c r="M52" s="14">
        <v>3067</v>
      </c>
      <c r="ZA52" s="8"/>
    </row>
    <row r="53" spans="2:677" x14ac:dyDescent="0.3">
      <c r="B53" s="21"/>
      <c r="C53" s="15" t="s">
        <v>252</v>
      </c>
      <c r="D53" s="13">
        <v>62.447632326974798</v>
      </c>
      <c r="E53" s="13">
        <v>1.41733240778665</v>
      </c>
      <c r="F53" s="13">
        <v>59.629633324443198</v>
      </c>
      <c r="G53" s="13">
        <v>65.183776692076407</v>
      </c>
      <c r="H53" s="13">
        <v>2.2696335392917999</v>
      </c>
      <c r="I53" s="14">
        <v>2771</v>
      </c>
      <c r="J53" s="14">
        <v>4341</v>
      </c>
      <c r="K53" s="13">
        <v>3.71774726834435</v>
      </c>
      <c r="L53" s="14">
        <v>1167.6425767190999</v>
      </c>
      <c r="M53" s="14">
        <v>1764</v>
      </c>
      <c r="ZA53" s="8"/>
    </row>
    <row r="54" spans="2:677" x14ac:dyDescent="0.3">
      <c r="B54" s="21" t="s">
        <v>254</v>
      </c>
      <c r="C54" s="15" t="s">
        <v>253</v>
      </c>
      <c r="D54" s="13">
        <v>74.1014501294176</v>
      </c>
      <c r="E54" s="13">
        <v>0.675150909744063</v>
      </c>
      <c r="F54" s="13">
        <v>72.755766538172793</v>
      </c>
      <c r="G54" s="13">
        <v>75.403136981464399</v>
      </c>
      <c r="H54" s="13">
        <v>0.91111700049717903</v>
      </c>
      <c r="I54" s="14">
        <v>9488</v>
      </c>
      <c r="J54" s="14">
        <v>12505</v>
      </c>
      <c r="K54" s="13">
        <v>2.96994580933853</v>
      </c>
      <c r="L54" s="14">
        <v>4210.5145355447103</v>
      </c>
      <c r="M54" s="14">
        <v>2767</v>
      </c>
      <c r="ZA54" s="8"/>
    </row>
    <row r="55" spans="2:677" x14ac:dyDescent="0.3">
      <c r="B55" s="21"/>
      <c r="C55" s="15" t="s">
        <v>254</v>
      </c>
      <c r="D55" s="13">
        <v>63.253310061010701</v>
      </c>
      <c r="E55" s="13">
        <v>1.14712993948262</v>
      </c>
      <c r="F55" s="13">
        <v>60.976309243175599</v>
      </c>
      <c r="G55" s="13">
        <v>65.472681226731297</v>
      </c>
      <c r="H55" s="13">
        <v>1.81354926465692</v>
      </c>
      <c r="I55" s="14">
        <v>4521</v>
      </c>
      <c r="J55" s="14">
        <v>6973</v>
      </c>
      <c r="K55" s="13">
        <v>3.9471272338152801</v>
      </c>
      <c r="L55" s="14">
        <v>1766.6012740258</v>
      </c>
      <c r="M55" s="14">
        <v>2092</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127" priority="1">
      <formula>ZA9 = 3</formula>
    </cfRule>
    <cfRule type="expression" dxfId="126" priority="48">
      <formula>I9 = J9</formula>
    </cfRule>
    <cfRule type="expression" dxfId="125" priority="95">
      <formula>ZA9 = 2</formula>
    </cfRule>
    <cfRule type="expression" dxfId="124" priority="142">
      <formula>ZA9 = 1</formula>
    </cfRule>
  </conditionalFormatting>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135</v>
      </c>
      <c r="M2" s="11" t="str">
        <f>HYPERLINK("#'INDICE'!A1", "Índice")</f>
        <v>Índice</v>
      </c>
    </row>
    <row r="3" spans="2:677" x14ac:dyDescent="0.3">
      <c r="B3" s="9" t="s">
        <v>7</v>
      </c>
      <c r="C3" s="10" t="s">
        <v>134</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59.9392298260003</v>
      </c>
      <c r="E9" s="13">
        <v>0.731286620876061</v>
      </c>
      <c r="F9" s="13">
        <v>58.497248861931602</v>
      </c>
      <c r="G9" s="13">
        <v>61.364200267368602</v>
      </c>
      <c r="H9" s="13">
        <v>1.22004674234043</v>
      </c>
      <c r="I9" s="14">
        <v>11620</v>
      </c>
      <c r="J9" s="14">
        <v>18964</v>
      </c>
      <c r="K9" s="13">
        <v>4.2232991813525604</v>
      </c>
      <c r="L9" s="14">
        <v>4490.3283394492</v>
      </c>
      <c r="M9" s="14">
        <v>3119</v>
      </c>
      <c r="ZA9" s="8"/>
    </row>
    <row r="10" spans="2:677" x14ac:dyDescent="0.3">
      <c r="B10" s="21" t="s">
        <v>256</v>
      </c>
      <c r="C10" s="15" t="s">
        <v>216</v>
      </c>
      <c r="D10" s="13">
        <v>60.3964382167294</v>
      </c>
      <c r="E10" s="13">
        <v>0.89900520626271996</v>
      </c>
      <c r="F10" s="13">
        <v>58.620532967606401</v>
      </c>
      <c r="G10" s="13">
        <v>62.145343998088599</v>
      </c>
      <c r="H10" s="13">
        <v>1.48850699280757</v>
      </c>
      <c r="I10" s="14">
        <v>7275</v>
      </c>
      <c r="J10" s="14">
        <v>11617</v>
      </c>
      <c r="K10" s="13">
        <v>3.9249618790137899</v>
      </c>
      <c r="L10" s="14">
        <v>2959.7739693000399</v>
      </c>
      <c r="M10" s="14">
        <v>1971</v>
      </c>
      <c r="ZA10" s="8"/>
    </row>
    <row r="11" spans="2:677" x14ac:dyDescent="0.3">
      <c r="B11" s="21"/>
      <c r="C11" s="15" t="s">
        <v>217</v>
      </c>
      <c r="D11" s="13">
        <v>58.924678871129302</v>
      </c>
      <c r="E11" s="13">
        <v>1.2410528304606201</v>
      </c>
      <c r="F11" s="13">
        <v>56.469727669311297</v>
      </c>
      <c r="G11" s="13">
        <v>61.335974694265097</v>
      </c>
      <c r="H11" s="13">
        <v>2.1061681696642802</v>
      </c>
      <c r="I11" s="14">
        <v>4345</v>
      </c>
      <c r="J11" s="14">
        <v>7347</v>
      </c>
      <c r="K11" s="13">
        <v>4.6746948961237402</v>
      </c>
      <c r="L11" s="14">
        <v>1571.65337273501</v>
      </c>
      <c r="M11" s="14">
        <v>1148</v>
      </c>
      <c r="ZA11" s="8"/>
    </row>
    <row r="12" spans="2:677" x14ac:dyDescent="0.3">
      <c r="B12" s="21" t="s">
        <v>257</v>
      </c>
      <c r="C12" s="15" t="s">
        <v>218</v>
      </c>
      <c r="D12" s="13">
        <v>60.387091850034999</v>
      </c>
      <c r="E12" s="13">
        <v>0.91783947797092602</v>
      </c>
      <c r="F12" s="13">
        <v>58.573095921260602</v>
      </c>
      <c r="G12" s="13">
        <v>62.172954044789698</v>
      </c>
      <c r="H12" s="13">
        <v>1.5199266098958399</v>
      </c>
      <c r="I12" s="14">
        <v>4619</v>
      </c>
      <c r="J12" s="14">
        <v>7528</v>
      </c>
      <c r="K12" s="13">
        <v>2.6507852238596801</v>
      </c>
      <c r="L12" s="14">
        <v>2839.9132197661902</v>
      </c>
      <c r="M12" s="14">
        <v>1253</v>
      </c>
      <c r="ZA12" s="8"/>
    </row>
    <row r="13" spans="2:677" x14ac:dyDescent="0.3">
      <c r="B13" s="21"/>
      <c r="C13" s="15" t="s">
        <v>219</v>
      </c>
      <c r="D13" s="13">
        <v>59.887433906254202</v>
      </c>
      <c r="E13" s="13">
        <v>1.1749197066457</v>
      </c>
      <c r="F13" s="13">
        <v>57.561609419775998</v>
      </c>
      <c r="G13" s="13">
        <v>62.169565079255399</v>
      </c>
      <c r="H13" s="13">
        <v>1.9618801975801501</v>
      </c>
      <c r="I13" s="14">
        <v>3745</v>
      </c>
      <c r="J13" s="14">
        <v>6080</v>
      </c>
      <c r="K13" s="13">
        <v>3.49327173168939</v>
      </c>
      <c r="L13" s="14">
        <v>1740.4887071466501</v>
      </c>
      <c r="M13" s="14">
        <v>1018</v>
      </c>
      <c r="ZA13" s="8"/>
    </row>
    <row r="14" spans="2:677" x14ac:dyDescent="0.3">
      <c r="B14" s="21"/>
      <c r="C14" s="15" t="s">
        <v>220</v>
      </c>
      <c r="D14" s="13">
        <v>57.769123394930297</v>
      </c>
      <c r="E14" s="13">
        <v>1.26563764420686</v>
      </c>
      <c r="F14" s="13">
        <v>55.2673478197012</v>
      </c>
      <c r="G14" s="13">
        <v>60.231660926363702</v>
      </c>
      <c r="H14" s="13">
        <v>2.1908548543389101</v>
      </c>
      <c r="I14" s="14">
        <v>3256</v>
      </c>
      <c r="J14" s="14">
        <v>5356</v>
      </c>
      <c r="K14" s="13">
        <v>3.5160283542752002</v>
      </c>
      <c r="L14" s="14">
        <v>1523.30967225778</v>
      </c>
      <c r="M14" s="14">
        <v>848</v>
      </c>
      <c r="ZA14" s="8"/>
    </row>
    <row r="15" spans="2:677" x14ac:dyDescent="0.3">
      <c r="B15" s="21" t="s">
        <v>258</v>
      </c>
      <c r="C15" s="15" t="s">
        <v>221</v>
      </c>
      <c r="D15" s="13">
        <v>62.065957764293699</v>
      </c>
      <c r="E15" s="13">
        <v>3.0224927036154998</v>
      </c>
      <c r="F15" s="13">
        <v>55.910365188272799</v>
      </c>
      <c r="G15" s="13">
        <v>67.856226670244794</v>
      </c>
      <c r="H15" s="13">
        <v>4.8698075603601199</v>
      </c>
      <c r="I15" s="14">
        <v>346</v>
      </c>
      <c r="J15" s="14">
        <v>551</v>
      </c>
      <c r="K15" s="13">
        <v>2.1340796612864201</v>
      </c>
      <c r="L15" s="14">
        <v>258.19092417002798</v>
      </c>
      <c r="M15" s="14">
        <v>96</v>
      </c>
      <c r="ZA15" s="8"/>
    </row>
    <row r="16" spans="2:677" x14ac:dyDescent="0.3">
      <c r="B16" s="21"/>
      <c r="C16" s="15" t="s">
        <v>222</v>
      </c>
      <c r="D16" s="13">
        <v>57.2864021548911</v>
      </c>
      <c r="E16" s="13">
        <v>2.5695255052353398</v>
      </c>
      <c r="F16" s="13">
        <v>52.136692264180198</v>
      </c>
      <c r="G16" s="13">
        <v>62.282872276258601</v>
      </c>
      <c r="H16" s="13">
        <v>4.4854021348519204</v>
      </c>
      <c r="I16" s="14">
        <v>411</v>
      </c>
      <c r="J16" s="14">
        <v>724</v>
      </c>
      <c r="K16" s="13">
        <v>1.95086160439584</v>
      </c>
      <c r="L16" s="14">
        <v>371.118073352115</v>
      </c>
      <c r="M16" s="14">
        <v>114</v>
      </c>
      <c r="ZA16" s="8"/>
    </row>
    <row r="17" spans="2:677" x14ac:dyDescent="0.3">
      <c r="B17" s="21"/>
      <c r="C17" s="15" t="s">
        <v>223</v>
      </c>
      <c r="D17" s="13">
        <v>59.572681022649903</v>
      </c>
      <c r="E17" s="13">
        <v>3.2752046977648002</v>
      </c>
      <c r="F17" s="13">
        <v>52.953815559640297</v>
      </c>
      <c r="G17" s="13">
        <v>65.860691048757005</v>
      </c>
      <c r="H17" s="13">
        <v>5.4978299474545196</v>
      </c>
      <c r="I17" s="14">
        <v>384</v>
      </c>
      <c r="J17" s="14">
        <v>633</v>
      </c>
      <c r="K17" s="13">
        <v>2.81495779631347</v>
      </c>
      <c r="L17" s="14">
        <v>224.87015642969499</v>
      </c>
      <c r="M17" s="14">
        <v>114</v>
      </c>
      <c r="ZA17" s="8"/>
    </row>
    <row r="18" spans="2:677" x14ac:dyDescent="0.3">
      <c r="B18" s="21"/>
      <c r="C18" s="15" t="s">
        <v>224</v>
      </c>
      <c r="D18" s="13">
        <v>64.376143839601696</v>
      </c>
      <c r="E18" s="13">
        <v>2.5007042406754598</v>
      </c>
      <c r="F18" s="13">
        <v>59.271258390224503</v>
      </c>
      <c r="G18" s="13">
        <v>69.173960173694496</v>
      </c>
      <c r="H18" s="13">
        <v>3.8845200900913901</v>
      </c>
      <c r="I18" s="14">
        <v>367</v>
      </c>
      <c r="J18" s="14">
        <v>570</v>
      </c>
      <c r="K18" s="13">
        <v>1.55156880848352</v>
      </c>
      <c r="L18" s="14">
        <v>367.37010752176002</v>
      </c>
      <c r="M18" s="14">
        <v>93</v>
      </c>
      <c r="ZA18" s="8"/>
    </row>
    <row r="19" spans="2:677" x14ac:dyDescent="0.3">
      <c r="B19" s="21"/>
      <c r="C19" s="15" t="s">
        <v>225</v>
      </c>
      <c r="D19" s="13">
        <v>61.903068911501698</v>
      </c>
      <c r="E19" s="13">
        <v>2.9769264556022899</v>
      </c>
      <c r="F19" s="13">
        <v>55.8386860197418</v>
      </c>
      <c r="G19" s="13">
        <v>67.617622872295797</v>
      </c>
      <c r="H19" s="13">
        <v>4.8090127160871301</v>
      </c>
      <c r="I19" s="14">
        <v>342</v>
      </c>
      <c r="J19" s="14">
        <v>543</v>
      </c>
      <c r="K19" s="13">
        <v>2.0367293663242099</v>
      </c>
      <c r="L19" s="14">
        <v>266.60390377734899</v>
      </c>
      <c r="M19" s="14">
        <v>89</v>
      </c>
      <c r="ZA19" s="8"/>
    </row>
    <row r="20" spans="2:677" x14ac:dyDescent="0.3">
      <c r="B20" s="21"/>
      <c r="C20" s="15" t="s">
        <v>226</v>
      </c>
      <c r="D20" s="13">
        <v>58.964268535701201</v>
      </c>
      <c r="E20" s="13">
        <v>3.0107343022714099</v>
      </c>
      <c r="F20" s="13">
        <v>52.878085959885802</v>
      </c>
      <c r="G20" s="13">
        <v>64.787831293885901</v>
      </c>
      <c r="H20" s="13">
        <v>5.1060318003410696</v>
      </c>
      <c r="I20" s="14">
        <v>332</v>
      </c>
      <c r="J20" s="14">
        <v>555</v>
      </c>
      <c r="K20" s="13">
        <v>2.07540821519048</v>
      </c>
      <c r="L20" s="14">
        <v>267.417270461687</v>
      </c>
      <c r="M20" s="14">
        <v>88</v>
      </c>
      <c r="ZA20" s="8"/>
    </row>
    <row r="21" spans="2:677" x14ac:dyDescent="0.3">
      <c r="B21" s="21"/>
      <c r="C21" s="15" t="s">
        <v>227</v>
      </c>
      <c r="D21" s="13">
        <v>64.816278112608103</v>
      </c>
      <c r="E21" s="13">
        <v>1.95790282832135</v>
      </c>
      <c r="F21" s="13">
        <v>60.865207399760401</v>
      </c>
      <c r="G21" s="13">
        <v>68.574405589308896</v>
      </c>
      <c r="H21" s="13">
        <v>3.0206961666632601</v>
      </c>
      <c r="I21" s="14">
        <v>703</v>
      </c>
      <c r="J21" s="14">
        <v>1087</v>
      </c>
      <c r="K21" s="13">
        <v>1.8255184404971401</v>
      </c>
      <c r="L21" s="14">
        <v>595.44728548673697</v>
      </c>
      <c r="M21" s="14">
        <v>195</v>
      </c>
      <c r="ZA21" s="8"/>
    </row>
    <row r="22" spans="2:677" x14ac:dyDescent="0.3">
      <c r="B22" s="21"/>
      <c r="C22" s="15" t="s">
        <v>228</v>
      </c>
      <c r="D22" s="13">
        <v>63.322704004997</v>
      </c>
      <c r="E22" s="13">
        <v>1.79156236626468</v>
      </c>
      <c r="F22" s="13">
        <v>59.725866624489598</v>
      </c>
      <c r="G22" s="13">
        <v>66.776998427400002</v>
      </c>
      <c r="H22" s="13">
        <v>2.82925752210976</v>
      </c>
      <c r="I22" s="14">
        <v>866</v>
      </c>
      <c r="J22" s="14">
        <v>1363</v>
      </c>
      <c r="K22" s="13">
        <v>1.8822799131691199</v>
      </c>
      <c r="L22" s="14">
        <v>724.12184312436705</v>
      </c>
      <c r="M22" s="14">
        <v>219</v>
      </c>
      <c r="ZA22" s="8"/>
    </row>
    <row r="23" spans="2:677" x14ac:dyDescent="0.3">
      <c r="B23" s="21"/>
      <c r="C23" s="15" t="s">
        <v>229</v>
      </c>
      <c r="D23" s="13">
        <v>58.3790429067773</v>
      </c>
      <c r="E23" s="13">
        <v>2.01581663333809</v>
      </c>
      <c r="F23" s="13">
        <v>54.355158740974197</v>
      </c>
      <c r="G23" s="13">
        <v>62.2942700477127</v>
      </c>
      <c r="H23" s="13">
        <v>3.4529799273294901</v>
      </c>
      <c r="I23" s="14">
        <v>663</v>
      </c>
      <c r="J23" s="14">
        <v>1109</v>
      </c>
      <c r="K23" s="13">
        <v>1.85298872080365</v>
      </c>
      <c r="L23" s="14">
        <v>598.49257987875001</v>
      </c>
      <c r="M23" s="14">
        <v>180</v>
      </c>
      <c r="ZA23" s="8"/>
    </row>
    <row r="24" spans="2:677" x14ac:dyDescent="0.3">
      <c r="B24" s="21"/>
      <c r="C24" s="15" t="s">
        <v>230</v>
      </c>
      <c r="D24" s="13">
        <v>66.259417010739398</v>
      </c>
      <c r="E24" s="13">
        <v>2.5032522881128401</v>
      </c>
      <c r="F24" s="13">
        <v>61.128148127303298</v>
      </c>
      <c r="G24" s="13">
        <v>71.034298646423693</v>
      </c>
      <c r="H24" s="13">
        <v>3.7779570075406999</v>
      </c>
      <c r="I24" s="14">
        <v>421</v>
      </c>
      <c r="J24" s="14">
        <v>622</v>
      </c>
      <c r="K24" s="13">
        <v>1.74060670083129</v>
      </c>
      <c r="L24" s="14">
        <v>357.34666521905302</v>
      </c>
      <c r="M24" s="14">
        <v>99</v>
      </c>
      <c r="ZA24" s="8"/>
    </row>
    <row r="25" spans="2:677" x14ac:dyDescent="0.3">
      <c r="B25" s="21"/>
      <c r="C25" s="15" t="s">
        <v>231</v>
      </c>
      <c r="D25" s="13">
        <v>58.247017773439602</v>
      </c>
      <c r="E25" s="13">
        <v>2.6676715953111501</v>
      </c>
      <c r="F25" s="13">
        <v>52.903794195377102</v>
      </c>
      <c r="G25" s="13">
        <v>63.403382902114103</v>
      </c>
      <c r="H25" s="13">
        <v>4.5799282045433598</v>
      </c>
      <c r="I25" s="14">
        <v>558</v>
      </c>
      <c r="J25" s="14">
        <v>925</v>
      </c>
      <c r="K25" s="13">
        <v>2.7038058612677101</v>
      </c>
      <c r="L25" s="14">
        <v>342.11036126917202</v>
      </c>
      <c r="M25" s="14">
        <v>159</v>
      </c>
      <c r="ZA25" s="8"/>
    </row>
    <row r="26" spans="2:677" x14ac:dyDescent="0.3">
      <c r="B26" s="21"/>
      <c r="C26" s="15" t="s">
        <v>232</v>
      </c>
      <c r="D26" s="13">
        <v>55.906041761094599</v>
      </c>
      <c r="E26" s="13">
        <v>2.0265229740907</v>
      </c>
      <c r="F26" s="13">
        <v>51.876533217713401</v>
      </c>
      <c r="G26" s="13">
        <v>59.859221696616402</v>
      </c>
      <c r="H26" s="13">
        <v>3.6248729301042699</v>
      </c>
      <c r="I26" s="14">
        <v>568</v>
      </c>
      <c r="J26" s="14">
        <v>1025</v>
      </c>
      <c r="K26" s="13">
        <v>1.70594564219758</v>
      </c>
      <c r="L26" s="14">
        <v>600.83977745012101</v>
      </c>
      <c r="M26" s="14">
        <v>174</v>
      </c>
      <c r="ZA26" s="8"/>
    </row>
    <row r="27" spans="2:677" x14ac:dyDescent="0.3">
      <c r="B27" s="21"/>
      <c r="C27" s="15" t="s">
        <v>233</v>
      </c>
      <c r="D27" s="13">
        <v>61.297148243244301</v>
      </c>
      <c r="E27" s="13">
        <v>2.3609928617585201</v>
      </c>
      <c r="F27" s="13">
        <v>56.544176491045697</v>
      </c>
      <c r="G27" s="13">
        <v>65.844285171484202</v>
      </c>
      <c r="H27" s="13">
        <v>3.8517172974988001</v>
      </c>
      <c r="I27" s="14">
        <v>573</v>
      </c>
      <c r="J27" s="14">
        <v>924</v>
      </c>
      <c r="K27" s="13">
        <v>2.1687416124274499</v>
      </c>
      <c r="L27" s="14">
        <v>426.05352094746598</v>
      </c>
      <c r="M27" s="14">
        <v>160</v>
      </c>
      <c r="ZA27" s="8"/>
    </row>
    <row r="28" spans="2:677" x14ac:dyDescent="0.3">
      <c r="B28" s="21"/>
      <c r="C28" s="15" t="s">
        <v>234</v>
      </c>
      <c r="D28" s="13">
        <v>53.971231707526201</v>
      </c>
      <c r="E28" s="13">
        <v>3.6891432379390499</v>
      </c>
      <c r="F28" s="13">
        <v>46.608048021523402</v>
      </c>
      <c r="G28" s="13">
        <v>61.165063729814101</v>
      </c>
      <c r="H28" s="13">
        <v>6.8353882637527397</v>
      </c>
      <c r="I28" s="14">
        <v>320</v>
      </c>
      <c r="J28" s="14">
        <v>550</v>
      </c>
      <c r="K28" s="13">
        <v>3.0076804795628198</v>
      </c>
      <c r="L28" s="14">
        <v>182.86516926822799</v>
      </c>
      <c r="M28" s="14">
        <v>89</v>
      </c>
      <c r="ZA28" s="8"/>
    </row>
    <row r="29" spans="2:677" x14ac:dyDescent="0.3">
      <c r="B29" s="21"/>
      <c r="C29" s="15" t="s">
        <v>235</v>
      </c>
      <c r="D29" s="13">
        <v>52.722730486541302</v>
      </c>
      <c r="E29" s="13">
        <v>3.5570222136304701</v>
      </c>
      <c r="F29" s="13">
        <v>45.6714670516524</v>
      </c>
      <c r="G29" s="13">
        <v>59.667019705939403</v>
      </c>
      <c r="H29" s="13">
        <v>6.7466578092697302</v>
      </c>
      <c r="I29" s="14">
        <v>480</v>
      </c>
      <c r="J29" s="14">
        <v>824</v>
      </c>
      <c r="K29" s="13">
        <v>4.17756013164826</v>
      </c>
      <c r="L29" s="14">
        <v>197.24431822239001</v>
      </c>
      <c r="M29" s="14">
        <v>117</v>
      </c>
      <c r="ZA29" s="8"/>
    </row>
    <row r="30" spans="2:677" x14ac:dyDescent="0.3">
      <c r="B30" s="21"/>
      <c r="C30" s="15" t="s">
        <v>236</v>
      </c>
      <c r="D30" s="13">
        <v>57.284799633871003</v>
      </c>
      <c r="E30" s="13">
        <v>2.57730923167541</v>
      </c>
      <c r="F30" s="13">
        <v>52.133032597944698</v>
      </c>
      <c r="G30" s="13">
        <v>62.283240414980902</v>
      </c>
      <c r="H30" s="13">
        <v>4.4991153816509399</v>
      </c>
      <c r="I30" s="14">
        <v>618</v>
      </c>
      <c r="J30" s="14">
        <v>1001</v>
      </c>
      <c r="K30" s="13">
        <v>2.7146335515486801</v>
      </c>
      <c r="L30" s="14">
        <v>368.74221915843299</v>
      </c>
      <c r="M30" s="14">
        <v>151</v>
      </c>
      <c r="ZA30" s="8"/>
    </row>
    <row r="31" spans="2:677" x14ac:dyDescent="0.3">
      <c r="B31" s="21"/>
      <c r="C31" s="15" t="s">
        <v>237</v>
      </c>
      <c r="D31" s="13">
        <v>57.647213234092902</v>
      </c>
      <c r="E31" s="13">
        <v>1.94099786360499</v>
      </c>
      <c r="F31" s="13">
        <v>53.774437475400603</v>
      </c>
      <c r="G31" s="13">
        <v>61.4282598635087</v>
      </c>
      <c r="H31" s="13">
        <v>3.3670280915801101</v>
      </c>
      <c r="I31" s="14">
        <v>491</v>
      </c>
      <c r="J31" s="14">
        <v>885</v>
      </c>
      <c r="K31" s="13">
        <v>1.3640870018048601</v>
      </c>
      <c r="L31" s="14">
        <v>648.78559712762501</v>
      </c>
      <c r="M31" s="14">
        <v>154</v>
      </c>
      <c r="ZA31" s="8"/>
    </row>
    <row r="32" spans="2:677" x14ac:dyDescent="0.3">
      <c r="B32" s="21"/>
      <c r="C32" s="15" t="s">
        <v>238</v>
      </c>
      <c r="D32" s="13">
        <v>63.556263973878103</v>
      </c>
      <c r="E32" s="13">
        <v>2.5801267685476601</v>
      </c>
      <c r="F32" s="13">
        <v>58.289665267818897</v>
      </c>
      <c r="G32" s="13">
        <v>68.517040717551694</v>
      </c>
      <c r="H32" s="13">
        <v>4.0595947704039199</v>
      </c>
      <c r="I32" s="14">
        <v>362</v>
      </c>
      <c r="J32" s="14">
        <v>565</v>
      </c>
      <c r="K32" s="13">
        <v>1.62098852565341</v>
      </c>
      <c r="L32" s="14">
        <v>348.55274485811202</v>
      </c>
      <c r="M32" s="14">
        <v>85</v>
      </c>
      <c r="ZA32" s="8"/>
    </row>
    <row r="33" spans="2:677" x14ac:dyDescent="0.3">
      <c r="B33" s="21"/>
      <c r="C33" s="15" t="s">
        <v>239</v>
      </c>
      <c r="D33" s="13">
        <v>65.940095900627796</v>
      </c>
      <c r="E33" s="13">
        <v>2.73224543066158</v>
      </c>
      <c r="F33" s="13">
        <v>60.341567557542298</v>
      </c>
      <c r="G33" s="13">
        <v>71.126464834567997</v>
      </c>
      <c r="H33" s="13">
        <v>4.1435266257105496</v>
      </c>
      <c r="I33" s="14">
        <v>441</v>
      </c>
      <c r="J33" s="14">
        <v>654</v>
      </c>
      <c r="K33" s="13">
        <v>2.1704990630485601</v>
      </c>
      <c r="L33" s="14">
        <v>301.313191576056</v>
      </c>
      <c r="M33" s="14">
        <v>118</v>
      </c>
      <c r="ZA33" s="8"/>
    </row>
    <row r="34" spans="2:677" x14ac:dyDescent="0.3">
      <c r="B34" s="21"/>
      <c r="C34" s="15" t="s">
        <v>240</v>
      </c>
      <c r="D34" s="13">
        <v>57.634186732228301</v>
      </c>
      <c r="E34" s="13">
        <v>2.07742129459624</v>
      </c>
      <c r="F34" s="13">
        <v>53.497030269558799</v>
      </c>
      <c r="G34" s="13">
        <v>61.6670133518247</v>
      </c>
      <c r="H34" s="13">
        <v>3.6044948534592098</v>
      </c>
      <c r="I34" s="14">
        <v>751</v>
      </c>
      <c r="J34" s="14">
        <v>1301</v>
      </c>
      <c r="K34" s="13">
        <v>2.2977183543636799</v>
      </c>
      <c r="L34" s="14">
        <v>566.21386930614199</v>
      </c>
      <c r="M34" s="14">
        <v>223</v>
      </c>
      <c r="ZA34" s="8"/>
    </row>
    <row r="35" spans="2:677" x14ac:dyDescent="0.3">
      <c r="B35" s="21"/>
      <c r="C35" s="15" t="s">
        <v>241</v>
      </c>
      <c r="D35" s="13">
        <v>62.143962789342197</v>
      </c>
      <c r="E35" s="13">
        <v>2.2725977874177401</v>
      </c>
      <c r="F35" s="13">
        <v>57.561201567453097</v>
      </c>
      <c r="G35" s="13">
        <v>66.519693594774495</v>
      </c>
      <c r="H35" s="13">
        <v>3.6569888455962598</v>
      </c>
      <c r="I35" s="14">
        <v>646</v>
      </c>
      <c r="J35" s="14">
        <v>1026</v>
      </c>
      <c r="K35" s="13">
        <v>2.25027155660471</v>
      </c>
      <c r="L35" s="14">
        <v>455.94497116964197</v>
      </c>
      <c r="M35" s="14">
        <v>150</v>
      </c>
      <c r="ZA35" s="8"/>
    </row>
    <row r="36" spans="2:677" x14ac:dyDescent="0.3">
      <c r="B36" s="21"/>
      <c r="C36" s="15" t="s">
        <v>242</v>
      </c>
      <c r="D36" s="13">
        <v>63.678843690829098</v>
      </c>
      <c r="E36" s="13">
        <v>2.1981596053274499</v>
      </c>
      <c r="F36" s="13">
        <v>59.237104966505903</v>
      </c>
      <c r="G36" s="13">
        <v>67.898868689484004</v>
      </c>
      <c r="H36" s="13">
        <v>3.45194648319913</v>
      </c>
      <c r="I36" s="14">
        <v>605</v>
      </c>
      <c r="J36" s="14">
        <v>955</v>
      </c>
      <c r="K36" s="13">
        <v>1.9930215075816</v>
      </c>
      <c r="L36" s="14">
        <v>479.17194890627701</v>
      </c>
      <c r="M36" s="14">
        <v>162</v>
      </c>
      <c r="ZA36" s="8"/>
    </row>
    <row r="37" spans="2:677" x14ac:dyDescent="0.3">
      <c r="B37" s="21"/>
      <c r="C37" s="15" t="s">
        <v>243</v>
      </c>
      <c r="D37" s="13">
        <v>66.930454559456194</v>
      </c>
      <c r="E37" s="13">
        <v>2.7913725152962998</v>
      </c>
      <c r="F37" s="13">
        <v>61.171571643712298</v>
      </c>
      <c r="G37" s="13">
        <v>72.223050186114705</v>
      </c>
      <c r="H37" s="13">
        <v>4.1705566377360297</v>
      </c>
      <c r="I37" s="14">
        <v>372</v>
      </c>
      <c r="J37" s="14">
        <v>572</v>
      </c>
      <c r="K37" s="13">
        <v>2.0101094456226098</v>
      </c>
      <c r="L37" s="14">
        <v>284.561619888726</v>
      </c>
      <c r="M37" s="14">
        <v>90</v>
      </c>
      <c r="ZA37" s="8"/>
    </row>
    <row r="38" spans="2:677" x14ac:dyDescent="0.3">
      <c r="B38" s="21" t="s">
        <v>259</v>
      </c>
      <c r="C38" s="15" t="s">
        <v>244</v>
      </c>
      <c r="D38" s="13">
        <v>61.135575452774702</v>
      </c>
      <c r="E38" s="13">
        <v>0.89727945399083897</v>
      </c>
      <c r="F38" s="13">
        <v>59.361852339639498</v>
      </c>
      <c r="G38" s="13">
        <v>62.880291290180601</v>
      </c>
      <c r="H38" s="13">
        <v>1.4676879171342001</v>
      </c>
      <c r="I38" s="14">
        <v>6432</v>
      </c>
      <c r="J38" s="14">
        <v>10650</v>
      </c>
      <c r="K38" s="13">
        <v>3.60842786293989</v>
      </c>
      <c r="L38" s="14">
        <v>2951.4238345679901</v>
      </c>
      <c r="M38" s="14">
        <v>1678</v>
      </c>
      <c r="ZA38" s="8"/>
    </row>
    <row r="39" spans="2:677" x14ac:dyDescent="0.3">
      <c r="B39" s="21"/>
      <c r="C39" s="15" t="s">
        <v>245</v>
      </c>
      <c r="D39" s="13">
        <v>59.022618567180302</v>
      </c>
      <c r="E39" s="13">
        <v>1.0736125636487299</v>
      </c>
      <c r="F39" s="13">
        <v>56.9011562784777</v>
      </c>
      <c r="G39" s="13">
        <v>61.111024861389801</v>
      </c>
      <c r="H39" s="13">
        <v>1.81898497510193</v>
      </c>
      <c r="I39" s="14">
        <v>5188</v>
      </c>
      <c r="J39" s="14">
        <v>8314</v>
      </c>
      <c r="K39" s="13">
        <v>3.9617792681006301</v>
      </c>
      <c r="L39" s="14">
        <v>2098.5520488085999</v>
      </c>
      <c r="M39" s="14">
        <v>1344</v>
      </c>
      <c r="ZA39" s="8"/>
    </row>
    <row r="40" spans="2:677" x14ac:dyDescent="0.3">
      <c r="B40" s="21" t="s">
        <v>284</v>
      </c>
      <c r="C40" s="15" t="s">
        <v>277</v>
      </c>
      <c r="D40" s="13">
        <v>60.576658989067703</v>
      </c>
      <c r="E40" s="13">
        <v>0.913334686510338</v>
      </c>
      <c r="F40" s="13">
        <v>58.772381448833301</v>
      </c>
      <c r="G40" s="13">
        <v>62.352554688939897</v>
      </c>
      <c r="H40" s="13">
        <v>1.50773367457451</v>
      </c>
      <c r="I40" s="14">
        <v>5914</v>
      </c>
      <c r="J40" s="14">
        <v>9681</v>
      </c>
      <c r="K40" s="13">
        <v>3.3812440397242698</v>
      </c>
      <c r="L40" s="14">
        <v>2863.1473760141398</v>
      </c>
      <c r="M40" s="14">
        <v>2989</v>
      </c>
      <c r="ZA40" s="8"/>
    </row>
    <row r="41" spans="2:677" x14ac:dyDescent="0.3">
      <c r="B41" s="21"/>
      <c r="C41" s="15" t="s">
        <v>278</v>
      </c>
      <c r="D41" s="13">
        <v>59.271466714729598</v>
      </c>
      <c r="E41" s="13">
        <v>1.01644041953481</v>
      </c>
      <c r="F41" s="13">
        <v>57.2642616831859</v>
      </c>
      <c r="G41" s="13">
        <v>61.248194716060397</v>
      </c>
      <c r="H41" s="13">
        <v>1.7148899392466199</v>
      </c>
      <c r="I41" s="14">
        <v>5706</v>
      </c>
      <c r="J41" s="14">
        <v>9283</v>
      </c>
      <c r="K41" s="13">
        <v>3.9724731708641601</v>
      </c>
      <c r="L41" s="14">
        <v>2336.8313895951601</v>
      </c>
      <c r="M41" s="14">
        <v>2961</v>
      </c>
      <c r="ZA41" s="8"/>
    </row>
    <row r="42" spans="2:677" x14ac:dyDescent="0.3">
      <c r="B42" s="21" t="s">
        <v>285</v>
      </c>
      <c r="C42" s="15" t="s">
        <v>279</v>
      </c>
      <c r="D42" s="13">
        <v>53.005441450288203</v>
      </c>
      <c r="E42" s="13">
        <v>1.8511204040031199</v>
      </c>
      <c r="F42" s="13">
        <v>49.362180717260202</v>
      </c>
      <c r="G42" s="13">
        <v>56.616951772370797</v>
      </c>
      <c r="H42" s="13">
        <v>3.4923214548438599</v>
      </c>
      <c r="I42" s="14">
        <v>1353</v>
      </c>
      <c r="J42" s="14">
        <v>2526</v>
      </c>
      <c r="K42" s="13">
        <v>3.4734630874991099</v>
      </c>
      <c r="L42" s="14">
        <v>727.22811107191501</v>
      </c>
      <c r="M42" s="14">
        <v>729</v>
      </c>
      <c r="ZA42" s="8"/>
    </row>
    <row r="43" spans="2:677" x14ac:dyDescent="0.3">
      <c r="B43" s="21"/>
      <c r="C43" s="15" t="s">
        <v>280</v>
      </c>
      <c r="D43" s="13">
        <v>64.693639343321607</v>
      </c>
      <c r="E43" s="13">
        <v>3.4636318991536501</v>
      </c>
      <c r="F43" s="13">
        <v>57.6254983626552</v>
      </c>
      <c r="G43" s="13">
        <v>71.172591113112901</v>
      </c>
      <c r="H43" s="13">
        <v>5.3538986742924699</v>
      </c>
      <c r="I43" s="14">
        <v>513</v>
      </c>
      <c r="J43" s="14">
        <v>796</v>
      </c>
      <c r="K43" s="13">
        <v>4.1755727413250696</v>
      </c>
      <c r="L43" s="14">
        <v>190.63253098721</v>
      </c>
      <c r="M43" s="14">
        <v>335</v>
      </c>
      <c r="ZA43" s="8"/>
    </row>
    <row r="44" spans="2:677" x14ac:dyDescent="0.3">
      <c r="B44" s="21"/>
      <c r="C44" s="15" t="s">
        <v>281</v>
      </c>
      <c r="D44" s="13">
        <v>57.989935491126303</v>
      </c>
      <c r="E44" s="13">
        <v>3.2436375407218199</v>
      </c>
      <c r="F44" s="13">
        <v>51.507388811286802</v>
      </c>
      <c r="G44" s="13">
        <v>64.208074895230794</v>
      </c>
      <c r="H44" s="13">
        <v>5.5934491274234501</v>
      </c>
      <c r="I44" s="14">
        <v>406</v>
      </c>
      <c r="J44" s="14">
        <v>692</v>
      </c>
      <c r="K44" s="13">
        <v>2.9842603558690799</v>
      </c>
      <c r="L44" s="14">
        <v>231.883253295598</v>
      </c>
      <c r="M44" s="14">
        <v>268</v>
      </c>
      <c r="ZA44" s="8"/>
    </row>
    <row r="45" spans="2:677" x14ac:dyDescent="0.3">
      <c r="B45" s="21"/>
      <c r="C45" s="15" t="s">
        <v>282</v>
      </c>
      <c r="D45" s="13">
        <v>60.582807285311503</v>
      </c>
      <c r="E45" s="13">
        <v>0.81903238643597198</v>
      </c>
      <c r="F45" s="13">
        <v>58.965985985509199</v>
      </c>
      <c r="G45" s="13">
        <v>62.1767862547769</v>
      </c>
      <c r="H45" s="13">
        <v>1.3519221428264001</v>
      </c>
      <c r="I45" s="14">
        <v>9257</v>
      </c>
      <c r="J45" s="14">
        <v>14800</v>
      </c>
      <c r="K45" s="13">
        <v>4.1571858073528798</v>
      </c>
      <c r="L45" s="14">
        <v>3560.1006752748499</v>
      </c>
      <c r="M45" s="14">
        <v>2967</v>
      </c>
      <c r="ZA45" s="8"/>
    </row>
    <row r="46" spans="2:677" x14ac:dyDescent="0.3">
      <c r="B46" s="21"/>
      <c r="C46" s="15" t="s">
        <v>283</v>
      </c>
      <c r="D46" s="13">
        <v>58.715037053490398</v>
      </c>
      <c r="E46" s="13">
        <v>6.0232857991720898</v>
      </c>
      <c r="F46" s="13">
        <v>46.483220238729501</v>
      </c>
      <c r="G46" s="13">
        <v>69.958004968109094</v>
      </c>
      <c r="H46" s="13">
        <v>10.2585063408625</v>
      </c>
      <c r="I46" s="14">
        <v>91</v>
      </c>
      <c r="J46" s="14">
        <v>150</v>
      </c>
      <c r="K46" s="13">
        <v>2.2300364980126202</v>
      </c>
      <c r="L46" s="14">
        <v>67.263473101753405</v>
      </c>
      <c r="M46" s="14">
        <v>72</v>
      </c>
      <c r="ZA46" s="8"/>
    </row>
    <row r="47" spans="2:677" x14ac:dyDescent="0.3">
      <c r="B47" s="21" t="s">
        <v>261</v>
      </c>
      <c r="C47" s="15" t="s">
        <v>246</v>
      </c>
      <c r="D47" s="13">
        <v>56.582586203691598</v>
      </c>
      <c r="E47" s="13">
        <v>1.6029983641179399</v>
      </c>
      <c r="F47" s="13">
        <v>53.416335345727397</v>
      </c>
      <c r="G47" s="13">
        <v>59.696009173213596</v>
      </c>
      <c r="H47" s="13">
        <v>2.8330242070366198</v>
      </c>
      <c r="I47" s="14">
        <v>2307</v>
      </c>
      <c r="J47" s="14">
        <v>4066</v>
      </c>
      <c r="K47" s="13">
        <v>4.2518698649721598</v>
      </c>
      <c r="L47" s="14">
        <v>956.28514727052197</v>
      </c>
      <c r="M47" s="14">
        <v>1689</v>
      </c>
      <c r="ZA47" s="8"/>
    </row>
    <row r="48" spans="2:677" x14ac:dyDescent="0.3">
      <c r="B48" s="21"/>
      <c r="C48" s="15" t="s">
        <v>247</v>
      </c>
      <c r="D48" s="13">
        <v>59.504081979622697</v>
      </c>
      <c r="E48" s="13">
        <v>1.52856460775957</v>
      </c>
      <c r="F48" s="13">
        <v>56.474396007288099</v>
      </c>
      <c r="G48" s="13">
        <v>62.463051530789301</v>
      </c>
      <c r="H48" s="13">
        <v>2.56883991300468</v>
      </c>
      <c r="I48" s="14">
        <v>2113</v>
      </c>
      <c r="J48" s="14">
        <v>3451</v>
      </c>
      <c r="K48" s="13">
        <v>3.34525082591025</v>
      </c>
      <c r="L48" s="14">
        <v>1031.61173245088</v>
      </c>
      <c r="M48" s="14">
        <v>1799</v>
      </c>
      <c r="ZA48" s="8"/>
    </row>
    <row r="49" spans="2:677" x14ac:dyDescent="0.3">
      <c r="B49" s="21"/>
      <c r="C49" s="15" t="s">
        <v>248</v>
      </c>
      <c r="D49" s="13">
        <v>61.602398339766197</v>
      </c>
      <c r="E49" s="13">
        <v>1.62740051062276</v>
      </c>
      <c r="F49" s="13">
        <v>58.365050999147599</v>
      </c>
      <c r="G49" s="13">
        <v>64.740095882181393</v>
      </c>
      <c r="H49" s="13">
        <v>2.6417810904810599</v>
      </c>
      <c r="I49" s="14">
        <v>2100</v>
      </c>
      <c r="J49" s="14">
        <v>3338</v>
      </c>
      <c r="K49" s="13">
        <v>3.7363141350789202</v>
      </c>
      <c r="L49" s="14">
        <v>893.39383127898998</v>
      </c>
      <c r="M49" s="14">
        <v>1821</v>
      </c>
      <c r="ZA49" s="8"/>
    </row>
    <row r="50" spans="2:677" x14ac:dyDescent="0.3">
      <c r="B50" s="21"/>
      <c r="C50" s="15" t="s">
        <v>249</v>
      </c>
      <c r="D50" s="13">
        <v>60.9011318816017</v>
      </c>
      <c r="E50" s="13">
        <v>1.47514988945378</v>
      </c>
      <c r="F50" s="13">
        <v>57.973026307529501</v>
      </c>
      <c r="G50" s="13">
        <v>63.752784309507199</v>
      </c>
      <c r="H50" s="13">
        <v>2.4222043891099299</v>
      </c>
      <c r="I50" s="14">
        <v>2236</v>
      </c>
      <c r="J50" s="14">
        <v>3596</v>
      </c>
      <c r="K50" s="13">
        <v>3.2853500313631199</v>
      </c>
      <c r="L50" s="14">
        <v>1094.5561251225299</v>
      </c>
      <c r="M50" s="14">
        <v>1890</v>
      </c>
      <c r="ZA50" s="8"/>
    </row>
    <row r="51" spans="2:677" x14ac:dyDescent="0.3">
      <c r="B51" s="21"/>
      <c r="C51" s="15" t="s">
        <v>250</v>
      </c>
      <c r="D51" s="13">
        <v>60.7635805654796</v>
      </c>
      <c r="E51" s="13">
        <v>1.28054934796321</v>
      </c>
      <c r="F51" s="13">
        <v>58.225848430430503</v>
      </c>
      <c r="G51" s="13">
        <v>63.244465838555698</v>
      </c>
      <c r="H51" s="13">
        <v>2.1074290488581</v>
      </c>
      <c r="I51" s="14">
        <v>2759</v>
      </c>
      <c r="J51" s="14">
        <v>4360</v>
      </c>
      <c r="K51" s="13">
        <v>2.9981046084734899</v>
      </c>
      <c r="L51" s="14">
        <v>1454.25212571883</v>
      </c>
      <c r="M51" s="14">
        <v>1937</v>
      </c>
      <c r="ZA51" s="8"/>
    </row>
    <row r="52" spans="2:677" x14ac:dyDescent="0.3">
      <c r="B52" s="21" t="s">
        <v>260</v>
      </c>
      <c r="C52" s="15" t="s">
        <v>251</v>
      </c>
      <c r="D52" s="13">
        <v>60.766735745940302</v>
      </c>
      <c r="E52" s="13">
        <v>0.77723585910113002</v>
      </c>
      <c r="F52" s="13">
        <v>59.2327494291183</v>
      </c>
      <c r="G52" s="13">
        <v>62.279758711835498</v>
      </c>
      <c r="H52" s="13">
        <v>1.27904823183308</v>
      </c>
      <c r="I52" s="14">
        <v>9127</v>
      </c>
      <c r="J52" s="14">
        <v>14603</v>
      </c>
      <c r="K52" s="13">
        <v>3.6999653047704499</v>
      </c>
      <c r="L52" s="14">
        <v>3946.7937661934302</v>
      </c>
      <c r="M52" s="14">
        <v>3063</v>
      </c>
      <c r="ZA52" s="8"/>
    </row>
    <row r="53" spans="2:677" x14ac:dyDescent="0.3">
      <c r="B53" s="21"/>
      <c r="C53" s="15" t="s">
        <v>252</v>
      </c>
      <c r="D53" s="13">
        <v>56.4586587794766</v>
      </c>
      <c r="E53" s="13">
        <v>1.54804677901396</v>
      </c>
      <c r="F53" s="13">
        <v>53.402081643344602</v>
      </c>
      <c r="G53" s="13">
        <v>59.466919926835502</v>
      </c>
      <c r="H53" s="13">
        <v>2.7419120689007599</v>
      </c>
      <c r="I53" s="14">
        <v>2388</v>
      </c>
      <c r="J53" s="14">
        <v>4209</v>
      </c>
      <c r="K53" s="13">
        <v>4.1021499522571903</v>
      </c>
      <c r="L53" s="14">
        <v>1026.0473285926601</v>
      </c>
      <c r="M53" s="14">
        <v>1732</v>
      </c>
      <c r="ZA53" s="8"/>
    </row>
    <row r="54" spans="2:677" x14ac:dyDescent="0.3">
      <c r="B54" s="21" t="s">
        <v>254</v>
      </c>
      <c r="C54" s="15" t="s">
        <v>253</v>
      </c>
      <c r="D54" s="13">
        <v>61.355742123551401</v>
      </c>
      <c r="E54" s="13">
        <v>0.83195164533879395</v>
      </c>
      <c r="F54" s="13">
        <v>59.712248823168999</v>
      </c>
      <c r="G54" s="13">
        <v>62.973763743891297</v>
      </c>
      <c r="H54" s="13">
        <v>1.3559474900711099</v>
      </c>
      <c r="I54" s="14">
        <v>7713</v>
      </c>
      <c r="J54" s="14">
        <v>12204</v>
      </c>
      <c r="K54" s="13">
        <v>3.5622352447838201</v>
      </c>
      <c r="L54" s="14">
        <v>3425.9388168904102</v>
      </c>
      <c r="M54" s="14">
        <v>2757</v>
      </c>
      <c r="ZA54" s="8"/>
    </row>
    <row r="55" spans="2:677" x14ac:dyDescent="0.3">
      <c r="B55" s="21"/>
      <c r="C55" s="15" t="s">
        <v>254</v>
      </c>
      <c r="D55" s="13">
        <v>57.747532535317802</v>
      </c>
      <c r="E55" s="13">
        <v>1.27019305825428</v>
      </c>
      <c r="F55" s="13">
        <v>55.2389669134364</v>
      </c>
      <c r="G55" s="13">
        <v>60.216761743036102</v>
      </c>
      <c r="H55" s="13">
        <v>2.19956247910237</v>
      </c>
      <c r="I55" s="14">
        <v>3907</v>
      </c>
      <c r="J55" s="14">
        <v>6760</v>
      </c>
      <c r="K55" s="13">
        <v>4.4692681045770097</v>
      </c>
      <c r="L55" s="14">
        <v>1512.5519082368401</v>
      </c>
      <c r="M55" s="14">
        <v>2062</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123" priority="1">
      <formula>ZA9 = 3</formula>
    </cfRule>
    <cfRule type="expression" dxfId="122" priority="48">
      <formula>I9 = J9</formula>
    </cfRule>
    <cfRule type="expression" dxfId="121" priority="95">
      <formula>ZA9 = 2</formula>
    </cfRule>
    <cfRule type="expression" dxfId="120" priority="142">
      <formula>ZA9 = 1</formula>
    </cfRule>
  </conditionalFormatting>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137</v>
      </c>
      <c r="M2" s="11" t="str">
        <f>HYPERLINK("#'INDICE'!A1", "Índice")</f>
        <v>Índice</v>
      </c>
    </row>
    <row r="3" spans="2:677" x14ac:dyDescent="0.3">
      <c r="B3" s="9" t="s">
        <v>7</v>
      </c>
      <c r="C3" s="10" t="s">
        <v>136</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82.988787450733795</v>
      </c>
      <c r="E9" s="13">
        <v>0.55962089197125897</v>
      </c>
      <c r="F9" s="13">
        <v>81.863232474091802</v>
      </c>
      <c r="G9" s="13">
        <v>84.058093973804304</v>
      </c>
      <c r="H9" s="13">
        <v>0.67433313482677104</v>
      </c>
      <c r="I9" s="14">
        <v>16331</v>
      </c>
      <c r="J9" s="14">
        <v>19611</v>
      </c>
      <c r="K9" s="13">
        <v>4.3502152078624396</v>
      </c>
      <c r="L9" s="14">
        <v>4508.0528348472699</v>
      </c>
      <c r="M9" s="14">
        <v>3119</v>
      </c>
      <c r="ZA9" s="8"/>
    </row>
    <row r="10" spans="2:677" x14ac:dyDescent="0.3">
      <c r="B10" s="21" t="s">
        <v>256</v>
      </c>
      <c r="C10" s="15" t="s">
        <v>216</v>
      </c>
      <c r="D10" s="13">
        <v>84.454301609526695</v>
      </c>
      <c r="E10" s="13">
        <v>0.71092104572871195</v>
      </c>
      <c r="F10" s="13">
        <v>83.0085255496342</v>
      </c>
      <c r="G10" s="13">
        <v>85.798106220444794</v>
      </c>
      <c r="H10" s="13">
        <v>0.84178192487535497</v>
      </c>
      <c r="I10" s="14">
        <v>10324</v>
      </c>
      <c r="J10" s="14">
        <v>12005</v>
      </c>
      <c r="K10" s="13">
        <v>4.6210079588872803</v>
      </c>
      <c r="L10" s="14">
        <v>2597.91805311903</v>
      </c>
      <c r="M10" s="14">
        <v>1971</v>
      </c>
      <c r="ZA10" s="8"/>
    </row>
    <row r="11" spans="2:677" x14ac:dyDescent="0.3">
      <c r="B11" s="21"/>
      <c r="C11" s="15" t="s">
        <v>217</v>
      </c>
      <c r="D11" s="13">
        <v>79.746190389175595</v>
      </c>
      <c r="E11" s="13">
        <v>0.87704427158925102</v>
      </c>
      <c r="F11" s="13">
        <v>77.970820755931996</v>
      </c>
      <c r="G11" s="13">
        <v>81.412588685130501</v>
      </c>
      <c r="H11" s="13">
        <v>1.09979456988368</v>
      </c>
      <c r="I11" s="14">
        <v>6007</v>
      </c>
      <c r="J11" s="14">
        <v>7606</v>
      </c>
      <c r="K11" s="13">
        <v>3.6218093248969199</v>
      </c>
      <c r="L11" s="14">
        <v>2100.0553363522199</v>
      </c>
      <c r="M11" s="14">
        <v>1148</v>
      </c>
      <c r="ZA11" s="8"/>
    </row>
    <row r="12" spans="2:677" x14ac:dyDescent="0.3">
      <c r="B12" s="21" t="s">
        <v>257</v>
      </c>
      <c r="C12" s="15" t="s">
        <v>218</v>
      </c>
      <c r="D12" s="13">
        <v>84.405850583940506</v>
      </c>
      <c r="E12" s="13">
        <v>0.62668165569877199</v>
      </c>
      <c r="F12" s="13">
        <v>83.136521073443504</v>
      </c>
      <c r="G12" s="13">
        <v>85.596189895699695</v>
      </c>
      <c r="H12" s="13">
        <v>0.742462342791682</v>
      </c>
      <c r="I12" s="14">
        <v>6533</v>
      </c>
      <c r="J12" s="14">
        <v>7792</v>
      </c>
      <c r="K12" s="13">
        <v>2.3246251216734399</v>
      </c>
      <c r="L12" s="14">
        <v>3351.93830925767</v>
      </c>
      <c r="M12" s="14">
        <v>1253</v>
      </c>
      <c r="ZA12" s="8"/>
    </row>
    <row r="13" spans="2:677" x14ac:dyDescent="0.3">
      <c r="B13" s="21"/>
      <c r="C13" s="15" t="s">
        <v>219</v>
      </c>
      <c r="D13" s="13">
        <v>82.632473393624906</v>
      </c>
      <c r="E13" s="13">
        <v>0.92612867025768197</v>
      </c>
      <c r="F13" s="13">
        <v>80.739438216355197</v>
      </c>
      <c r="G13" s="13">
        <v>84.375456140062695</v>
      </c>
      <c r="H13" s="13">
        <v>1.12078052637492</v>
      </c>
      <c r="I13" s="14">
        <v>5325</v>
      </c>
      <c r="J13" s="14">
        <v>6305</v>
      </c>
      <c r="K13" s="13">
        <v>3.7676464022637499</v>
      </c>
      <c r="L13" s="14">
        <v>1673.4585273744599</v>
      </c>
      <c r="M13" s="14">
        <v>1018</v>
      </c>
      <c r="ZA13" s="8"/>
    </row>
    <row r="14" spans="2:677" x14ac:dyDescent="0.3">
      <c r="B14" s="21"/>
      <c r="C14" s="15" t="s">
        <v>220</v>
      </c>
      <c r="D14" s="13">
        <v>77.573358695672198</v>
      </c>
      <c r="E14" s="13">
        <v>1.0829128120414699</v>
      </c>
      <c r="F14" s="13">
        <v>75.376585691612206</v>
      </c>
      <c r="G14" s="13">
        <v>79.627118025021105</v>
      </c>
      <c r="H14" s="13">
        <v>1.39598546491953</v>
      </c>
      <c r="I14" s="14">
        <v>4473</v>
      </c>
      <c r="J14" s="14">
        <v>5514</v>
      </c>
      <c r="K14" s="13">
        <v>3.71619199892729</v>
      </c>
      <c r="L14" s="14">
        <v>1483.77694198569</v>
      </c>
      <c r="M14" s="14">
        <v>848</v>
      </c>
      <c r="ZA14" s="8"/>
    </row>
    <row r="15" spans="2:677" x14ac:dyDescent="0.3">
      <c r="B15" s="21" t="s">
        <v>258</v>
      </c>
      <c r="C15" s="15" t="s">
        <v>221</v>
      </c>
      <c r="D15" s="13">
        <v>83.892727317026399</v>
      </c>
      <c r="E15" s="13">
        <v>2.0131701607738601</v>
      </c>
      <c r="F15" s="13">
        <v>79.487101168815002</v>
      </c>
      <c r="G15" s="13">
        <v>87.500930385206999</v>
      </c>
      <c r="H15" s="13">
        <v>2.3996956889554801</v>
      </c>
      <c r="I15" s="14">
        <v>482</v>
      </c>
      <c r="J15" s="14">
        <v>572</v>
      </c>
      <c r="K15" s="13">
        <v>1.7125795586825501</v>
      </c>
      <c r="L15" s="14">
        <v>333.999081736108</v>
      </c>
      <c r="M15" s="14">
        <v>96</v>
      </c>
      <c r="ZA15" s="8"/>
    </row>
    <row r="16" spans="2:677" x14ac:dyDescent="0.3">
      <c r="B16" s="21"/>
      <c r="C16" s="15" t="s">
        <v>222</v>
      </c>
      <c r="D16" s="13">
        <v>81.345537964425503</v>
      </c>
      <c r="E16" s="13">
        <v>1.93198872994311</v>
      </c>
      <c r="F16" s="13">
        <v>77.213492210794698</v>
      </c>
      <c r="G16" s="13">
        <v>84.875064585439404</v>
      </c>
      <c r="H16" s="13">
        <v>2.3750395882660702</v>
      </c>
      <c r="I16" s="14">
        <v>607</v>
      </c>
      <c r="J16" s="14">
        <v>747</v>
      </c>
      <c r="K16" s="13">
        <v>1.8349808656372499</v>
      </c>
      <c r="L16" s="14">
        <v>407.08871356028197</v>
      </c>
      <c r="M16" s="14">
        <v>114</v>
      </c>
      <c r="ZA16" s="8"/>
    </row>
    <row r="17" spans="2:677" x14ac:dyDescent="0.3">
      <c r="B17" s="21"/>
      <c r="C17" s="15" t="s">
        <v>223</v>
      </c>
      <c r="D17" s="13">
        <v>77.621684250588501</v>
      </c>
      <c r="E17" s="13">
        <v>2.6134460044635199</v>
      </c>
      <c r="F17" s="13">
        <v>72.025092611372301</v>
      </c>
      <c r="G17" s="13">
        <v>82.372655056523897</v>
      </c>
      <c r="H17" s="13">
        <v>3.3669019549053401</v>
      </c>
      <c r="I17" s="14">
        <v>518</v>
      </c>
      <c r="J17" s="14">
        <v>660</v>
      </c>
      <c r="K17" s="13">
        <v>2.5912064666116699</v>
      </c>
      <c r="L17" s="14">
        <v>254.70760763538601</v>
      </c>
      <c r="M17" s="14">
        <v>114</v>
      </c>
      <c r="ZA17" s="8"/>
    </row>
    <row r="18" spans="2:677" x14ac:dyDescent="0.3">
      <c r="B18" s="21"/>
      <c r="C18" s="15" t="s">
        <v>224</v>
      </c>
      <c r="D18" s="13">
        <v>84.977010930276194</v>
      </c>
      <c r="E18" s="13">
        <v>2.4450947885184302</v>
      </c>
      <c r="F18" s="13">
        <v>79.453111749787098</v>
      </c>
      <c r="G18" s="13">
        <v>89.217384023560001</v>
      </c>
      <c r="H18" s="13">
        <v>2.8773603139849602</v>
      </c>
      <c r="I18" s="14">
        <v>503</v>
      </c>
      <c r="J18" s="14">
        <v>591</v>
      </c>
      <c r="K18" s="13">
        <v>2.76303006060337</v>
      </c>
      <c r="L18" s="14">
        <v>213.89560990550399</v>
      </c>
      <c r="M18" s="14">
        <v>93</v>
      </c>
      <c r="ZA18" s="8"/>
    </row>
    <row r="19" spans="2:677" x14ac:dyDescent="0.3">
      <c r="B19" s="21"/>
      <c r="C19" s="15" t="s">
        <v>225</v>
      </c>
      <c r="D19" s="13">
        <v>82.366574926186104</v>
      </c>
      <c r="E19" s="13">
        <v>2.2922103095205899</v>
      </c>
      <c r="F19" s="13">
        <v>77.343242481274103</v>
      </c>
      <c r="G19" s="13">
        <v>86.470979991130804</v>
      </c>
      <c r="H19" s="13">
        <v>2.7829375102397802</v>
      </c>
      <c r="I19" s="14">
        <v>476</v>
      </c>
      <c r="J19" s="14">
        <v>566</v>
      </c>
      <c r="K19" s="13">
        <v>2.0439472672704202</v>
      </c>
      <c r="L19" s="14">
        <v>276.91516756000402</v>
      </c>
      <c r="M19" s="14">
        <v>89</v>
      </c>
      <c r="ZA19" s="8"/>
    </row>
    <row r="20" spans="2:677" x14ac:dyDescent="0.3">
      <c r="B20" s="21"/>
      <c r="C20" s="15" t="s">
        <v>226</v>
      </c>
      <c r="D20" s="13">
        <v>78.378998550680606</v>
      </c>
      <c r="E20" s="13">
        <v>2.723506396741</v>
      </c>
      <c r="F20" s="13">
        <v>72.483162379372899</v>
      </c>
      <c r="G20" s="13">
        <v>83.302583704923705</v>
      </c>
      <c r="H20" s="13">
        <v>3.4747910117529202</v>
      </c>
      <c r="I20" s="14">
        <v>462</v>
      </c>
      <c r="J20" s="14">
        <v>575</v>
      </c>
      <c r="K20" s="13">
        <v>2.5124254014080698</v>
      </c>
      <c r="L20" s="14">
        <v>228.86251654586201</v>
      </c>
      <c r="M20" s="14">
        <v>88</v>
      </c>
      <c r="ZA20" s="8"/>
    </row>
    <row r="21" spans="2:677" x14ac:dyDescent="0.3">
      <c r="B21" s="21"/>
      <c r="C21" s="15" t="s">
        <v>227</v>
      </c>
      <c r="D21" s="13">
        <v>89.186428887749102</v>
      </c>
      <c r="E21" s="13">
        <v>1.3175810654100599</v>
      </c>
      <c r="F21" s="13">
        <v>86.300634684149003</v>
      </c>
      <c r="G21" s="13">
        <v>91.524030028842901</v>
      </c>
      <c r="H21" s="13">
        <v>1.4773335829696499</v>
      </c>
      <c r="I21" s="14">
        <v>1010</v>
      </c>
      <c r="J21" s="14">
        <v>1121</v>
      </c>
      <c r="K21" s="13">
        <v>2.0160662424276401</v>
      </c>
      <c r="L21" s="14">
        <v>556.033316965891</v>
      </c>
      <c r="M21" s="14">
        <v>195</v>
      </c>
      <c r="ZA21" s="8"/>
    </row>
    <row r="22" spans="2:677" x14ac:dyDescent="0.3">
      <c r="B22" s="21"/>
      <c r="C22" s="15" t="s">
        <v>228</v>
      </c>
      <c r="D22" s="13">
        <v>84.952077331805398</v>
      </c>
      <c r="E22" s="13">
        <v>1.28739940062831</v>
      </c>
      <c r="F22" s="13">
        <v>82.235237133869902</v>
      </c>
      <c r="G22" s="13">
        <v>87.317498688490502</v>
      </c>
      <c r="H22" s="13">
        <v>1.5154419303956399</v>
      </c>
      <c r="I22" s="14">
        <v>1205</v>
      </c>
      <c r="J22" s="14">
        <v>1418</v>
      </c>
      <c r="K22" s="13">
        <v>1.8371554337087299</v>
      </c>
      <c r="L22" s="14">
        <v>771.84541600676403</v>
      </c>
      <c r="M22" s="14">
        <v>219</v>
      </c>
      <c r="ZA22" s="8"/>
    </row>
    <row r="23" spans="2:677" x14ac:dyDescent="0.3">
      <c r="B23" s="21"/>
      <c r="C23" s="15" t="s">
        <v>229</v>
      </c>
      <c r="D23" s="13">
        <v>81.346934372907398</v>
      </c>
      <c r="E23" s="13">
        <v>1.6396554728360799</v>
      </c>
      <c r="F23" s="13">
        <v>77.893781381089894</v>
      </c>
      <c r="G23" s="13">
        <v>84.368923480139003</v>
      </c>
      <c r="H23" s="13">
        <v>2.0156327776528502</v>
      </c>
      <c r="I23" s="14">
        <v>940</v>
      </c>
      <c r="J23" s="14">
        <v>1149</v>
      </c>
      <c r="K23" s="13">
        <v>2.0340221825161899</v>
      </c>
      <c r="L23" s="14">
        <v>564.89059454534902</v>
      </c>
      <c r="M23" s="14">
        <v>180</v>
      </c>
      <c r="ZA23" s="8"/>
    </row>
    <row r="24" spans="2:677" x14ac:dyDescent="0.3">
      <c r="B24" s="21"/>
      <c r="C24" s="15" t="s">
        <v>230</v>
      </c>
      <c r="D24" s="13">
        <v>82.854556748636995</v>
      </c>
      <c r="E24" s="13">
        <v>2.1334728077154401</v>
      </c>
      <c r="F24" s="13">
        <v>78.199968182613006</v>
      </c>
      <c r="G24" s="13">
        <v>86.684551661052097</v>
      </c>
      <c r="H24" s="13">
        <v>2.5749613436324799</v>
      </c>
      <c r="I24" s="14">
        <v>536</v>
      </c>
      <c r="J24" s="14">
        <v>632</v>
      </c>
      <c r="K24" s="13">
        <v>2.0218012820951601</v>
      </c>
      <c r="L24" s="14">
        <v>312.59254091730901</v>
      </c>
      <c r="M24" s="14">
        <v>99</v>
      </c>
      <c r="ZA24" s="8"/>
    </row>
    <row r="25" spans="2:677" x14ac:dyDescent="0.3">
      <c r="B25" s="21"/>
      <c r="C25" s="15" t="s">
        <v>231</v>
      </c>
      <c r="D25" s="13">
        <v>79.553355516071804</v>
      </c>
      <c r="E25" s="13">
        <v>1.95673896135964</v>
      </c>
      <c r="F25" s="13">
        <v>75.417867758047905</v>
      </c>
      <c r="G25" s="13">
        <v>83.1485761590518</v>
      </c>
      <c r="H25" s="13">
        <v>2.4596560995649401</v>
      </c>
      <c r="I25" s="14">
        <v>788</v>
      </c>
      <c r="J25" s="14">
        <v>967</v>
      </c>
      <c r="K25" s="13">
        <v>2.2738528847221899</v>
      </c>
      <c r="L25" s="14">
        <v>425.26937714272702</v>
      </c>
      <c r="M25" s="14">
        <v>159</v>
      </c>
      <c r="ZA25" s="8"/>
    </row>
    <row r="26" spans="2:677" x14ac:dyDescent="0.3">
      <c r="B26" s="21"/>
      <c r="C26" s="15" t="s">
        <v>232</v>
      </c>
      <c r="D26" s="13">
        <v>78.705226685478394</v>
      </c>
      <c r="E26" s="13">
        <v>1.6514904157114101</v>
      </c>
      <c r="F26" s="13">
        <v>75.264446017056599</v>
      </c>
      <c r="G26" s="13">
        <v>81.783229786999001</v>
      </c>
      <c r="H26" s="13">
        <v>2.0983236886046899</v>
      </c>
      <c r="I26" s="14">
        <v>841</v>
      </c>
      <c r="J26" s="14">
        <v>1065</v>
      </c>
      <c r="K26" s="13">
        <v>1.73147867781136</v>
      </c>
      <c r="L26" s="14">
        <v>615.08120986288498</v>
      </c>
      <c r="M26" s="14">
        <v>174</v>
      </c>
      <c r="ZA26" s="8"/>
    </row>
    <row r="27" spans="2:677" x14ac:dyDescent="0.3">
      <c r="B27" s="21"/>
      <c r="C27" s="15" t="s">
        <v>233</v>
      </c>
      <c r="D27" s="13">
        <v>83.415036018471397</v>
      </c>
      <c r="E27" s="13">
        <v>1.66101124089549</v>
      </c>
      <c r="F27" s="13">
        <v>79.870449223807</v>
      </c>
      <c r="G27" s="13">
        <v>86.441417011529694</v>
      </c>
      <c r="H27" s="13">
        <v>1.9912611924397901</v>
      </c>
      <c r="I27" s="14">
        <v>811</v>
      </c>
      <c r="J27" s="14">
        <v>962</v>
      </c>
      <c r="K27" s="13">
        <v>1.9165036752553</v>
      </c>
      <c r="L27" s="14">
        <v>501.95572929013503</v>
      </c>
      <c r="M27" s="14">
        <v>160</v>
      </c>
      <c r="ZA27" s="8"/>
    </row>
    <row r="28" spans="2:677" x14ac:dyDescent="0.3">
      <c r="B28" s="21"/>
      <c r="C28" s="15" t="s">
        <v>234</v>
      </c>
      <c r="D28" s="13">
        <v>73.789987433724207</v>
      </c>
      <c r="E28" s="13">
        <v>3.18737035141866</v>
      </c>
      <c r="F28" s="13">
        <v>66.987492763240695</v>
      </c>
      <c r="G28" s="13">
        <v>79.617280103551806</v>
      </c>
      <c r="H28" s="13">
        <v>4.31951605125486</v>
      </c>
      <c r="I28" s="14">
        <v>441</v>
      </c>
      <c r="J28" s="14">
        <v>562</v>
      </c>
      <c r="K28" s="13">
        <v>2.94688543904212</v>
      </c>
      <c r="L28" s="14">
        <v>190.70982283677699</v>
      </c>
      <c r="M28" s="14">
        <v>89</v>
      </c>
      <c r="ZA28" s="8"/>
    </row>
    <row r="29" spans="2:677" x14ac:dyDescent="0.3">
      <c r="B29" s="21"/>
      <c r="C29" s="15" t="s">
        <v>235</v>
      </c>
      <c r="D29" s="13">
        <v>74.943596663505105</v>
      </c>
      <c r="E29" s="13">
        <v>2.8209057704601599</v>
      </c>
      <c r="F29" s="13">
        <v>68.957319223243601</v>
      </c>
      <c r="G29" s="13">
        <v>80.108477415294701</v>
      </c>
      <c r="H29" s="13">
        <v>3.7640384182867002</v>
      </c>
      <c r="I29" s="14">
        <v>670</v>
      </c>
      <c r="J29" s="14">
        <v>847</v>
      </c>
      <c r="K29" s="13">
        <v>3.5850420866277499</v>
      </c>
      <c r="L29" s="14">
        <v>236.25943002435599</v>
      </c>
      <c r="M29" s="14">
        <v>117</v>
      </c>
      <c r="ZA29" s="8"/>
    </row>
    <row r="30" spans="2:677" x14ac:dyDescent="0.3">
      <c r="B30" s="21"/>
      <c r="C30" s="15" t="s">
        <v>236</v>
      </c>
      <c r="D30" s="13">
        <v>77.269044181435802</v>
      </c>
      <c r="E30" s="13">
        <v>2.3975863137792901</v>
      </c>
      <c r="F30" s="13">
        <v>72.1890344186275</v>
      </c>
      <c r="G30" s="13">
        <v>81.656912567181493</v>
      </c>
      <c r="H30" s="13">
        <v>3.1029066545064401</v>
      </c>
      <c r="I30" s="14">
        <v>836</v>
      </c>
      <c r="J30" s="14">
        <v>1016</v>
      </c>
      <c r="K30" s="13">
        <v>3.3219363441348801</v>
      </c>
      <c r="L30" s="14">
        <v>305.84571609682502</v>
      </c>
      <c r="M30" s="14">
        <v>151</v>
      </c>
      <c r="ZA30" s="8"/>
    </row>
    <row r="31" spans="2:677" x14ac:dyDescent="0.3">
      <c r="B31" s="21"/>
      <c r="C31" s="15" t="s">
        <v>237</v>
      </c>
      <c r="D31" s="13">
        <v>87.506320250936298</v>
      </c>
      <c r="E31" s="13">
        <v>1.16669608553851</v>
      </c>
      <c r="F31" s="13">
        <v>85.013795735663606</v>
      </c>
      <c r="G31" s="13">
        <v>89.634829468002806</v>
      </c>
      <c r="H31" s="13">
        <v>1.3332706508431</v>
      </c>
      <c r="I31" s="14">
        <v>806</v>
      </c>
      <c r="J31" s="14">
        <v>921</v>
      </c>
      <c r="K31" s="13">
        <v>1.1454430929146999</v>
      </c>
      <c r="L31" s="14">
        <v>804.05565819636001</v>
      </c>
      <c r="M31" s="14">
        <v>154</v>
      </c>
      <c r="ZA31" s="8"/>
    </row>
    <row r="32" spans="2:677" x14ac:dyDescent="0.3">
      <c r="B32" s="21"/>
      <c r="C32" s="15" t="s">
        <v>238</v>
      </c>
      <c r="D32" s="13">
        <v>85.430286425777197</v>
      </c>
      <c r="E32" s="13">
        <v>2.0174928261360501</v>
      </c>
      <c r="F32" s="13">
        <v>80.945651881689301</v>
      </c>
      <c r="G32" s="13">
        <v>89.002816249525395</v>
      </c>
      <c r="H32" s="13">
        <v>2.3615662671210602</v>
      </c>
      <c r="I32" s="14">
        <v>498</v>
      </c>
      <c r="J32" s="14">
        <v>583</v>
      </c>
      <c r="K32" s="13">
        <v>1.90319860527144</v>
      </c>
      <c r="L32" s="14">
        <v>306.32641195996001</v>
      </c>
      <c r="M32" s="14">
        <v>85</v>
      </c>
      <c r="ZA32" s="8"/>
    </row>
    <row r="33" spans="2:677" x14ac:dyDescent="0.3">
      <c r="B33" s="21"/>
      <c r="C33" s="15" t="s">
        <v>239</v>
      </c>
      <c r="D33" s="13">
        <v>81.381892377371102</v>
      </c>
      <c r="E33" s="13">
        <v>2.1855516819308898</v>
      </c>
      <c r="F33" s="13">
        <v>76.662940232937302</v>
      </c>
      <c r="G33" s="13">
        <v>85.329237047208693</v>
      </c>
      <c r="H33" s="13">
        <v>2.68555033323186</v>
      </c>
      <c r="I33" s="14">
        <v>567</v>
      </c>
      <c r="J33" s="14">
        <v>685</v>
      </c>
      <c r="K33" s="13">
        <v>2.1563285968733998</v>
      </c>
      <c r="L33" s="14">
        <v>317.669580134135</v>
      </c>
      <c r="M33" s="14">
        <v>118</v>
      </c>
      <c r="ZA33" s="8"/>
    </row>
    <row r="34" spans="2:677" x14ac:dyDescent="0.3">
      <c r="B34" s="21"/>
      <c r="C34" s="15" t="s">
        <v>240</v>
      </c>
      <c r="D34" s="13">
        <v>79.637803981518601</v>
      </c>
      <c r="E34" s="13">
        <v>1.6178312421091201</v>
      </c>
      <c r="F34" s="13">
        <v>76.263871677275603</v>
      </c>
      <c r="G34" s="13">
        <v>82.6413136435729</v>
      </c>
      <c r="H34" s="13">
        <v>2.0314865066904302</v>
      </c>
      <c r="I34" s="14">
        <v>1101</v>
      </c>
      <c r="J34" s="14">
        <v>1354</v>
      </c>
      <c r="K34" s="13">
        <v>2.1838376174637202</v>
      </c>
      <c r="L34" s="14">
        <v>620.00946827379801</v>
      </c>
      <c r="M34" s="14">
        <v>223</v>
      </c>
      <c r="ZA34" s="8"/>
    </row>
    <row r="35" spans="2:677" x14ac:dyDescent="0.3">
      <c r="B35" s="21"/>
      <c r="C35" s="15" t="s">
        <v>241</v>
      </c>
      <c r="D35" s="13">
        <v>80.102296098582997</v>
      </c>
      <c r="E35" s="13">
        <v>2.23751138198427</v>
      </c>
      <c r="F35" s="13">
        <v>75.311863844284801</v>
      </c>
      <c r="G35" s="13">
        <v>84.1587218265324</v>
      </c>
      <c r="H35" s="13">
        <v>2.7933174090671899</v>
      </c>
      <c r="I35" s="14">
        <v>858</v>
      </c>
      <c r="J35" s="14">
        <v>1050</v>
      </c>
      <c r="K35" s="13">
        <v>3.2950200807707999</v>
      </c>
      <c r="L35" s="14">
        <v>318.66270136793003</v>
      </c>
      <c r="M35" s="14">
        <v>150</v>
      </c>
      <c r="ZA35" s="8"/>
    </row>
    <row r="36" spans="2:677" x14ac:dyDescent="0.3">
      <c r="B36" s="21"/>
      <c r="C36" s="15" t="s">
        <v>242</v>
      </c>
      <c r="D36" s="13">
        <v>86.730528054844299</v>
      </c>
      <c r="E36" s="13">
        <v>1.61055273552696</v>
      </c>
      <c r="F36" s="13">
        <v>83.215718233951705</v>
      </c>
      <c r="G36" s="13">
        <v>89.601274985161197</v>
      </c>
      <c r="H36" s="13">
        <v>1.85696175458372</v>
      </c>
      <c r="I36" s="14">
        <v>857</v>
      </c>
      <c r="J36" s="14">
        <v>978</v>
      </c>
      <c r="K36" s="13">
        <v>2.2020076944414102</v>
      </c>
      <c r="L36" s="14">
        <v>444.14013741586501</v>
      </c>
      <c r="M36" s="14">
        <v>162</v>
      </c>
      <c r="ZA36" s="8"/>
    </row>
    <row r="37" spans="2:677" x14ac:dyDescent="0.3">
      <c r="B37" s="21"/>
      <c r="C37" s="15" t="s">
        <v>243</v>
      </c>
      <c r="D37" s="13">
        <v>88.599463431820894</v>
      </c>
      <c r="E37" s="13">
        <v>1.6252260987334</v>
      </c>
      <c r="F37" s="13">
        <v>84.952191697874298</v>
      </c>
      <c r="G37" s="13">
        <v>91.451668210423094</v>
      </c>
      <c r="H37" s="13">
        <v>1.83435207819746</v>
      </c>
      <c r="I37" s="14">
        <v>518</v>
      </c>
      <c r="J37" s="14">
        <v>590</v>
      </c>
      <c r="K37" s="13">
        <v>1.5402332226339499</v>
      </c>
      <c r="L37" s="14">
        <v>383.05887142925098</v>
      </c>
      <c r="M37" s="14">
        <v>90</v>
      </c>
      <c r="ZA37" s="8"/>
    </row>
    <row r="38" spans="2:677" x14ac:dyDescent="0.3">
      <c r="B38" s="21" t="s">
        <v>259</v>
      </c>
      <c r="C38" s="15" t="s">
        <v>244</v>
      </c>
      <c r="D38" s="13">
        <v>82.387387734932503</v>
      </c>
      <c r="E38" s="13">
        <v>0.76086927664968995</v>
      </c>
      <c r="F38" s="13">
        <v>80.845019956205206</v>
      </c>
      <c r="G38" s="13">
        <v>83.830402696320903</v>
      </c>
      <c r="H38" s="13">
        <v>0.92352640078559001</v>
      </c>
      <c r="I38" s="14">
        <v>9020</v>
      </c>
      <c r="J38" s="14">
        <v>11055</v>
      </c>
      <c r="K38" s="13">
        <v>4.4101671391408601</v>
      </c>
      <c r="L38" s="14">
        <v>2506.7077167859002</v>
      </c>
      <c r="M38" s="14">
        <v>1678</v>
      </c>
      <c r="ZA38" s="8"/>
    </row>
    <row r="39" spans="2:677" x14ac:dyDescent="0.3">
      <c r="B39" s="21"/>
      <c r="C39" s="15" t="s">
        <v>245</v>
      </c>
      <c r="D39" s="13">
        <v>83.4544651678588</v>
      </c>
      <c r="E39" s="13">
        <v>0.81062127123711802</v>
      </c>
      <c r="F39" s="13">
        <v>81.802422911010694</v>
      </c>
      <c r="G39" s="13">
        <v>84.984059581723002</v>
      </c>
      <c r="H39" s="13">
        <v>0.97133361241564298</v>
      </c>
      <c r="I39" s="14">
        <v>7311</v>
      </c>
      <c r="J39" s="14">
        <v>8556</v>
      </c>
      <c r="K39" s="13">
        <v>4.0712298027766298</v>
      </c>
      <c r="L39" s="14">
        <v>2101.5762839436602</v>
      </c>
      <c r="M39" s="14">
        <v>1344</v>
      </c>
      <c r="ZA39" s="8"/>
    </row>
    <row r="40" spans="2:677" x14ac:dyDescent="0.3">
      <c r="B40" s="21" t="s">
        <v>284</v>
      </c>
      <c r="C40" s="15" t="s">
        <v>277</v>
      </c>
      <c r="D40" s="13">
        <v>83.116679349544398</v>
      </c>
      <c r="E40" s="13">
        <v>0.76257323328067095</v>
      </c>
      <c r="F40" s="13">
        <v>81.568299164451105</v>
      </c>
      <c r="G40" s="13">
        <v>84.559607935930799</v>
      </c>
      <c r="H40" s="13">
        <v>0.917473170545823</v>
      </c>
      <c r="I40" s="14">
        <v>8326</v>
      </c>
      <c r="J40" s="14">
        <v>10011</v>
      </c>
      <c r="K40" s="13">
        <v>4.14811835394356</v>
      </c>
      <c r="L40" s="14">
        <v>2413.3834056308101</v>
      </c>
      <c r="M40" s="14">
        <v>3002</v>
      </c>
      <c r="ZA40" s="8"/>
    </row>
    <row r="41" spans="2:677" x14ac:dyDescent="0.3">
      <c r="B41" s="21"/>
      <c r="C41" s="15" t="s">
        <v>278</v>
      </c>
      <c r="D41" s="13">
        <v>82.855674464800302</v>
      </c>
      <c r="E41" s="13">
        <v>0.70027198659489998</v>
      </c>
      <c r="F41" s="13">
        <v>81.438722420531704</v>
      </c>
      <c r="G41" s="13">
        <v>84.185462858423605</v>
      </c>
      <c r="H41" s="13">
        <v>0.84517082398791799</v>
      </c>
      <c r="I41" s="14">
        <v>8005</v>
      </c>
      <c r="J41" s="14">
        <v>9600</v>
      </c>
      <c r="K41" s="13">
        <v>3.31372784420327</v>
      </c>
      <c r="L41" s="14">
        <v>2897.0393621170001</v>
      </c>
      <c r="M41" s="14">
        <v>2978</v>
      </c>
      <c r="ZA41" s="8"/>
    </row>
    <row r="42" spans="2:677" x14ac:dyDescent="0.3">
      <c r="B42" s="21" t="s">
        <v>285</v>
      </c>
      <c r="C42" s="15" t="s">
        <v>279</v>
      </c>
      <c r="D42" s="13">
        <v>73.335316268932303</v>
      </c>
      <c r="E42" s="13">
        <v>1.4704355003526599</v>
      </c>
      <c r="F42" s="13">
        <v>70.351490953603403</v>
      </c>
      <c r="G42" s="13">
        <v>76.120776838425897</v>
      </c>
      <c r="H42" s="13">
        <v>2.00508510109964</v>
      </c>
      <c r="I42" s="14">
        <v>1911</v>
      </c>
      <c r="J42" s="14">
        <v>2620</v>
      </c>
      <c r="K42" s="13">
        <v>2.8958619243253101</v>
      </c>
      <c r="L42" s="14">
        <v>904.73926881386797</v>
      </c>
      <c r="M42" s="14">
        <v>744</v>
      </c>
      <c r="ZA42" s="8"/>
    </row>
    <row r="43" spans="2:677" x14ac:dyDescent="0.3">
      <c r="B43" s="21"/>
      <c r="C43" s="15" t="s">
        <v>280</v>
      </c>
      <c r="D43" s="13">
        <v>83.476232669759199</v>
      </c>
      <c r="E43" s="13">
        <v>3.2412708982034699</v>
      </c>
      <c r="F43" s="13">
        <v>76.091330805094799</v>
      </c>
      <c r="G43" s="13">
        <v>88.912467630814703</v>
      </c>
      <c r="H43" s="13">
        <v>3.88286676882782</v>
      </c>
      <c r="I43" s="14">
        <v>702</v>
      </c>
      <c r="J43" s="14">
        <v>826</v>
      </c>
      <c r="K43" s="13">
        <v>6.2836602689727599</v>
      </c>
      <c r="L43" s="14">
        <v>131.45204620284699</v>
      </c>
      <c r="M43" s="14">
        <v>345</v>
      </c>
      <c r="ZA43" s="8"/>
    </row>
    <row r="44" spans="2:677" x14ac:dyDescent="0.3">
      <c r="B44" s="21"/>
      <c r="C44" s="15" t="s">
        <v>281</v>
      </c>
      <c r="D44" s="13">
        <v>78.549394851825298</v>
      </c>
      <c r="E44" s="13">
        <v>2.1022432214852098</v>
      </c>
      <c r="F44" s="13">
        <v>74.123889888341793</v>
      </c>
      <c r="G44" s="13">
        <v>82.397757019100993</v>
      </c>
      <c r="H44" s="13">
        <v>2.6763328036464902</v>
      </c>
      <c r="I44" s="14">
        <v>560</v>
      </c>
      <c r="J44" s="14">
        <v>708</v>
      </c>
      <c r="K44" s="13">
        <v>1.8543979699748301</v>
      </c>
      <c r="L44" s="14">
        <v>381.79506851466698</v>
      </c>
      <c r="M44" s="14">
        <v>275</v>
      </c>
      <c r="ZA44" s="8"/>
    </row>
    <row r="45" spans="2:677" x14ac:dyDescent="0.3">
      <c r="B45" s="21"/>
      <c r="C45" s="15" t="s">
        <v>282</v>
      </c>
      <c r="D45" s="13">
        <v>84.376776996627399</v>
      </c>
      <c r="E45" s="13">
        <v>0.61331572915770804</v>
      </c>
      <c r="F45" s="13">
        <v>83.136168053772096</v>
      </c>
      <c r="G45" s="13">
        <v>85.541991000955704</v>
      </c>
      <c r="H45" s="13">
        <v>0.72687740749119101</v>
      </c>
      <c r="I45" s="14">
        <v>13025</v>
      </c>
      <c r="J45" s="14">
        <v>15295</v>
      </c>
      <c r="K45" s="13">
        <v>4.3641103879097303</v>
      </c>
      <c r="L45" s="14">
        <v>3504.72344658675</v>
      </c>
      <c r="M45" s="14">
        <v>2972</v>
      </c>
      <c r="ZA45" s="8"/>
    </row>
    <row r="46" spans="2:677" x14ac:dyDescent="0.3">
      <c r="B46" s="21"/>
      <c r="C46" s="15" t="s">
        <v>283</v>
      </c>
      <c r="D46" s="13">
        <v>77.117558808759</v>
      </c>
      <c r="E46" s="13">
        <v>5.6783041229247004</v>
      </c>
      <c r="F46" s="13">
        <v>64.023709685333202</v>
      </c>
      <c r="G46" s="13">
        <v>86.4540906311112</v>
      </c>
      <c r="H46" s="13">
        <v>7.3631792948816202</v>
      </c>
      <c r="I46" s="14">
        <v>133</v>
      </c>
      <c r="J46" s="14">
        <v>162</v>
      </c>
      <c r="K46" s="13">
        <v>2.9417620996326099</v>
      </c>
      <c r="L46" s="14">
        <v>55.069034991045498</v>
      </c>
      <c r="M46" s="14">
        <v>82</v>
      </c>
      <c r="ZA46" s="8"/>
    </row>
    <row r="47" spans="2:677" x14ac:dyDescent="0.3">
      <c r="B47" s="21" t="s">
        <v>261</v>
      </c>
      <c r="C47" s="15" t="s">
        <v>246</v>
      </c>
      <c r="D47" s="13">
        <v>76.352864786128805</v>
      </c>
      <c r="E47" s="13">
        <v>1.4211793625748199</v>
      </c>
      <c r="F47" s="13">
        <v>73.453357680751097</v>
      </c>
      <c r="G47" s="13">
        <v>79.026107348554106</v>
      </c>
      <c r="H47" s="13">
        <v>1.8613307654607001</v>
      </c>
      <c r="I47" s="14">
        <v>3213</v>
      </c>
      <c r="J47" s="14">
        <v>4224</v>
      </c>
      <c r="K47" s="13">
        <v>4.7240555406376199</v>
      </c>
      <c r="L47" s="14">
        <v>894.14698105557704</v>
      </c>
      <c r="M47" s="14">
        <v>1729</v>
      </c>
      <c r="ZA47" s="8"/>
    </row>
    <row r="48" spans="2:677" x14ac:dyDescent="0.3">
      <c r="B48" s="21"/>
      <c r="C48" s="15" t="s">
        <v>247</v>
      </c>
      <c r="D48" s="13">
        <v>82.191773737989706</v>
      </c>
      <c r="E48" s="13">
        <v>1.1895499604861901</v>
      </c>
      <c r="F48" s="13">
        <v>79.738167569541005</v>
      </c>
      <c r="G48" s="13">
        <v>84.406365330718103</v>
      </c>
      <c r="H48" s="13">
        <v>1.44728590999657</v>
      </c>
      <c r="I48" s="14">
        <v>2923</v>
      </c>
      <c r="J48" s="14">
        <v>3582</v>
      </c>
      <c r="K48" s="13">
        <v>3.4619490901738499</v>
      </c>
      <c r="L48" s="14">
        <v>1034.6772603233501</v>
      </c>
      <c r="M48" s="14">
        <v>1843</v>
      </c>
      <c r="ZA48" s="8"/>
    </row>
    <row r="49" spans="2:677" x14ac:dyDescent="0.3">
      <c r="B49" s="21"/>
      <c r="C49" s="15" t="s">
        <v>248</v>
      </c>
      <c r="D49" s="13">
        <v>82.411360114127007</v>
      </c>
      <c r="E49" s="13">
        <v>1.2989488518918499</v>
      </c>
      <c r="F49" s="13">
        <v>79.717405069910896</v>
      </c>
      <c r="G49" s="13">
        <v>84.815656651267602</v>
      </c>
      <c r="H49" s="13">
        <v>1.57617693737006</v>
      </c>
      <c r="I49" s="14">
        <v>2896</v>
      </c>
      <c r="J49" s="14">
        <v>3457</v>
      </c>
      <c r="K49" s="13">
        <v>4.0228931327354198</v>
      </c>
      <c r="L49" s="14">
        <v>859.33180075538598</v>
      </c>
      <c r="M49" s="14">
        <v>1864</v>
      </c>
      <c r="ZA49" s="8"/>
    </row>
    <row r="50" spans="2:677" x14ac:dyDescent="0.3">
      <c r="B50" s="21"/>
      <c r="C50" s="15" t="s">
        <v>249</v>
      </c>
      <c r="D50" s="13">
        <v>82.832179027486603</v>
      </c>
      <c r="E50" s="13">
        <v>1.2066687019242599</v>
      </c>
      <c r="F50" s="13">
        <v>80.335103626763399</v>
      </c>
      <c r="G50" s="13">
        <v>85.071096651544707</v>
      </c>
      <c r="H50" s="13">
        <v>1.4567632001131401</v>
      </c>
      <c r="I50" s="14">
        <v>3142</v>
      </c>
      <c r="J50" s="14">
        <v>3715</v>
      </c>
      <c r="K50" s="13">
        <v>3.8028021796504698</v>
      </c>
      <c r="L50" s="14">
        <v>976.91118930132097</v>
      </c>
      <c r="M50" s="14">
        <v>1933</v>
      </c>
      <c r="ZA50" s="8"/>
    </row>
    <row r="51" spans="2:677" x14ac:dyDescent="0.3">
      <c r="B51" s="21"/>
      <c r="C51" s="15" t="s">
        <v>250</v>
      </c>
      <c r="D51" s="13">
        <v>90.692595361725694</v>
      </c>
      <c r="E51" s="13">
        <v>0.65592097148735895</v>
      </c>
      <c r="F51" s="13">
        <v>89.324039798181602</v>
      </c>
      <c r="G51" s="13">
        <v>91.901620758798899</v>
      </c>
      <c r="H51" s="13">
        <v>0.723235418361588</v>
      </c>
      <c r="I51" s="14">
        <v>4014</v>
      </c>
      <c r="J51" s="14">
        <v>4471</v>
      </c>
      <c r="K51" s="13">
        <v>2.2782959128457101</v>
      </c>
      <c r="L51" s="14">
        <v>1962.4316467369999</v>
      </c>
      <c r="M51" s="14">
        <v>1962</v>
      </c>
      <c r="ZA51" s="8"/>
    </row>
    <row r="52" spans="2:677" x14ac:dyDescent="0.3">
      <c r="B52" s="21" t="s">
        <v>260</v>
      </c>
      <c r="C52" s="15" t="s">
        <v>251</v>
      </c>
      <c r="D52" s="13">
        <v>84.662105845136296</v>
      </c>
      <c r="E52" s="13">
        <v>0.58283613594806505</v>
      </c>
      <c r="F52" s="13">
        <v>83.484147442706799</v>
      </c>
      <c r="G52" s="13">
        <v>85.770369027043003</v>
      </c>
      <c r="H52" s="13">
        <v>0.68842622107012896</v>
      </c>
      <c r="I52" s="14">
        <v>12857</v>
      </c>
      <c r="J52" s="14">
        <v>15078</v>
      </c>
      <c r="K52" s="13">
        <v>3.9441468123832202</v>
      </c>
      <c r="L52" s="14">
        <v>3822.8800085890398</v>
      </c>
      <c r="M52" s="14">
        <v>3068</v>
      </c>
      <c r="ZA52" s="8"/>
    </row>
    <row r="53" spans="2:677" x14ac:dyDescent="0.3">
      <c r="B53" s="21"/>
      <c r="C53" s="15" t="s">
        <v>252</v>
      </c>
      <c r="D53" s="13">
        <v>76.488399693484396</v>
      </c>
      <c r="E53" s="13">
        <v>1.37654603665446</v>
      </c>
      <c r="F53" s="13">
        <v>73.682359044822704</v>
      </c>
      <c r="G53" s="13">
        <v>79.080199000539395</v>
      </c>
      <c r="H53" s="13">
        <v>1.79967948364818</v>
      </c>
      <c r="I53" s="14">
        <v>3331</v>
      </c>
      <c r="J53" s="14">
        <v>4372</v>
      </c>
      <c r="K53" s="13">
        <v>4.6055820359763402</v>
      </c>
      <c r="L53" s="14">
        <v>949.28284109332401</v>
      </c>
      <c r="M53" s="14">
        <v>1771</v>
      </c>
      <c r="ZA53" s="8"/>
    </row>
    <row r="54" spans="2:677" x14ac:dyDescent="0.3">
      <c r="B54" s="21" t="s">
        <v>254</v>
      </c>
      <c r="C54" s="15" t="s">
        <v>253</v>
      </c>
      <c r="D54" s="13">
        <v>85.763084193375406</v>
      </c>
      <c r="E54" s="13">
        <v>0.56395105319447403</v>
      </c>
      <c r="F54" s="13">
        <v>84.621073933575801</v>
      </c>
      <c r="G54" s="13">
        <v>86.833485814563105</v>
      </c>
      <c r="H54" s="13">
        <v>0.657568531377554</v>
      </c>
      <c r="I54" s="14">
        <v>10839</v>
      </c>
      <c r="J54" s="14">
        <v>12582</v>
      </c>
      <c r="K54" s="13">
        <v>3.2770395216444999</v>
      </c>
      <c r="L54" s="14">
        <v>3839.4410311188599</v>
      </c>
      <c r="M54" s="14">
        <v>2768</v>
      </c>
      <c r="ZA54" s="8"/>
    </row>
    <row r="55" spans="2:677" x14ac:dyDescent="0.3">
      <c r="B55" s="21"/>
      <c r="C55" s="15" t="s">
        <v>254</v>
      </c>
      <c r="D55" s="13">
        <v>78.733337985137098</v>
      </c>
      <c r="E55" s="13">
        <v>1.0131314683449799</v>
      </c>
      <c r="F55" s="13">
        <v>76.678909458256797</v>
      </c>
      <c r="G55" s="13">
        <v>80.652450392798201</v>
      </c>
      <c r="H55" s="13">
        <v>1.2867884104395999</v>
      </c>
      <c r="I55" s="14">
        <v>5492</v>
      </c>
      <c r="J55" s="14">
        <v>7029</v>
      </c>
      <c r="K55" s="13">
        <v>4.3082943721373503</v>
      </c>
      <c r="L55" s="14">
        <v>1631.50411574892</v>
      </c>
      <c r="M55" s="14">
        <v>2097</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119" priority="1">
      <formula>ZA9 = 3</formula>
    </cfRule>
    <cfRule type="expression" dxfId="118" priority="48">
      <formula>I9 = J9</formula>
    </cfRule>
    <cfRule type="expression" dxfId="117" priority="95">
      <formula>ZA9 = 2</formula>
    </cfRule>
    <cfRule type="expression" dxfId="116" priority="142">
      <formula>ZA9 = 1</formula>
    </cfRule>
  </conditionalFormatting>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139</v>
      </c>
      <c r="M2" s="11" t="str">
        <f>HYPERLINK("#'INDICE'!A1", "Índice")</f>
        <v>Índice</v>
      </c>
    </row>
    <row r="3" spans="2:677" x14ac:dyDescent="0.3">
      <c r="B3" s="9" t="s">
        <v>7</v>
      </c>
      <c r="C3" s="10" t="s">
        <v>138</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71.998278868651596</v>
      </c>
      <c r="E9" s="13">
        <v>0.651363797821919</v>
      </c>
      <c r="F9" s="13">
        <v>70.703524240316895</v>
      </c>
      <c r="G9" s="13">
        <v>73.257455142168396</v>
      </c>
      <c r="H9" s="13">
        <v>0.90469356775905696</v>
      </c>
      <c r="I9" s="14">
        <v>15851</v>
      </c>
      <c r="J9" s="14">
        <v>21952</v>
      </c>
      <c r="K9" s="13">
        <v>4.6194971488893399</v>
      </c>
      <c r="L9" s="14">
        <v>4752.0323733239902</v>
      </c>
      <c r="M9" s="14">
        <v>3123</v>
      </c>
      <c r="ZA9" s="8"/>
    </row>
    <row r="10" spans="2:677" x14ac:dyDescent="0.3">
      <c r="B10" s="21" t="s">
        <v>256</v>
      </c>
      <c r="C10" s="15" t="s">
        <v>216</v>
      </c>
      <c r="D10" s="13">
        <v>73.456293241592704</v>
      </c>
      <c r="E10" s="13">
        <v>0.83314216072084801</v>
      </c>
      <c r="F10" s="13">
        <v>71.790594878799197</v>
      </c>
      <c r="G10" s="13">
        <v>75.057807715843097</v>
      </c>
      <c r="H10" s="13">
        <v>1.13420120176865</v>
      </c>
      <c r="I10" s="14">
        <v>10058</v>
      </c>
      <c r="J10" s="14">
        <v>13397</v>
      </c>
      <c r="K10" s="13">
        <v>4.7689501591673604</v>
      </c>
      <c r="L10" s="14">
        <v>2809.2136744702502</v>
      </c>
      <c r="M10" s="14">
        <v>1972</v>
      </c>
      <c r="ZA10" s="8"/>
    </row>
    <row r="11" spans="2:677" x14ac:dyDescent="0.3">
      <c r="B11" s="21"/>
      <c r="C11" s="15" t="s">
        <v>217</v>
      </c>
      <c r="D11" s="13">
        <v>68.777776210971894</v>
      </c>
      <c r="E11" s="13">
        <v>1.00209243651039</v>
      </c>
      <c r="F11" s="13">
        <v>66.778669871210994</v>
      </c>
      <c r="G11" s="13">
        <v>70.709350565062394</v>
      </c>
      <c r="H11" s="13">
        <v>1.45700034475748</v>
      </c>
      <c r="I11" s="14">
        <v>5793</v>
      </c>
      <c r="J11" s="14">
        <v>8555</v>
      </c>
      <c r="K11" s="13">
        <v>4.0001184567459003</v>
      </c>
      <c r="L11" s="14">
        <v>2138.6866645342998</v>
      </c>
      <c r="M11" s="14">
        <v>1151</v>
      </c>
      <c r="ZA11" s="8"/>
    </row>
    <row r="12" spans="2:677" x14ac:dyDescent="0.3">
      <c r="B12" s="21" t="s">
        <v>257</v>
      </c>
      <c r="C12" s="15" t="s">
        <v>218</v>
      </c>
      <c r="D12" s="13">
        <v>72.760898596994707</v>
      </c>
      <c r="E12" s="13">
        <v>0.839869151135335</v>
      </c>
      <c r="F12" s="13">
        <v>71.082401602761607</v>
      </c>
      <c r="G12" s="13">
        <v>74.3770879406094</v>
      </c>
      <c r="H12" s="13">
        <v>1.1542863919083399</v>
      </c>
      <c r="I12" s="14">
        <v>6324</v>
      </c>
      <c r="J12" s="14">
        <v>8652</v>
      </c>
      <c r="K12" s="13">
        <v>3.07892238393412</v>
      </c>
      <c r="L12" s="14">
        <v>2810.0740847337702</v>
      </c>
      <c r="M12" s="14">
        <v>1255</v>
      </c>
      <c r="ZA12" s="8"/>
    </row>
    <row r="13" spans="2:677" x14ac:dyDescent="0.3">
      <c r="B13" s="21"/>
      <c r="C13" s="15" t="s">
        <v>219</v>
      </c>
      <c r="D13" s="13">
        <v>72.149094669061697</v>
      </c>
      <c r="E13" s="13">
        <v>1.0334818072241101</v>
      </c>
      <c r="F13" s="13">
        <v>70.076527771052199</v>
      </c>
      <c r="G13" s="13">
        <v>74.131102947499102</v>
      </c>
      <c r="H13" s="13">
        <v>1.4324251911469601</v>
      </c>
      <c r="I13" s="14">
        <v>5219</v>
      </c>
      <c r="J13" s="14">
        <v>7184</v>
      </c>
      <c r="K13" s="13">
        <v>3.8180475731537999</v>
      </c>
      <c r="L13" s="14">
        <v>1881.5899651207999</v>
      </c>
      <c r="M13" s="14">
        <v>1019</v>
      </c>
      <c r="ZA13" s="8"/>
    </row>
    <row r="14" spans="2:677" x14ac:dyDescent="0.3">
      <c r="B14" s="21"/>
      <c r="C14" s="15" t="s">
        <v>220</v>
      </c>
      <c r="D14" s="13">
        <v>66.367500109055001</v>
      </c>
      <c r="E14" s="13">
        <v>1.15100614524693</v>
      </c>
      <c r="F14" s="13">
        <v>64.072285730001099</v>
      </c>
      <c r="G14" s="13">
        <v>68.587972212404196</v>
      </c>
      <c r="H14" s="13">
        <v>1.7342918497089601</v>
      </c>
      <c r="I14" s="14">
        <v>4308</v>
      </c>
      <c r="J14" s="14">
        <v>6116</v>
      </c>
      <c r="K14" s="13">
        <v>3.62941924208359</v>
      </c>
      <c r="L14" s="14">
        <v>1685.11808420592</v>
      </c>
      <c r="M14" s="14">
        <v>849</v>
      </c>
      <c r="ZA14" s="8"/>
    </row>
    <row r="15" spans="2:677" x14ac:dyDescent="0.3">
      <c r="B15" s="21" t="s">
        <v>258</v>
      </c>
      <c r="C15" s="15" t="s">
        <v>221</v>
      </c>
      <c r="D15" s="13">
        <v>68.889673498505601</v>
      </c>
      <c r="E15" s="13">
        <v>2.6658393810900498</v>
      </c>
      <c r="F15" s="13">
        <v>63.368539671885102</v>
      </c>
      <c r="G15" s="13">
        <v>73.921122032577998</v>
      </c>
      <c r="H15" s="13">
        <v>3.8697227693318701</v>
      </c>
      <c r="I15" s="14">
        <v>466</v>
      </c>
      <c r="J15" s="14">
        <v>672</v>
      </c>
      <c r="K15" s="13">
        <v>2.22500905772297</v>
      </c>
      <c r="L15" s="14">
        <v>302.02124241584499</v>
      </c>
      <c r="M15" s="14">
        <v>96</v>
      </c>
      <c r="ZA15" s="8"/>
    </row>
    <row r="16" spans="2:677" x14ac:dyDescent="0.3">
      <c r="B16" s="21"/>
      <c r="C16" s="15" t="s">
        <v>222</v>
      </c>
      <c r="D16" s="13">
        <v>74.937112449255395</v>
      </c>
      <c r="E16" s="13">
        <v>2.0137653509318199</v>
      </c>
      <c r="F16" s="13">
        <v>70.741383976507393</v>
      </c>
      <c r="G16" s="13">
        <v>78.712225287533499</v>
      </c>
      <c r="H16" s="13">
        <v>2.6872737487656302</v>
      </c>
      <c r="I16" s="14">
        <v>592</v>
      </c>
      <c r="J16" s="14">
        <v>785</v>
      </c>
      <c r="K16" s="13">
        <v>1.6928003136891401</v>
      </c>
      <c r="L16" s="14">
        <v>463.72864752679402</v>
      </c>
      <c r="M16" s="14">
        <v>114</v>
      </c>
      <c r="ZA16" s="8"/>
    </row>
    <row r="17" spans="2:677" x14ac:dyDescent="0.3">
      <c r="B17" s="21"/>
      <c r="C17" s="15" t="s">
        <v>223</v>
      </c>
      <c r="D17" s="13">
        <v>63.369435294610902</v>
      </c>
      <c r="E17" s="13">
        <v>2.4605905725075501</v>
      </c>
      <c r="F17" s="13">
        <v>58.373101134346498</v>
      </c>
      <c r="G17" s="13">
        <v>68.093862541005095</v>
      </c>
      <c r="H17" s="13">
        <v>3.8829296190947802</v>
      </c>
      <c r="I17" s="14">
        <v>499</v>
      </c>
      <c r="J17" s="14">
        <v>794</v>
      </c>
      <c r="K17" s="13">
        <v>2.0683710372469801</v>
      </c>
      <c r="L17" s="14">
        <v>383.87696680225298</v>
      </c>
      <c r="M17" s="14">
        <v>114</v>
      </c>
      <c r="ZA17" s="8"/>
    </row>
    <row r="18" spans="2:677" x14ac:dyDescent="0.3">
      <c r="B18" s="21"/>
      <c r="C18" s="15" t="s">
        <v>224</v>
      </c>
      <c r="D18" s="13">
        <v>73.580701449185796</v>
      </c>
      <c r="E18" s="13">
        <v>2.83048560451439</v>
      </c>
      <c r="F18" s="13">
        <v>67.593344886308898</v>
      </c>
      <c r="G18" s="13">
        <v>78.8086610516403</v>
      </c>
      <c r="H18" s="13">
        <v>3.8467771423313999</v>
      </c>
      <c r="I18" s="14">
        <v>492</v>
      </c>
      <c r="J18" s="14">
        <v>655</v>
      </c>
      <c r="K18" s="13">
        <v>2.6953455017176098</v>
      </c>
      <c r="L18" s="14">
        <v>243.011517292533</v>
      </c>
      <c r="M18" s="14">
        <v>93</v>
      </c>
      <c r="ZA18" s="8"/>
    </row>
    <row r="19" spans="2:677" x14ac:dyDescent="0.3">
      <c r="B19" s="21"/>
      <c r="C19" s="15" t="s">
        <v>225</v>
      </c>
      <c r="D19" s="13">
        <v>71.947151872798898</v>
      </c>
      <c r="E19" s="13">
        <v>2.7898200558126902</v>
      </c>
      <c r="F19" s="13">
        <v>66.087415389933795</v>
      </c>
      <c r="G19" s="13">
        <v>77.144547614438693</v>
      </c>
      <c r="H19" s="13">
        <v>3.8775962400082702</v>
      </c>
      <c r="I19" s="14">
        <v>452</v>
      </c>
      <c r="J19" s="14">
        <v>605</v>
      </c>
      <c r="K19" s="13">
        <v>2.32915695714735</v>
      </c>
      <c r="L19" s="14">
        <v>259.750635586611</v>
      </c>
      <c r="M19" s="14">
        <v>89</v>
      </c>
      <c r="ZA19" s="8"/>
    </row>
    <row r="20" spans="2:677" x14ac:dyDescent="0.3">
      <c r="B20" s="21"/>
      <c r="C20" s="15" t="s">
        <v>226</v>
      </c>
      <c r="D20" s="13">
        <v>72.756026787101604</v>
      </c>
      <c r="E20" s="13">
        <v>2.8267747995830899</v>
      </c>
      <c r="F20" s="13">
        <v>66.794721419812902</v>
      </c>
      <c r="G20" s="13">
        <v>77.999609717072104</v>
      </c>
      <c r="H20" s="13">
        <v>3.8852792330933501</v>
      </c>
      <c r="I20" s="14">
        <v>446</v>
      </c>
      <c r="J20" s="14">
        <v>598</v>
      </c>
      <c r="K20" s="13">
        <v>2.4066743774129198</v>
      </c>
      <c r="L20" s="14">
        <v>248.47565819968901</v>
      </c>
      <c r="M20" s="14">
        <v>89</v>
      </c>
      <c r="ZA20" s="8"/>
    </row>
    <row r="21" spans="2:677" x14ac:dyDescent="0.3">
      <c r="B21" s="21"/>
      <c r="C21" s="15" t="s">
        <v>227</v>
      </c>
      <c r="D21" s="13">
        <v>74.462347017657706</v>
      </c>
      <c r="E21" s="13">
        <v>1.71943540359708</v>
      </c>
      <c r="F21" s="13">
        <v>70.926384966775103</v>
      </c>
      <c r="G21" s="13">
        <v>77.7034522697287</v>
      </c>
      <c r="H21" s="13">
        <v>2.3091340421882398</v>
      </c>
      <c r="I21" s="14">
        <v>976</v>
      </c>
      <c r="J21" s="14">
        <v>1285</v>
      </c>
      <c r="K21" s="13">
        <v>1.99626894661426</v>
      </c>
      <c r="L21" s="14">
        <v>643.70084110129699</v>
      </c>
      <c r="M21" s="14">
        <v>195</v>
      </c>
      <c r="ZA21" s="8"/>
    </row>
    <row r="22" spans="2:677" x14ac:dyDescent="0.3">
      <c r="B22" s="21"/>
      <c r="C22" s="15" t="s">
        <v>228</v>
      </c>
      <c r="D22" s="13">
        <v>71.810360495332205</v>
      </c>
      <c r="E22" s="13">
        <v>1.50446879225917</v>
      </c>
      <c r="F22" s="13">
        <v>68.753064151742706</v>
      </c>
      <c r="G22" s="13">
        <v>74.678691147253303</v>
      </c>
      <c r="H22" s="13">
        <v>2.09505812515307</v>
      </c>
      <c r="I22" s="14">
        <v>1176</v>
      </c>
      <c r="J22" s="14">
        <v>1614</v>
      </c>
      <c r="K22" s="13">
        <v>1.80353305021465</v>
      </c>
      <c r="L22" s="14">
        <v>894.91013198117105</v>
      </c>
      <c r="M22" s="14">
        <v>219</v>
      </c>
      <c r="ZA22" s="8"/>
    </row>
    <row r="23" spans="2:677" x14ac:dyDescent="0.3">
      <c r="B23" s="21"/>
      <c r="C23" s="15" t="s">
        <v>229</v>
      </c>
      <c r="D23" s="13">
        <v>72.353309322616497</v>
      </c>
      <c r="E23" s="13">
        <v>1.8570110070607599</v>
      </c>
      <c r="F23" s="13">
        <v>68.543647356985701</v>
      </c>
      <c r="G23" s="13">
        <v>75.864050876370001</v>
      </c>
      <c r="H23" s="13">
        <v>2.5665875195570198</v>
      </c>
      <c r="I23" s="14">
        <v>925</v>
      </c>
      <c r="J23" s="14">
        <v>1276</v>
      </c>
      <c r="K23" s="13">
        <v>2.1980501014728899</v>
      </c>
      <c r="L23" s="14">
        <v>580.51452018539703</v>
      </c>
      <c r="M23" s="14">
        <v>180</v>
      </c>
      <c r="ZA23" s="8"/>
    </row>
    <row r="24" spans="2:677" x14ac:dyDescent="0.3">
      <c r="B24" s="21"/>
      <c r="C24" s="15" t="s">
        <v>230</v>
      </c>
      <c r="D24" s="13">
        <v>72.985395816200594</v>
      </c>
      <c r="E24" s="13">
        <v>2.4272118142893402</v>
      </c>
      <c r="F24" s="13">
        <v>67.909506054703201</v>
      </c>
      <c r="G24" s="13">
        <v>77.524136363071804</v>
      </c>
      <c r="H24" s="13">
        <v>3.32561300400672</v>
      </c>
      <c r="I24" s="14">
        <v>522</v>
      </c>
      <c r="J24" s="14">
        <v>695</v>
      </c>
      <c r="K24" s="13">
        <v>2.07367288451757</v>
      </c>
      <c r="L24" s="14">
        <v>335.15411480229199</v>
      </c>
      <c r="M24" s="14">
        <v>99</v>
      </c>
      <c r="ZA24" s="8"/>
    </row>
    <row r="25" spans="2:677" x14ac:dyDescent="0.3">
      <c r="B25" s="21"/>
      <c r="C25" s="15" t="s">
        <v>231</v>
      </c>
      <c r="D25" s="13">
        <v>66.458362618098604</v>
      </c>
      <c r="E25" s="13">
        <v>1.9924644619492899</v>
      </c>
      <c r="F25" s="13">
        <v>62.416305536567599</v>
      </c>
      <c r="G25" s="13">
        <v>70.272747659762402</v>
      </c>
      <c r="H25" s="13">
        <v>2.9980643269816101</v>
      </c>
      <c r="I25" s="14">
        <v>756</v>
      </c>
      <c r="J25" s="14">
        <v>1116</v>
      </c>
      <c r="K25" s="13">
        <v>1.98573887801676</v>
      </c>
      <c r="L25" s="14">
        <v>562.00742824484303</v>
      </c>
      <c r="M25" s="14">
        <v>159</v>
      </c>
      <c r="ZA25" s="8"/>
    </row>
    <row r="26" spans="2:677" x14ac:dyDescent="0.3">
      <c r="B26" s="21"/>
      <c r="C26" s="15" t="s">
        <v>232</v>
      </c>
      <c r="D26" s="13">
        <v>66.164626173845903</v>
      </c>
      <c r="E26" s="13">
        <v>1.75201922666847</v>
      </c>
      <c r="F26" s="13">
        <v>62.625345434378197</v>
      </c>
      <c r="G26" s="13">
        <v>69.5318071433353</v>
      </c>
      <c r="H26" s="13">
        <v>2.6479696598981501</v>
      </c>
      <c r="I26" s="14">
        <v>826</v>
      </c>
      <c r="J26" s="14">
        <v>1236</v>
      </c>
      <c r="K26" s="13">
        <v>1.69335436275145</v>
      </c>
      <c r="L26" s="14">
        <v>729.91219510113797</v>
      </c>
      <c r="M26" s="14">
        <v>174</v>
      </c>
      <c r="ZA26" s="8"/>
    </row>
    <row r="27" spans="2:677" x14ac:dyDescent="0.3">
      <c r="B27" s="21"/>
      <c r="C27" s="15" t="s">
        <v>233</v>
      </c>
      <c r="D27" s="13">
        <v>73.965200100336801</v>
      </c>
      <c r="E27" s="13">
        <v>1.76964725050928</v>
      </c>
      <c r="F27" s="13">
        <v>70.321851361808001</v>
      </c>
      <c r="G27" s="13">
        <v>77.305626036922007</v>
      </c>
      <c r="H27" s="13">
        <v>2.39254034073954</v>
      </c>
      <c r="I27" s="14">
        <v>804</v>
      </c>
      <c r="J27" s="14">
        <v>1081</v>
      </c>
      <c r="K27" s="13">
        <v>1.7563678800040701</v>
      </c>
      <c r="L27" s="14">
        <v>615.47470339613403</v>
      </c>
      <c r="M27" s="14">
        <v>160</v>
      </c>
      <c r="ZA27" s="8"/>
    </row>
    <row r="28" spans="2:677" x14ac:dyDescent="0.3">
      <c r="B28" s="21"/>
      <c r="C28" s="15" t="s">
        <v>234</v>
      </c>
      <c r="D28" s="13">
        <v>61.470282321432897</v>
      </c>
      <c r="E28" s="13">
        <v>3.25003219892502</v>
      </c>
      <c r="F28" s="13">
        <v>54.846362119770099</v>
      </c>
      <c r="G28" s="13">
        <v>67.694840562923304</v>
      </c>
      <c r="H28" s="13">
        <v>5.2871600327624098</v>
      </c>
      <c r="I28" s="14">
        <v>424</v>
      </c>
      <c r="J28" s="14">
        <v>639</v>
      </c>
      <c r="K28" s="13">
        <v>2.84534525611287</v>
      </c>
      <c r="L28" s="14">
        <v>224.57731575006201</v>
      </c>
      <c r="M28" s="14">
        <v>89</v>
      </c>
      <c r="ZA28" s="8"/>
    </row>
    <row r="29" spans="2:677" x14ac:dyDescent="0.3">
      <c r="B29" s="21"/>
      <c r="C29" s="15" t="s">
        <v>235</v>
      </c>
      <c r="D29" s="13">
        <v>68.064559165864594</v>
      </c>
      <c r="E29" s="13">
        <v>3.0481961817733598</v>
      </c>
      <c r="F29" s="13">
        <v>61.7521525645815</v>
      </c>
      <c r="G29" s="13">
        <v>73.7775578170735</v>
      </c>
      <c r="H29" s="13">
        <v>4.4783896628865199</v>
      </c>
      <c r="I29" s="14">
        <v>646</v>
      </c>
      <c r="J29" s="14">
        <v>886</v>
      </c>
      <c r="K29" s="13">
        <v>3.7829896110061401</v>
      </c>
      <c r="L29" s="14">
        <v>234.20630007079399</v>
      </c>
      <c r="M29" s="14">
        <v>118</v>
      </c>
      <c r="ZA29" s="8"/>
    </row>
    <row r="30" spans="2:677" x14ac:dyDescent="0.3">
      <c r="B30" s="21"/>
      <c r="C30" s="15" t="s">
        <v>236</v>
      </c>
      <c r="D30" s="13">
        <v>72.411261371351003</v>
      </c>
      <c r="E30" s="13">
        <v>2.5846212807931299</v>
      </c>
      <c r="F30" s="13">
        <v>67.025312333839096</v>
      </c>
      <c r="G30" s="13">
        <v>77.216528716963197</v>
      </c>
      <c r="H30" s="13">
        <v>3.5693637037176602</v>
      </c>
      <c r="I30" s="14">
        <v>810</v>
      </c>
      <c r="J30" s="14">
        <v>1048</v>
      </c>
      <c r="K30" s="13">
        <v>3.5010842023085198</v>
      </c>
      <c r="L30" s="14">
        <v>299.33584553864102</v>
      </c>
      <c r="M30" s="14">
        <v>151</v>
      </c>
      <c r="ZA30" s="8"/>
    </row>
    <row r="31" spans="2:677" x14ac:dyDescent="0.3">
      <c r="B31" s="21"/>
      <c r="C31" s="15" t="s">
        <v>237</v>
      </c>
      <c r="D31" s="13">
        <v>74.310029574441401</v>
      </c>
      <c r="E31" s="13">
        <v>1.7612905545267701</v>
      </c>
      <c r="F31" s="13">
        <v>70.680011358723704</v>
      </c>
      <c r="G31" s="13">
        <v>77.632848683692103</v>
      </c>
      <c r="H31" s="13">
        <v>2.3701922400156801</v>
      </c>
      <c r="I31" s="14">
        <v>778</v>
      </c>
      <c r="J31" s="14">
        <v>1033</v>
      </c>
      <c r="K31" s="13">
        <v>1.67699076486803</v>
      </c>
      <c r="L31" s="14">
        <v>615.98431049278497</v>
      </c>
      <c r="M31" s="14">
        <v>155</v>
      </c>
      <c r="ZA31" s="8"/>
    </row>
    <row r="32" spans="2:677" x14ac:dyDescent="0.3">
      <c r="B32" s="21"/>
      <c r="C32" s="15" t="s">
        <v>238</v>
      </c>
      <c r="D32" s="13">
        <v>78.066029436048694</v>
      </c>
      <c r="E32" s="13">
        <v>2.7820058367423099</v>
      </c>
      <c r="F32" s="13">
        <v>72.040681007168999</v>
      </c>
      <c r="G32" s="13">
        <v>83.097546420062599</v>
      </c>
      <c r="H32" s="13">
        <v>3.5636574023805299</v>
      </c>
      <c r="I32" s="14">
        <v>480</v>
      </c>
      <c r="J32" s="14">
        <v>608</v>
      </c>
      <c r="K32" s="13">
        <v>2.7436292067967099</v>
      </c>
      <c r="L32" s="14">
        <v>221.604289126906</v>
      </c>
      <c r="M32" s="14">
        <v>85</v>
      </c>
      <c r="ZA32" s="8"/>
    </row>
    <row r="33" spans="2:677" x14ac:dyDescent="0.3">
      <c r="B33" s="21"/>
      <c r="C33" s="15" t="s">
        <v>239</v>
      </c>
      <c r="D33" s="13">
        <v>64.247790518364397</v>
      </c>
      <c r="E33" s="13">
        <v>2.6238000377588402</v>
      </c>
      <c r="F33" s="13">
        <v>58.902451699844498</v>
      </c>
      <c r="G33" s="13">
        <v>69.2607127834805</v>
      </c>
      <c r="H33" s="13">
        <v>4.0838759069992703</v>
      </c>
      <c r="I33" s="14">
        <v>550</v>
      </c>
      <c r="J33" s="14">
        <v>838</v>
      </c>
      <c r="K33" s="13">
        <v>2.50856779659438</v>
      </c>
      <c r="L33" s="14">
        <v>334.05515335788903</v>
      </c>
      <c r="M33" s="14">
        <v>118</v>
      </c>
      <c r="ZA33" s="8"/>
    </row>
    <row r="34" spans="2:677" x14ac:dyDescent="0.3">
      <c r="B34" s="21"/>
      <c r="C34" s="15" t="s">
        <v>240</v>
      </c>
      <c r="D34" s="13">
        <v>63.352189760843899</v>
      </c>
      <c r="E34" s="13">
        <v>1.9381317719634701</v>
      </c>
      <c r="F34" s="13">
        <v>59.455994647922303</v>
      </c>
      <c r="G34" s="13">
        <v>67.081269944387003</v>
      </c>
      <c r="H34" s="13">
        <v>3.0592972070578202</v>
      </c>
      <c r="I34" s="14">
        <v>1054</v>
      </c>
      <c r="J34" s="14">
        <v>1587</v>
      </c>
      <c r="K34" s="13">
        <v>2.5660205152779301</v>
      </c>
      <c r="L34" s="14">
        <v>618.46738580268504</v>
      </c>
      <c r="M34" s="14">
        <v>223</v>
      </c>
      <c r="ZA34" s="8"/>
    </row>
    <row r="35" spans="2:677" x14ac:dyDescent="0.3">
      <c r="B35" s="21"/>
      <c r="C35" s="15" t="s">
        <v>241</v>
      </c>
      <c r="D35" s="13">
        <v>71.194263623214695</v>
      </c>
      <c r="E35" s="13">
        <v>2.5017089743834502</v>
      </c>
      <c r="F35" s="13">
        <v>66.011424069775501</v>
      </c>
      <c r="G35" s="13">
        <v>75.875612236509596</v>
      </c>
      <c r="H35" s="13">
        <v>3.51391930622863</v>
      </c>
      <c r="I35" s="14">
        <v>824</v>
      </c>
      <c r="J35" s="14">
        <v>1118</v>
      </c>
      <c r="K35" s="13">
        <v>3.4088097386438498</v>
      </c>
      <c r="L35" s="14">
        <v>327.97371684486598</v>
      </c>
      <c r="M35" s="14">
        <v>150</v>
      </c>
      <c r="ZA35" s="8"/>
    </row>
    <row r="36" spans="2:677" x14ac:dyDescent="0.3">
      <c r="B36" s="21"/>
      <c r="C36" s="15" t="s">
        <v>242</v>
      </c>
      <c r="D36" s="13">
        <v>76.054911675026005</v>
      </c>
      <c r="E36" s="13">
        <v>1.98444919308182</v>
      </c>
      <c r="F36" s="13">
        <v>71.920324707946193</v>
      </c>
      <c r="G36" s="13">
        <v>79.752098050095796</v>
      </c>
      <c r="H36" s="13">
        <v>2.60923213159611</v>
      </c>
      <c r="I36" s="14">
        <v>841</v>
      </c>
      <c r="J36" s="14">
        <v>1091</v>
      </c>
      <c r="K36" s="13">
        <v>2.3570172284998798</v>
      </c>
      <c r="L36" s="14">
        <v>462.87315459902999</v>
      </c>
      <c r="M36" s="14">
        <v>162</v>
      </c>
      <c r="ZA36" s="8"/>
    </row>
    <row r="37" spans="2:677" x14ac:dyDescent="0.3">
      <c r="B37" s="21"/>
      <c r="C37" s="15" t="s">
        <v>243</v>
      </c>
      <c r="D37" s="13">
        <v>73.675819752180502</v>
      </c>
      <c r="E37" s="13">
        <v>2.21623827412665</v>
      </c>
      <c r="F37" s="13">
        <v>69.044512611166098</v>
      </c>
      <c r="G37" s="13">
        <v>77.836649541445396</v>
      </c>
      <c r="H37" s="13">
        <v>3.0080944895914201</v>
      </c>
      <c r="I37" s="14">
        <v>512</v>
      </c>
      <c r="J37" s="14">
        <v>692</v>
      </c>
      <c r="K37" s="13">
        <v>1.7499720665198699</v>
      </c>
      <c r="L37" s="14">
        <v>395.43488335568901</v>
      </c>
      <c r="M37" s="14">
        <v>91</v>
      </c>
      <c r="ZA37" s="8"/>
    </row>
    <row r="38" spans="2:677" x14ac:dyDescent="0.3">
      <c r="B38" s="21" t="s">
        <v>259</v>
      </c>
      <c r="C38" s="15" t="s">
        <v>244</v>
      </c>
      <c r="D38" s="13">
        <v>70.637163410418594</v>
      </c>
      <c r="E38" s="13">
        <v>0.85369988214423997</v>
      </c>
      <c r="F38" s="13">
        <v>68.935305917708007</v>
      </c>
      <c r="G38" s="13">
        <v>72.283272734431094</v>
      </c>
      <c r="H38" s="13">
        <v>1.2085704478024399</v>
      </c>
      <c r="I38" s="14">
        <v>8745</v>
      </c>
      <c r="J38" s="14">
        <v>12442</v>
      </c>
      <c r="K38" s="13">
        <v>4.3715401749779303</v>
      </c>
      <c r="L38" s="14">
        <v>2846.1364878255499</v>
      </c>
      <c r="M38" s="14">
        <v>1679</v>
      </c>
      <c r="ZA38" s="8"/>
    </row>
    <row r="39" spans="2:677" x14ac:dyDescent="0.3">
      <c r="B39" s="21"/>
      <c r="C39" s="15" t="s">
        <v>245</v>
      </c>
      <c r="D39" s="13">
        <v>73.071054273404201</v>
      </c>
      <c r="E39" s="13">
        <v>0.96245847830424003</v>
      </c>
      <c r="F39" s="13">
        <v>71.141744224694406</v>
      </c>
      <c r="G39" s="13">
        <v>74.916857834353905</v>
      </c>
      <c r="H39" s="13">
        <v>1.3171542245758301</v>
      </c>
      <c r="I39" s="14">
        <v>7106</v>
      </c>
      <c r="J39" s="14">
        <v>9510</v>
      </c>
      <c r="K39" s="13">
        <v>4.4764540221024598</v>
      </c>
      <c r="L39" s="14">
        <v>2124.4493862875502</v>
      </c>
      <c r="M39" s="14">
        <v>1347</v>
      </c>
      <c r="ZA39" s="8"/>
    </row>
    <row r="40" spans="2:677" x14ac:dyDescent="0.3">
      <c r="B40" s="21" t="s">
        <v>284</v>
      </c>
      <c r="C40" s="15" t="s">
        <v>277</v>
      </c>
      <c r="D40" s="13">
        <v>72.182919895812802</v>
      </c>
      <c r="E40" s="13">
        <v>0.86365291269448696</v>
      </c>
      <c r="F40" s="13">
        <v>70.458277292198403</v>
      </c>
      <c r="G40" s="13">
        <v>73.8442544506849</v>
      </c>
      <c r="H40" s="13">
        <v>1.1964782166488499</v>
      </c>
      <c r="I40" s="14">
        <v>8071</v>
      </c>
      <c r="J40" s="14">
        <v>11176</v>
      </c>
      <c r="K40" s="13">
        <v>4.1512608994820503</v>
      </c>
      <c r="L40" s="14">
        <v>2692.1940756348099</v>
      </c>
      <c r="M40" s="14">
        <v>3052</v>
      </c>
      <c r="ZA40" s="8"/>
    </row>
    <row r="41" spans="2:677" x14ac:dyDescent="0.3">
      <c r="B41" s="21"/>
      <c r="C41" s="15" t="s">
        <v>278</v>
      </c>
      <c r="D41" s="13">
        <v>71.806950151375105</v>
      </c>
      <c r="E41" s="13">
        <v>0.79609152046682097</v>
      </c>
      <c r="F41" s="13">
        <v>70.220122311590501</v>
      </c>
      <c r="G41" s="13">
        <v>73.341324134733</v>
      </c>
      <c r="H41" s="13">
        <v>1.1086552468648101</v>
      </c>
      <c r="I41" s="14">
        <v>7780</v>
      </c>
      <c r="J41" s="14">
        <v>10776</v>
      </c>
      <c r="K41" s="13">
        <v>3.3731428560904599</v>
      </c>
      <c r="L41" s="14">
        <v>3194.6467907646202</v>
      </c>
      <c r="M41" s="14">
        <v>3034</v>
      </c>
      <c r="ZA41" s="8"/>
    </row>
    <row r="42" spans="2:677" x14ac:dyDescent="0.3">
      <c r="B42" s="21" t="s">
        <v>285</v>
      </c>
      <c r="C42" s="15" t="s">
        <v>279</v>
      </c>
      <c r="D42" s="13">
        <v>62.252355458744802</v>
      </c>
      <c r="E42" s="13">
        <v>1.5960487318302099</v>
      </c>
      <c r="F42" s="13">
        <v>59.072071796670002</v>
      </c>
      <c r="G42" s="13">
        <v>65.330553095123193</v>
      </c>
      <c r="H42" s="13">
        <v>2.5638366935174401</v>
      </c>
      <c r="I42" s="14">
        <v>1805</v>
      </c>
      <c r="J42" s="14">
        <v>2865</v>
      </c>
      <c r="K42" s="13">
        <v>3.1047001536390999</v>
      </c>
      <c r="L42" s="14">
        <v>922.79442723055297</v>
      </c>
      <c r="M42" s="14">
        <v>773</v>
      </c>
      <c r="ZA42" s="8"/>
    </row>
    <row r="43" spans="2:677" x14ac:dyDescent="0.3">
      <c r="B43" s="21"/>
      <c r="C43" s="15" t="s">
        <v>280</v>
      </c>
      <c r="D43" s="13">
        <v>71.738370645853706</v>
      </c>
      <c r="E43" s="13">
        <v>3.5178847774206199</v>
      </c>
      <c r="F43" s="13">
        <v>64.344103104450099</v>
      </c>
      <c r="G43" s="13">
        <v>78.120642343685802</v>
      </c>
      <c r="H43" s="13">
        <v>4.9037701104017897</v>
      </c>
      <c r="I43" s="14">
        <v>689</v>
      </c>
      <c r="J43" s="14">
        <v>950</v>
      </c>
      <c r="K43" s="13">
        <v>5.7926958883190798</v>
      </c>
      <c r="L43" s="14">
        <v>163.999633040579</v>
      </c>
      <c r="M43" s="14">
        <v>370</v>
      </c>
      <c r="ZA43" s="8"/>
    </row>
    <row r="44" spans="2:677" x14ac:dyDescent="0.3">
      <c r="B44" s="21"/>
      <c r="C44" s="15" t="s">
        <v>281</v>
      </c>
      <c r="D44" s="13">
        <v>69.285757559862503</v>
      </c>
      <c r="E44" s="13">
        <v>2.0804242176225101</v>
      </c>
      <c r="F44" s="13">
        <v>65.047011227082706</v>
      </c>
      <c r="G44" s="13">
        <v>73.222083288470202</v>
      </c>
      <c r="H44" s="13">
        <v>3.0026722531323</v>
      </c>
      <c r="I44" s="14">
        <v>554</v>
      </c>
      <c r="J44" s="14">
        <v>811</v>
      </c>
      <c r="K44" s="13">
        <v>1.64742268639655</v>
      </c>
      <c r="L44" s="14">
        <v>492.28410334321802</v>
      </c>
      <c r="M44" s="14">
        <v>291</v>
      </c>
      <c r="ZA44" s="8"/>
    </row>
    <row r="45" spans="2:677" x14ac:dyDescent="0.3">
      <c r="B45" s="21"/>
      <c r="C45" s="15" t="s">
        <v>282</v>
      </c>
      <c r="D45" s="13">
        <v>73.284243159003694</v>
      </c>
      <c r="E45" s="13">
        <v>0.73128332132371299</v>
      </c>
      <c r="F45" s="13">
        <v>71.826161358089706</v>
      </c>
      <c r="G45" s="13">
        <v>74.693451712984995</v>
      </c>
      <c r="H45" s="13">
        <v>0.99787251638399099</v>
      </c>
      <c r="I45" s="14">
        <v>12672</v>
      </c>
      <c r="J45" s="14">
        <v>17141</v>
      </c>
      <c r="K45" s="13">
        <v>4.6817052224714004</v>
      </c>
      <c r="L45" s="14">
        <v>3661.2728024237999</v>
      </c>
      <c r="M45" s="14">
        <v>2988</v>
      </c>
      <c r="ZA45" s="8"/>
    </row>
    <row r="46" spans="2:677" x14ac:dyDescent="0.3">
      <c r="B46" s="21"/>
      <c r="C46" s="15" t="s">
        <v>283</v>
      </c>
      <c r="D46" s="13">
        <v>65.242804988040803</v>
      </c>
      <c r="E46" s="13">
        <v>5.6694123152482003</v>
      </c>
      <c r="F46" s="13">
        <v>53.334758952747201</v>
      </c>
      <c r="G46" s="13">
        <v>75.507585588568105</v>
      </c>
      <c r="H46" s="13">
        <v>8.6897127066922106</v>
      </c>
      <c r="I46" s="14">
        <v>131</v>
      </c>
      <c r="J46" s="14">
        <v>185</v>
      </c>
      <c r="K46" s="13">
        <v>2.60805390558646</v>
      </c>
      <c r="L46" s="14">
        <v>70.934116662132496</v>
      </c>
      <c r="M46" s="14">
        <v>96</v>
      </c>
      <c r="ZA46" s="8"/>
    </row>
    <row r="47" spans="2:677" x14ac:dyDescent="0.3">
      <c r="B47" s="21" t="s">
        <v>261</v>
      </c>
      <c r="C47" s="15" t="s">
        <v>246</v>
      </c>
      <c r="D47" s="13">
        <v>66.630281911486605</v>
      </c>
      <c r="E47" s="13">
        <v>1.4349928559151099</v>
      </c>
      <c r="F47" s="13">
        <v>63.759282743123201</v>
      </c>
      <c r="G47" s="13">
        <v>69.383056145939506</v>
      </c>
      <c r="H47" s="13">
        <v>2.1536646923112102</v>
      </c>
      <c r="I47" s="14">
        <v>3107</v>
      </c>
      <c r="J47" s="14">
        <v>4761</v>
      </c>
      <c r="K47" s="13">
        <v>4.4084126725619797</v>
      </c>
      <c r="L47" s="14">
        <v>1079.9805629887001</v>
      </c>
      <c r="M47" s="14">
        <v>1822</v>
      </c>
      <c r="ZA47" s="8"/>
    </row>
    <row r="48" spans="2:677" x14ac:dyDescent="0.3">
      <c r="B48" s="21"/>
      <c r="C48" s="15" t="s">
        <v>247</v>
      </c>
      <c r="D48" s="13">
        <v>71.296678650832206</v>
      </c>
      <c r="E48" s="13">
        <v>1.28875190064043</v>
      </c>
      <c r="F48" s="13">
        <v>68.704330360247496</v>
      </c>
      <c r="G48" s="13">
        <v>73.7563165448734</v>
      </c>
      <c r="H48" s="13">
        <v>1.8075903745137301</v>
      </c>
      <c r="I48" s="14">
        <v>2833</v>
      </c>
      <c r="J48" s="14">
        <v>4044</v>
      </c>
      <c r="K48" s="13">
        <v>3.2812621355784599</v>
      </c>
      <c r="L48" s="14">
        <v>1232.45258467808</v>
      </c>
      <c r="M48" s="14">
        <v>1968</v>
      </c>
      <c r="ZA48" s="8"/>
    </row>
    <row r="49" spans="2:677" x14ac:dyDescent="0.3">
      <c r="B49" s="21"/>
      <c r="C49" s="15" t="s">
        <v>248</v>
      </c>
      <c r="D49" s="13">
        <v>71.664952882597305</v>
      </c>
      <c r="E49" s="13">
        <v>1.47990803339988</v>
      </c>
      <c r="F49" s="13">
        <v>68.675138964065397</v>
      </c>
      <c r="G49" s="13">
        <v>74.475464241291405</v>
      </c>
      <c r="H49" s="13">
        <v>2.0650373353684999</v>
      </c>
      <c r="I49" s="14">
        <v>2823</v>
      </c>
      <c r="J49" s="14">
        <v>3872</v>
      </c>
      <c r="K49" s="13">
        <v>4.1750517973574404</v>
      </c>
      <c r="L49" s="14">
        <v>927.41364369437099</v>
      </c>
      <c r="M49" s="14">
        <v>1995</v>
      </c>
      <c r="ZA49" s="8"/>
    </row>
    <row r="50" spans="2:677" x14ac:dyDescent="0.3">
      <c r="B50" s="21"/>
      <c r="C50" s="15" t="s">
        <v>249</v>
      </c>
      <c r="D50" s="13">
        <v>70.956197710577499</v>
      </c>
      <c r="E50" s="13">
        <v>1.2578975675864399</v>
      </c>
      <c r="F50" s="13">
        <v>68.428946944488004</v>
      </c>
      <c r="G50" s="13">
        <v>73.359902625912696</v>
      </c>
      <c r="H50" s="13">
        <v>1.7727804028018299</v>
      </c>
      <c r="I50" s="14">
        <v>3067</v>
      </c>
      <c r="J50" s="14">
        <v>4198</v>
      </c>
      <c r="K50" s="13">
        <v>3.2224465092272099</v>
      </c>
      <c r="L50" s="14">
        <v>1302.7369074953999</v>
      </c>
      <c r="M50" s="14">
        <v>2073</v>
      </c>
      <c r="ZA50" s="8"/>
    </row>
    <row r="51" spans="2:677" x14ac:dyDescent="0.3">
      <c r="B51" s="21"/>
      <c r="C51" s="15" t="s">
        <v>250</v>
      </c>
      <c r="D51" s="13">
        <v>78.972455806301795</v>
      </c>
      <c r="E51" s="13">
        <v>1.0306775814687199</v>
      </c>
      <c r="F51" s="13">
        <v>76.879967950618493</v>
      </c>
      <c r="G51" s="13">
        <v>80.922556421814505</v>
      </c>
      <c r="H51" s="13">
        <v>1.3051102070280001</v>
      </c>
      <c r="I51" s="14">
        <v>3882</v>
      </c>
      <c r="J51" s="14">
        <v>4897</v>
      </c>
      <c r="K51" s="13">
        <v>3.1320080586100398</v>
      </c>
      <c r="L51" s="14">
        <v>1563.5336526475101</v>
      </c>
      <c r="M51" s="14">
        <v>2056</v>
      </c>
      <c r="ZA51" s="8"/>
    </row>
    <row r="52" spans="2:677" x14ac:dyDescent="0.3">
      <c r="B52" s="21" t="s">
        <v>260</v>
      </c>
      <c r="C52" s="15" t="s">
        <v>251</v>
      </c>
      <c r="D52" s="13">
        <v>73.316106565230001</v>
      </c>
      <c r="E52" s="13">
        <v>0.689540578754814</v>
      </c>
      <c r="F52" s="13">
        <v>71.942515790268402</v>
      </c>
      <c r="G52" s="13">
        <v>74.646150097962902</v>
      </c>
      <c r="H52" s="13">
        <v>0.94050354152579496</v>
      </c>
      <c r="I52" s="14">
        <v>12490</v>
      </c>
      <c r="J52" s="14">
        <v>16846</v>
      </c>
      <c r="K52" s="13">
        <v>4.0939457376882302</v>
      </c>
      <c r="L52" s="14">
        <v>4114.8566882355899</v>
      </c>
      <c r="M52" s="14">
        <v>3090</v>
      </c>
      <c r="ZA52" s="8"/>
    </row>
    <row r="53" spans="2:677" x14ac:dyDescent="0.3">
      <c r="B53" s="21"/>
      <c r="C53" s="15" t="s">
        <v>252</v>
      </c>
      <c r="D53" s="13">
        <v>66.740506613605305</v>
      </c>
      <c r="E53" s="13">
        <v>1.40244690785546</v>
      </c>
      <c r="F53" s="13">
        <v>63.935382409657102</v>
      </c>
      <c r="G53" s="13">
        <v>69.431763091591606</v>
      </c>
      <c r="H53" s="13">
        <v>2.1013429160418799</v>
      </c>
      <c r="I53" s="14">
        <v>3222</v>
      </c>
      <c r="J53" s="14">
        <v>4927</v>
      </c>
      <c r="K53" s="13">
        <v>4.36477777557905</v>
      </c>
      <c r="L53" s="14">
        <v>1128.8089000926</v>
      </c>
      <c r="M53" s="14">
        <v>1863</v>
      </c>
      <c r="ZA53" s="8"/>
    </row>
    <row r="54" spans="2:677" x14ac:dyDescent="0.3">
      <c r="B54" s="21" t="s">
        <v>254</v>
      </c>
      <c r="C54" s="15" t="s">
        <v>253</v>
      </c>
      <c r="D54" s="13">
        <v>74.575174481853693</v>
      </c>
      <c r="E54" s="13">
        <v>0.71203783354581796</v>
      </c>
      <c r="F54" s="13">
        <v>73.153924947903107</v>
      </c>
      <c r="G54" s="13">
        <v>75.945922736129404</v>
      </c>
      <c r="H54" s="13">
        <v>0.95479204506464499</v>
      </c>
      <c r="I54" s="14">
        <v>10543</v>
      </c>
      <c r="J54" s="14">
        <v>13967</v>
      </c>
      <c r="K54" s="13">
        <v>3.7344437198302498</v>
      </c>
      <c r="L54" s="14">
        <v>3740.0483305810399</v>
      </c>
      <c r="M54" s="14">
        <v>2796</v>
      </c>
      <c r="ZA54" s="8"/>
    </row>
    <row r="55" spans="2:677" x14ac:dyDescent="0.3">
      <c r="B55" s="21"/>
      <c r="C55" s="15" t="s">
        <v>254</v>
      </c>
      <c r="D55" s="13">
        <v>68.069055979902203</v>
      </c>
      <c r="E55" s="13">
        <v>1.0853411978472101</v>
      </c>
      <c r="F55" s="13">
        <v>65.904077882308698</v>
      </c>
      <c r="G55" s="13">
        <v>70.158810705713904</v>
      </c>
      <c r="H55" s="13">
        <v>1.5944707653469801</v>
      </c>
      <c r="I55" s="14">
        <v>5308</v>
      </c>
      <c r="J55" s="14">
        <v>7985</v>
      </c>
      <c r="K55" s="13">
        <v>4.3270470667898602</v>
      </c>
      <c r="L55" s="14">
        <v>1845.36934235936</v>
      </c>
      <c r="M55" s="14">
        <v>2194</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115" priority="1">
      <formula>ZA9 = 3</formula>
    </cfRule>
    <cfRule type="expression" dxfId="114" priority="48">
      <formula>I9 = J9</formula>
    </cfRule>
    <cfRule type="expression" dxfId="113" priority="95">
      <formula>ZA9 = 2</formula>
    </cfRule>
    <cfRule type="expression" dxfId="112" priority="142">
      <formula>ZA9 = 1</formula>
    </cfRule>
  </conditionalFormatting>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141</v>
      </c>
      <c r="M2" s="11" t="str">
        <f>HYPERLINK("#'INDICE'!A1", "Índice")</f>
        <v>Índice</v>
      </c>
    </row>
    <row r="3" spans="2:677" x14ac:dyDescent="0.3">
      <c r="B3" s="9" t="s">
        <v>7</v>
      </c>
      <c r="C3" s="10" t="s">
        <v>140</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93.962487334541706</v>
      </c>
      <c r="E9" s="13">
        <v>0.282454044858227</v>
      </c>
      <c r="F9" s="13">
        <v>93.384318509289102</v>
      </c>
      <c r="G9" s="13">
        <v>94.493107516730106</v>
      </c>
      <c r="H9" s="13">
        <v>0.30060298835277099</v>
      </c>
      <c r="I9" s="14">
        <v>20181</v>
      </c>
      <c r="J9" s="14">
        <v>21430</v>
      </c>
      <c r="K9" s="13">
        <v>3.0135953848274899</v>
      </c>
      <c r="L9" s="14">
        <v>7111.1072534466102</v>
      </c>
      <c r="M9" s="14">
        <v>3123</v>
      </c>
      <c r="ZA9" s="8"/>
    </row>
    <row r="10" spans="2:677" x14ac:dyDescent="0.3">
      <c r="B10" s="21" t="s">
        <v>256</v>
      </c>
      <c r="C10" s="15" t="s">
        <v>216</v>
      </c>
      <c r="D10" s="13">
        <v>93.317386060090499</v>
      </c>
      <c r="E10" s="13">
        <v>0.36986486426828102</v>
      </c>
      <c r="F10" s="13">
        <v>92.554437010882594</v>
      </c>
      <c r="G10" s="13">
        <v>94.007217524799998</v>
      </c>
      <c r="H10" s="13">
        <v>0.39635150520623402</v>
      </c>
      <c r="I10" s="14">
        <v>12216</v>
      </c>
      <c r="J10" s="14">
        <v>13074</v>
      </c>
      <c r="K10" s="13">
        <v>2.8678238862824599</v>
      </c>
      <c r="L10" s="14">
        <v>4558.8573491337102</v>
      </c>
      <c r="M10" s="14">
        <v>1972</v>
      </c>
      <c r="ZA10" s="8"/>
    </row>
    <row r="11" spans="2:677" x14ac:dyDescent="0.3">
      <c r="B11" s="21"/>
      <c r="C11" s="15" t="s">
        <v>217</v>
      </c>
      <c r="D11" s="13">
        <v>95.380044121024696</v>
      </c>
      <c r="E11" s="13">
        <v>0.39786023066099802</v>
      </c>
      <c r="F11" s="13">
        <v>94.533597665548797</v>
      </c>
      <c r="G11" s="13">
        <v>96.1008284538879</v>
      </c>
      <c r="H11" s="13">
        <v>0.41713152297997003</v>
      </c>
      <c r="I11" s="14">
        <v>7965</v>
      </c>
      <c r="J11" s="14">
        <v>8356</v>
      </c>
      <c r="K11" s="13">
        <v>3.0013190738870299</v>
      </c>
      <c r="L11" s="14">
        <v>2784.1091847585799</v>
      </c>
      <c r="M11" s="14">
        <v>1151</v>
      </c>
      <c r="ZA11" s="8"/>
    </row>
    <row r="12" spans="2:677" x14ac:dyDescent="0.3">
      <c r="B12" s="21" t="s">
        <v>257</v>
      </c>
      <c r="C12" s="15" t="s">
        <v>218</v>
      </c>
      <c r="D12" s="13">
        <v>91.855837023187405</v>
      </c>
      <c r="E12" s="13">
        <v>0.46156520033331</v>
      </c>
      <c r="F12" s="13">
        <v>90.903211186088299</v>
      </c>
      <c r="G12" s="13">
        <v>92.716695750278802</v>
      </c>
      <c r="H12" s="13">
        <v>0.50248869891283698</v>
      </c>
      <c r="I12" s="14">
        <v>7806</v>
      </c>
      <c r="J12" s="14">
        <v>8461</v>
      </c>
      <c r="K12" s="13">
        <v>2.4092577445075198</v>
      </c>
      <c r="L12" s="14">
        <v>3511.8700019908101</v>
      </c>
      <c r="M12" s="14">
        <v>1255</v>
      </c>
      <c r="ZA12" s="8"/>
    </row>
    <row r="13" spans="2:677" x14ac:dyDescent="0.3">
      <c r="B13" s="21"/>
      <c r="C13" s="15" t="s">
        <v>219</v>
      </c>
      <c r="D13" s="13">
        <v>95.297206919307598</v>
      </c>
      <c r="E13" s="13">
        <v>0.39318500681891899</v>
      </c>
      <c r="F13" s="13">
        <v>94.462640811403503</v>
      </c>
      <c r="G13" s="13">
        <v>96.011302107158997</v>
      </c>
      <c r="H13" s="13">
        <v>0.41258817496282602</v>
      </c>
      <c r="I13" s="14">
        <v>6686</v>
      </c>
      <c r="J13" s="14">
        <v>7015</v>
      </c>
      <c r="K13" s="13">
        <v>2.4194888039355802</v>
      </c>
      <c r="L13" s="14">
        <v>2899.3727884126902</v>
      </c>
      <c r="M13" s="14">
        <v>1019</v>
      </c>
      <c r="ZA13" s="8"/>
    </row>
    <row r="14" spans="2:677" x14ac:dyDescent="0.3">
      <c r="B14" s="21"/>
      <c r="C14" s="15" t="s">
        <v>220</v>
      </c>
      <c r="D14" s="13">
        <v>95.582163528544697</v>
      </c>
      <c r="E14" s="13">
        <v>0.38805574155090999</v>
      </c>
      <c r="F14" s="13">
        <v>94.754712770721497</v>
      </c>
      <c r="G14" s="13">
        <v>96.284201651555406</v>
      </c>
      <c r="H14" s="13">
        <v>0.40599179514807798</v>
      </c>
      <c r="I14" s="14">
        <v>5689</v>
      </c>
      <c r="J14" s="14">
        <v>5954</v>
      </c>
      <c r="K14" s="13">
        <v>2.12293951904023</v>
      </c>
      <c r="L14" s="14">
        <v>2804.60180169983</v>
      </c>
      <c r="M14" s="14">
        <v>849</v>
      </c>
      <c r="ZA14" s="8"/>
    </row>
    <row r="15" spans="2:677" x14ac:dyDescent="0.3">
      <c r="B15" s="21" t="s">
        <v>258</v>
      </c>
      <c r="C15" s="15" t="s">
        <v>221</v>
      </c>
      <c r="D15" s="13">
        <v>84.684124874966301</v>
      </c>
      <c r="E15" s="13">
        <v>1.77528247657377</v>
      </c>
      <c r="F15" s="13">
        <v>80.819805653840604</v>
      </c>
      <c r="G15" s="13">
        <v>87.886574769446895</v>
      </c>
      <c r="H15" s="13">
        <v>2.0963580590753201</v>
      </c>
      <c r="I15" s="14">
        <v>545</v>
      </c>
      <c r="J15" s="14">
        <v>643</v>
      </c>
      <c r="K15" s="13">
        <v>1.56000553749941</v>
      </c>
      <c r="L15" s="14">
        <v>412.17802407976598</v>
      </c>
      <c r="M15" s="14">
        <v>96</v>
      </c>
      <c r="ZA15" s="8"/>
    </row>
    <row r="16" spans="2:677" x14ac:dyDescent="0.3">
      <c r="B16" s="21"/>
      <c r="C16" s="15" t="s">
        <v>222</v>
      </c>
      <c r="D16" s="13">
        <v>95.795422104723102</v>
      </c>
      <c r="E16" s="13">
        <v>0.86687637399976203</v>
      </c>
      <c r="F16" s="13">
        <v>93.700802929245995</v>
      </c>
      <c r="G16" s="13">
        <v>97.214242502038402</v>
      </c>
      <c r="H16" s="13">
        <v>0.904924635179432</v>
      </c>
      <c r="I16" s="14">
        <v>746</v>
      </c>
      <c r="J16" s="14">
        <v>780</v>
      </c>
      <c r="K16" s="13">
        <v>1.4533982504168701</v>
      </c>
      <c r="L16" s="14">
        <v>536.67327573586601</v>
      </c>
      <c r="M16" s="14">
        <v>114</v>
      </c>
      <c r="ZA16" s="8"/>
    </row>
    <row r="17" spans="2:677" x14ac:dyDescent="0.3">
      <c r="B17" s="21"/>
      <c r="C17" s="15" t="s">
        <v>223</v>
      </c>
      <c r="D17" s="13">
        <v>89.624231460957105</v>
      </c>
      <c r="E17" s="13">
        <v>1.35817726489182</v>
      </c>
      <c r="F17" s="13">
        <v>86.609019133783306</v>
      </c>
      <c r="G17" s="13">
        <v>92.023047548408599</v>
      </c>
      <c r="H17" s="13">
        <v>1.5154130113611901</v>
      </c>
      <c r="I17" s="14">
        <v>680</v>
      </c>
      <c r="J17" s="14">
        <v>771</v>
      </c>
      <c r="K17" s="13">
        <v>1.5274180542067299</v>
      </c>
      <c r="L17" s="14">
        <v>504.77339709096202</v>
      </c>
      <c r="M17" s="14">
        <v>114</v>
      </c>
      <c r="ZA17" s="8"/>
    </row>
    <row r="18" spans="2:677" x14ac:dyDescent="0.3">
      <c r="B18" s="21"/>
      <c r="C18" s="15" t="s">
        <v>224</v>
      </c>
      <c r="D18" s="13">
        <v>93.730357321314898</v>
      </c>
      <c r="E18" s="13">
        <v>1.2394715462406301</v>
      </c>
      <c r="F18" s="13">
        <v>90.769931003215305</v>
      </c>
      <c r="G18" s="13">
        <v>95.785353084638999</v>
      </c>
      <c r="H18" s="13">
        <v>1.3223800502452201</v>
      </c>
      <c r="I18" s="14">
        <v>605</v>
      </c>
      <c r="J18" s="14">
        <v>643</v>
      </c>
      <c r="K18" s="13">
        <v>1.6783598747867401</v>
      </c>
      <c r="L18" s="14">
        <v>383.112114189279</v>
      </c>
      <c r="M18" s="14">
        <v>93</v>
      </c>
      <c r="ZA18" s="8"/>
    </row>
    <row r="19" spans="2:677" x14ac:dyDescent="0.3">
      <c r="B19" s="21"/>
      <c r="C19" s="15" t="s">
        <v>225</v>
      </c>
      <c r="D19" s="13">
        <v>94.820497041541103</v>
      </c>
      <c r="E19" s="13">
        <v>1.07795580994665</v>
      </c>
      <c r="F19" s="13">
        <v>92.209503868851698</v>
      </c>
      <c r="G19" s="13">
        <v>96.588785794182897</v>
      </c>
      <c r="H19" s="13">
        <v>1.1368383878797801</v>
      </c>
      <c r="I19" s="14">
        <v>563</v>
      </c>
      <c r="J19" s="14">
        <v>599</v>
      </c>
      <c r="K19" s="13">
        <v>1.41485777928124</v>
      </c>
      <c r="L19" s="14">
        <v>423.36410681806899</v>
      </c>
      <c r="M19" s="14">
        <v>89</v>
      </c>
      <c r="ZA19" s="8"/>
    </row>
    <row r="20" spans="2:677" x14ac:dyDescent="0.3">
      <c r="B20" s="21"/>
      <c r="C20" s="15" t="s">
        <v>226</v>
      </c>
      <c r="D20" s="13">
        <v>93.471384616966006</v>
      </c>
      <c r="E20" s="13">
        <v>1.1401232185002701</v>
      </c>
      <c r="F20" s="13">
        <v>90.806453621692995</v>
      </c>
      <c r="G20" s="13">
        <v>95.402939537118698</v>
      </c>
      <c r="H20" s="13">
        <v>1.21975642403539</v>
      </c>
      <c r="I20" s="14">
        <v>555</v>
      </c>
      <c r="J20" s="14">
        <v>593</v>
      </c>
      <c r="K20" s="13">
        <v>1.2610303145838999</v>
      </c>
      <c r="L20" s="14">
        <v>470.250392192731</v>
      </c>
      <c r="M20" s="14">
        <v>89</v>
      </c>
      <c r="ZA20" s="8"/>
    </row>
    <row r="21" spans="2:677" x14ac:dyDescent="0.3">
      <c r="B21" s="21"/>
      <c r="C21" s="15" t="s">
        <v>227</v>
      </c>
      <c r="D21" s="13">
        <v>91.481936361429902</v>
      </c>
      <c r="E21" s="13">
        <v>1.0539820757593701</v>
      </c>
      <c r="F21" s="13">
        <v>89.160099251693595</v>
      </c>
      <c r="G21" s="13">
        <v>93.343579461771697</v>
      </c>
      <c r="H21" s="13">
        <v>1.1521204269171399</v>
      </c>
      <c r="I21" s="14">
        <v>1140</v>
      </c>
      <c r="J21" s="14">
        <v>1240</v>
      </c>
      <c r="K21" s="13">
        <v>1.7662880387228901</v>
      </c>
      <c r="L21" s="14">
        <v>702.03725146470299</v>
      </c>
      <c r="M21" s="14">
        <v>195</v>
      </c>
      <c r="ZA21" s="8"/>
    </row>
    <row r="22" spans="2:677" x14ac:dyDescent="0.3">
      <c r="B22" s="21"/>
      <c r="C22" s="15" t="s">
        <v>228</v>
      </c>
      <c r="D22" s="13">
        <v>96.574264300565801</v>
      </c>
      <c r="E22" s="13">
        <v>0.50395579862100204</v>
      </c>
      <c r="F22" s="13">
        <v>95.429570667690996</v>
      </c>
      <c r="G22" s="13">
        <v>97.439953063138802</v>
      </c>
      <c r="H22" s="13">
        <v>0.52183239734817199</v>
      </c>
      <c r="I22" s="14">
        <v>1482</v>
      </c>
      <c r="J22" s="14">
        <v>1542</v>
      </c>
      <c r="K22" s="13">
        <v>1.1829660205821</v>
      </c>
      <c r="L22" s="14">
        <v>1303.5032056468001</v>
      </c>
      <c r="M22" s="14">
        <v>219</v>
      </c>
      <c r="ZA22" s="8"/>
    </row>
    <row r="23" spans="2:677" x14ac:dyDescent="0.3">
      <c r="B23" s="21"/>
      <c r="C23" s="15" t="s">
        <v>229</v>
      </c>
      <c r="D23" s="13">
        <v>94.8423117841307</v>
      </c>
      <c r="E23" s="13">
        <v>0.69671853733242495</v>
      </c>
      <c r="F23" s="13">
        <v>93.2810229392596</v>
      </c>
      <c r="G23" s="13">
        <v>96.056142701515597</v>
      </c>
      <c r="H23" s="13">
        <v>0.73460729101396904</v>
      </c>
      <c r="I23" s="14">
        <v>1185</v>
      </c>
      <c r="J23" s="14">
        <v>1256</v>
      </c>
      <c r="K23" s="13">
        <v>1.2453781487898701</v>
      </c>
      <c r="L23" s="14">
        <v>1008.52901684557</v>
      </c>
      <c r="M23" s="14">
        <v>180</v>
      </c>
      <c r="ZA23" s="8"/>
    </row>
    <row r="24" spans="2:677" x14ac:dyDescent="0.3">
      <c r="B24" s="21"/>
      <c r="C24" s="15" t="s">
        <v>230</v>
      </c>
      <c r="D24" s="13">
        <v>92.888404756604999</v>
      </c>
      <c r="E24" s="13">
        <v>1.1918488508097</v>
      </c>
      <c r="F24" s="13">
        <v>90.129288568986496</v>
      </c>
      <c r="G24" s="13">
        <v>94.919749541914001</v>
      </c>
      <c r="H24" s="13">
        <v>1.28309755553741</v>
      </c>
      <c r="I24" s="14">
        <v>632</v>
      </c>
      <c r="J24" s="14">
        <v>688</v>
      </c>
      <c r="K24" s="13">
        <v>1.4773063545723999</v>
      </c>
      <c r="L24" s="14">
        <v>465.71247586567199</v>
      </c>
      <c r="M24" s="14">
        <v>99</v>
      </c>
      <c r="ZA24" s="8"/>
    </row>
    <row r="25" spans="2:677" x14ac:dyDescent="0.3">
      <c r="B25" s="21"/>
      <c r="C25" s="15" t="s">
        <v>231</v>
      </c>
      <c r="D25" s="13">
        <v>92.0610392838839</v>
      </c>
      <c r="E25" s="13">
        <v>0.98677064631433797</v>
      </c>
      <c r="F25" s="13">
        <v>89.880516864499498</v>
      </c>
      <c r="G25" s="13">
        <v>93.804097181208306</v>
      </c>
      <c r="H25" s="13">
        <v>1.0718656382658101</v>
      </c>
      <c r="I25" s="14">
        <v>983</v>
      </c>
      <c r="J25" s="14">
        <v>1070</v>
      </c>
      <c r="K25" s="13">
        <v>1.42419882390178</v>
      </c>
      <c r="L25" s="14">
        <v>751.29959528304698</v>
      </c>
      <c r="M25" s="14">
        <v>159</v>
      </c>
      <c r="ZA25" s="8"/>
    </row>
    <row r="26" spans="2:677" x14ac:dyDescent="0.3">
      <c r="B26" s="21"/>
      <c r="C26" s="15" t="s">
        <v>232</v>
      </c>
      <c r="D26" s="13">
        <v>97.699952674016203</v>
      </c>
      <c r="E26" s="13">
        <v>0.44272254902904301</v>
      </c>
      <c r="F26" s="13">
        <v>96.643478184077097</v>
      </c>
      <c r="G26" s="13">
        <v>98.429303317807296</v>
      </c>
      <c r="H26" s="13">
        <v>0.453145100802887</v>
      </c>
      <c r="I26" s="14">
        <v>1197</v>
      </c>
      <c r="J26" s="14">
        <v>1226</v>
      </c>
      <c r="K26" s="13">
        <v>1.0684845530362099</v>
      </c>
      <c r="L26" s="14">
        <v>1147.41948914113</v>
      </c>
      <c r="M26" s="14">
        <v>174</v>
      </c>
      <c r="ZA26" s="8"/>
    </row>
    <row r="27" spans="2:677" x14ac:dyDescent="0.3">
      <c r="B27" s="21"/>
      <c r="C27" s="15" t="s">
        <v>233</v>
      </c>
      <c r="D27" s="13">
        <v>95.829446329851095</v>
      </c>
      <c r="E27" s="13">
        <v>0.73651510687745803</v>
      </c>
      <c r="F27" s="13">
        <v>94.1065014412533</v>
      </c>
      <c r="G27" s="13">
        <v>97.064406477620807</v>
      </c>
      <c r="H27" s="13">
        <v>0.76856867600207701</v>
      </c>
      <c r="I27" s="14">
        <v>1019</v>
      </c>
      <c r="J27" s="14">
        <v>1063</v>
      </c>
      <c r="K27" s="13">
        <v>1.4414352611385399</v>
      </c>
      <c r="L27" s="14">
        <v>737.45941192001305</v>
      </c>
      <c r="M27" s="14">
        <v>160</v>
      </c>
      <c r="ZA27" s="8"/>
    </row>
    <row r="28" spans="2:677" x14ac:dyDescent="0.3">
      <c r="B28" s="21"/>
      <c r="C28" s="15" t="s">
        <v>234</v>
      </c>
      <c r="D28" s="13">
        <v>94.278807019830595</v>
      </c>
      <c r="E28" s="13">
        <v>1.2556425912807101</v>
      </c>
      <c r="F28" s="13">
        <v>91.209834579151902</v>
      </c>
      <c r="G28" s="13">
        <v>96.319524041466096</v>
      </c>
      <c r="H28" s="13">
        <v>1.3318397113537901</v>
      </c>
      <c r="I28" s="14">
        <v>589</v>
      </c>
      <c r="J28" s="14">
        <v>624</v>
      </c>
      <c r="K28" s="13">
        <v>1.82103984404002</v>
      </c>
      <c r="L28" s="14">
        <v>342.661365725883</v>
      </c>
      <c r="M28" s="14">
        <v>89</v>
      </c>
      <c r="ZA28" s="8"/>
    </row>
    <row r="29" spans="2:677" x14ac:dyDescent="0.3">
      <c r="B29" s="21"/>
      <c r="C29" s="15" t="s">
        <v>235</v>
      </c>
      <c r="D29" s="13">
        <v>96.609410311934695</v>
      </c>
      <c r="E29" s="13">
        <v>0.74191627527232995</v>
      </c>
      <c r="F29" s="13">
        <v>94.790320042126098</v>
      </c>
      <c r="G29" s="13">
        <v>97.808007972888106</v>
      </c>
      <c r="H29" s="13">
        <v>0.76795446000220202</v>
      </c>
      <c r="I29" s="14">
        <v>849</v>
      </c>
      <c r="J29" s="14">
        <v>880</v>
      </c>
      <c r="K29" s="13">
        <v>1.4770799512803601</v>
      </c>
      <c r="L29" s="14">
        <v>595.77005241808399</v>
      </c>
      <c r="M29" s="14">
        <v>118</v>
      </c>
      <c r="ZA29" s="8"/>
    </row>
    <row r="30" spans="2:677" x14ac:dyDescent="0.3">
      <c r="B30" s="21"/>
      <c r="C30" s="15" t="s">
        <v>236</v>
      </c>
      <c r="D30" s="13">
        <v>96.804290241134197</v>
      </c>
      <c r="E30" s="13">
        <v>0.58489914328548998</v>
      </c>
      <c r="F30" s="13">
        <v>95.423196520761906</v>
      </c>
      <c r="G30" s="13">
        <v>97.778328958962902</v>
      </c>
      <c r="H30" s="13">
        <v>0.60420787325493297</v>
      </c>
      <c r="I30" s="14">
        <v>999</v>
      </c>
      <c r="J30" s="14">
        <v>1041</v>
      </c>
      <c r="K30" s="13">
        <v>1.15009410072701</v>
      </c>
      <c r="L30" s="14">
        <v>905.14332639559905</v>
      </c>
      <c r="M30" s="14">
        <v>151</v>
      </c>
      <c r="ZA30" s="8"/>
    </row>
    <row r="31" spans="2:677" x14ac:dyDescent="0.3">
      <c r="B31" s="21"/>
      <c r="C31" s="15" t="s">
        <v>237</v>
      </c>
      <c r="D31" s="13">
        <v>91.544445397322207</v>
      </c>
      <c r="E31" s="13">
        <v>0.97727824765306404</v>
      </c>
      <c r="F31" s="13">
        <v>89.403168432835201</v>
      </c>
      <c r="G31" s="13">
        <v>93.285535402497203</v>
      </c>
      <c r="H31" s="13">
        <v>1.0675451070913899</v>
      </c>
      <c r="I31" s="14">
        <v>890</v>
      </c>
      <c r="J31" s="14">
        <v>990</v>
      </c>
      <c r="K31" s="13">
        <v>1.22027765806763</v>
      </c>
      <c r="L31" s="14">
        <v>811.29076932189105</v>
      </c>
      <c r="M31" s="14">
        <v>155</v>
      </c>
      <c r="ZA31" s="8"/>
    </row>
    <row r="32" spans="2:677" x14ac:dyDescent="0.3">
      <c r="B32" s="21"/>
      <c r="C32" s="15" t="s">
        <v>238</v>
      </c>
      <c r="D32" s="13">
        <v>95.675808215464997</v>
      </c>
      <c r="E32" s="13">
        <v>0.85860709961048398</v>
      </c>
      <c r="F32" s="13">
        <v>93.608240343045296</v>
      </c>
      <c r="G32" s="13">
        <v>97.095324782131897</v>
      </c>
      <c r="H32" s="13">
        <v>0.89741295696909495</v>
      </c>
      <c r="I32" s="14">
        <v>573</v>
      </c>
      <c r="J32" s="14">
        <v>601</v>
      </c>
      <c r="K32" s="13">
        <v>1.0691364297035999</v>
      </c>
      <c r="L32" s="14">
        <v>562.13592886982599</v>
      </c>
      <c r="M32" s="14">
        <v>85</v>
      </c>
      <c r="ZA32" s="8"/>
    </row>
    <row r="33" spans="2:677" x14ac:dyDescent="0.3">
      <c r="B33" s="21"/>
      <c r="C33" s="15" t="s">
        <v>239</v>
      </c>
      <c r="D33" s="13">
        <v>94.40108082383</v>
      </c>
      <c r="E33" s="13">
        <v>0.85069081235420596</v>
      </c>
      <c r="F33" s="13">
        <v>92.457911696629907</v>
      </c>
      <c r="G33" s="13">
        <v>95.865990283150296</v>
      </c>
      <c r="H33" s="13">
        <v>0.90114520398527398</v>
      </c>
      <c r="I33" s="14">
        <v>755</v>
      </c>
      <c r="J33" s="14">
        <v>797</v>
      </c>
      <c r="K33" s="13">
        <v>1.08987173007333</v>
      </c>
      <c r="L33" s="14">
        <v>731.27871657554795</v>
      </c>
      <c r="M33" s="14">
        <v>118</v>
      </c>
      <c r="ZA33" s="8"/>
    </row>
    <row r="34" spans="2:677" x14ac:dyDescent="0.3">
      <c r="B34" s="21"/>
      <c r="C34" s="15" t="s">
        <v>240</v>
      </c>
      <c r="D34" s="13">
        <v>95.493764154248097</v>
      </c>
      <c r="E34" s="13">
        <v>0.62236014765568504</v>
      </c>
      <c r="F34" s="13">
        <v>94.095447479363898</v>
      </c>
      <c r="G34" s="13">
        <v>96.572991991222807</v>
      </c>
      <c r="H34" s="13">
        <v>0.65172857428722397</v>
      </c>
      <c r="I34" s="14">
        <v>1437</v>
      </c>
      <c r="J34" s="14">
        <v>1509</v>
      </c>
      <c r="K34" s="13">
        <v>1.3573628777931399</v>
      </c>
      <c r="L34" s="14">
        <v>1111.71450515384</v>
      </c>
      <c r="M34" s="14">
        <v>223</v>
      </c>
      <c r="ZA34" s="8"/>
    </row>
    <row r="35" spans="2:677" x14ac:dyDescent="0.3">
      <c r="B35" s="21"/>
      <c r="C35" s="15" t="s">
        <v>241</v>
      </c>
      <c r="D35" s="13">
        <v>96.270672981766296</v>
      </c>
      <c r="E35" s="13">
        <v>0.774983638440088</v>
      </c>
      <c r="F35" s="13">
        <v>94.398131395442405</v>
      </c>
      <c r="G35" s="13">
        <v>97.533632447689101</v>
      </c>
      <c r="H35" s="13">
        <v>0.80500490381621304</v>
      </c>
      <c r="I35" s="14">
        <v>1060</v>
      </c>
      <c r="J35" s="14">
        <v>1103</v>
      </c>
      <c r="K35" s="13">
        <v>1.8434959448475201</v>
      </c>
      <c r="L35" s="14">
        <v>598.31973218212499</v>
      </c>
      <c r="M35" s="14">
        <v>150</v>
      </c>
      <c r="ZA35" s="8"/>
    </row>
    <row r="36" spans="2:677" x14ac:dyDescent="0.3">
      <c r="B36" s="21"/>
      <c r="C36" s="15" t="s">
        <v>242</v>
      </c>
      <c r="D36" s="13">
        <v>94.497517848883902</v>
      </c>
      <c r="E36" s="13">
        <v>1.3112156453111501</v>
      </c>
      <c r="F36" s="13">
        <v>91.256856160849793</v>
      </c>
      <c r="G36" s="13">
        <v>96.582011413177398</v>
      </c>
      <c r="H36" s="13">
        <v>1.3875662294199</v>
      </c>
      <c r="I36" s="14">
        <v>1034</v>
      </c>
      <c r="J36" s="14">
        <v>1083</v>
      </c>
      <c r="K36" s="13">
        <v>3.5776385573915199</v>
      </c>
      <c r="L36" s="14">
        <v>302.71364270783801</v>
      </c>
      <c r="M36" s="14">
        <v>162</v>
      </c>
      <c r="ZA36" s="8"/>
    </row>
    <row r="37" spans="2:677" x14ac:dyDescent="0.3">
      <c r="B37" s="21"/>
      <c r="C37" s="15" t="s">
        <v>243</v>
      </c>
      <c r="D37" s="13">
        <v>96.620458953309907</v>
      </c>
      <c r="E37" s="13">
        <v>0.82001445570547105</v>
      </c>
      <c r="F37" s="13">
        <v>94.553621425862502</v>
      </c>
      <c r="G37" s="13">
        <v>97.920207885042899</v>
      </c>
      <c r="H37" s="13">
        <v>0.84869650236470995</v>
      </c>
      <c r="I37" s="14">
        <v>663</v>
      </c>
      <c r="J37" s="14">
        <v>688</v>
      </c>
      <c r="K37" s="13">
        <v>1.4147279453066399</v>
      </c>
      <c r="L37" s="14">
        <v>486.31258206387997</v>
      </c>
      <c r="M37" s="14">
        <v>91</v>
      </c>
      <c r="ZA37" s="8"/>
    </row>
    <row r="38" spans="2:677" x14ac:dyDescent="0.3">
      <c r="B38" s="21" t="s">
        <v>259</v>
      </c>
      <c r="C38" s="15" t="s">
        <v>244</v>
      </c>
      <c r="D38" s="13">
        <v>95.947220007976398</v>
      </c>
      <c r="E38" s="13">
        <v>0.30958616525076899</v>
      </c>
      <c r="F38" s="13">
        <v>95.294498143728504</v>
      </c>
      <c r="G38" s="13">
        <v>96.512713184194894</v>
      </c>
      <c r="H38" s="13">
        <v>0.32266298619702899</v>
      </c>
      <c r="I38" s="14">
        <v>11639</v>
      </c>
      <c r="J38" s="14">
        <v>12176</v>
      </c>
      <c r="K38" s="13">
        <v>3.0008662670173201</v>
      </c>
      <c r="L38" s="14">
        <v>4057.4950419574102</v>
      </c>
      <c r="M38" s="14">
        <v>1679</v>
      </c>
      <c r="ZA38" s="8"/>
    </row>
    <row r="39" spans="2:677" x14ac:dyDescent="0.3">
      <c r="B39" s="21"/>
      <c r="C39" s="15" t="s">
        <v>245</v>
      </c>
      <c r="D39" s="13">
        <v>92.382707943171496</v>
      </c>
      <c r="E39" s="13">
        <v>0.44879086912227201</v>
      </c>
      <c r="F39" s="13">
        <v>91.454284016465607</v>
      </c>
      <c r="G39" s="13">
        <v>93.217746227011702</v>
      </c>
      <c r="H39" s="13">
        <v>0.48579531723441399</v>
      </c>
      <c r="I39" s="14">
        <v>8542</v>
      </c>
      <c r="J39" s="14">
        <v>9254</v>
      </c>
      <c r="K39" s="13">
        <v>2.6483738523497999</v>
      </c>
      <c r="L39" s="14">
        <v>3494.21966683037</v>
      </c>
      <c r="M39" s="14">
        <v>1347</v>
      </c>
      <c r="ZA39" s="8"/>
    </row>
    <row r="40" spans="2:677" x14ac:dyDescent="0.3">
      <c r="B40" s="21" t="s">
        <v>284</v>
      </c>
      <c r="C40" s="15" t="s">
        <v>277</v>
      </c>
      <c r="D40" s="13">
        <v>93.486053870775294</v>
      </c>
      <c r="E40" s="13">
        <v>0.41334347787876902</v>
      </c>
      <c r="F40" s="13">
        <v>92.627152926319894</v>
      </c>
      <c r="G40" s="13">
        <v>94.251107093587507</v>
      </c>
      <c r="H40" s="13">
        <v>0.44214453468121501</v>
      </c>
      <c r="I40" s="14">
        <v>10233</v>
      </c>
      <c r="J40" s="14">
        <v>10900</v>
      </c>
      <c r="K40" s="13">
        <v>3.0578617070958698</v>
      </c>
      <c r="L40" s="14">
        <v>3564.5823925608502</v>
      </c>
      <c r="M40" s="14">
        <v>3046</v>
      </c>
      <c r="ZA40" s="8"/>
    </row>
    <row r="41" spans="2:677" x14ac:dyDescent="0.3">
      <c r="B41" s="21"/>
      <c r="C41" s="15" t="s">
        <v>278</v>
      </c>
      <c r="D41" s="13">
        <v>94.453031782429804</v>
      </c>
      <c r="E41" s="13">
        <v>0.35231087580221598</v>
      </c>
      <c r="F41" s="13">
        <v>93.720358329249393</v>
      </c>
      <c r="G41" s="13">
        <v>95.104686111723197</v>
      </c>
      <c r="H41" s="13">
        <v>0.37300112993064699</v>
      </c>
      <c r="I41" s="14">
        <v>9948</v>
      </c>
      <c r="J41" s="14">
        <v>10530</v>
      </c>
      <c r="K41" s="13">
        <v>2.4944088897548</v>
      </c>
      <c r="L41" s="14">
        <v>4221.4410168475297</v>
      </c>
      <c r="M41" s="14">
        <v>3027</v>
      </c>
      <c r="ZA41" s="8"/>
    </row>
    <row r="42" spans="2:677" x14ac:dyDescent="0.3">
      <c r="B42" s="21" t="s">
        <v>285</v>
      </c>
      <c r="C42" s="15" t="s">
        <v>279</v>
      </c>
      <c r="D42" s="13">
        <v>93.179339822930302</v>
      </c>
      <c r="E42" s="13">
        <v>1.0480512804030999</v>
      </c>
      <c r="F42" s="13">
        <v>90.811719462096903</v>
      </c>
      <c r="G42" s="13">
        <v>94.9706635360576</v>
      </c>
      <c r="H42" s="13">
        <v>1.12476787493314</v>
      </c>
      <c r="I42" s="14">
        <v>2672</v>
      </c>
      <c r="J42" s="14">
        <v>2809</v>
      </c>
      <c r="K42" s="13">
        <v>4.8530652187661101</v>
      </c>
      <c r="L42" s="14">
        <v>578.80944792128503</v>
      </c>
      <c r="M42" s="14">
        <v>766</v>
      </c>
      <c r="ZA42" s="8"/>
    </row>
    <row r="43" spans="2:677" x14ac:dyDescent="0.3">
      <c r="B43" s="21"/>
      <c r="C43" s="15" t="s">
        <v>280</v>
      </c>
      <c r="D43" s="13">
        <v>94.129596800959703</v>
      </c>
      <c r="E43" s="13">
        <v>1.76250714978611</v>
      </c>
      <c r="F43" s="13">
        <v>89.544033856263795</v>
      </c>
      <c r="G43" s="13">
        <v>96.776513009701503</v>
      </c>
      <c r="H43" s="13">
        <v>1.87242611217489</v>
      </c>
      <c r="I43" s="14">
        <v>875</v>
      </c>
      <c r="J43" s="14">
        <v>914</v>
      </c>
      <c r="K43" s="13">
        <v>5.1326118570009998</v>
      </c>
      <c r="L43" s="14">
        <v>178.07697629683099</v>
      </c>
      <c r="M43" s="14">
        <v>360</v>
      </c>
      <c r="ZA43" s="8"/>
    </row>
    <row r="44" spans="2:677" x14ac:dyDescent="0.3">
      <c r="B44" s="21"/>
      <c r="C44" s="15" t="s">
        <v>281</v>
      </c>
      <c r="D44" s="13">
        <v>96.917082496816107</v>
      </c>
      <c r="E44" s="13">
        <v>0.95457575754523105</v>
      </c>
      <c r="F44" s="13">
        <v>94.370444643652604</v>
      </c>
      <c r="G44" s="13">
        <v>98.332060892475198</v>
      </c>
      <c r="H44" s="13">
        <v>0.98494066572483796</v>
      </c>
      <c r="I44" s="14">
        <v>773</v>
      </c>
      <c r="J44" s="14">
        <v>797</v>
      </c>
      <c r="K44" s="13">
        <v>2.42756928460174</v>
      </c>
      <c r="L44" s="14">
        <v>328.31194769823202</v>
      </c>
      <c r="M44" s="14">
        <v>288</v>
      </c>
      <c r="ZA44" s="8"/>
    </row>
    <row r="45" spans="2:677" x14ac:dyDescent="0.3">
      <c r="B45" s="21"/>
      <c r="C45" s="15" t="s">
        <v>282</v>
      </c>
      <c r="D45" s="13">
        <v>93.804340025757</v>
      </c>
      <c r="E45" s="13">
        <v>0.313011932196541</v>
      </c>
      <c r="F45" s="13">
        <v>93.161458145298496</v>
      </c>
      <c r="G45" s="13">
        <v>94.390424556173301</v>
      </c>
      <c r="H45" s="13">
        <v>0.33368598095844398</v>
      </c>
      <c r="I45" s="14">
        <v>15699</v>
      </c>
      <c r="J45" s="14">
        <v>16732</v>
      </c>
      <c r="K45" s="13">
        <v>2.82054594614557</v>
      </c>
      <c r="L45" s="14">
        <v>5932.1848746570504</v>
      </c>
      <c r="M45" s="14">
        <v>2986</v>
      </c>
      <c r="ZA45" s="8"/>
    </row>
    <row r="46" spans="2:677" x14ac:dyDescent="0.3">
      <c r="B46" s="21"/>
      <c r="C46" s="15" t="s">
        <v>283</v>
      </c>
      <c r="D46" s="13">
        <v>91.681433417753198</v>
      </c>
      <c r="E46" s="13">
        <v>2.5608439188132102</v>
      </c>
      <c r="F46" s="13">
        <v>84.985801964943406</v>
      </c>
      <c r="G46" s="13">
        <v>95.547560323685204</v>
      </c>
      <c r="H46" s="13">
        <v>2.7931979500631701</v>
      </c>
      <c r="I46" s="14">
        <v>162</v>
      </c>
      <c r="J46" s="14">
        <v>178</v>
      </c>
      <c r="K46" s="13">
        <v>1.5219822703007</v>
      </c>
      <c r="L46" s="14">
        <v>116.952742139915</v>
      </c>
      <c r="M46" s="14">
        <v>91</v>
      </c>
      <c r="ZA46" s="8"/>
    </row>
    <row r="47" spans="2:677" x14ac:dyDescent="0.3">
      <c r="B47" s="21" t="s">
        <v>261</v>
      </c>
      <c r="C47" s="15" t="s">
        <v>246</v>
      </c>
      <c r="D47" s="13">
        <v>95.007990459145802</v>
      </c>
      <c r="E47" s="13">
        <v>0.64053043947385202</v>
      </c>
      <c r="F47" s="13">
        <v>93.591103661814003</v>
      </c>
      <c r="G47" s="13">
        <v>96.124601019988305</v>
      </c>
      <c r="H47" s="13">
        <v>0.67418586202945296</v>
      </c>
      <c r="I47" s="14">
        <v>4411</v>
      </c>
      <c r="J47" s="14">
        <v>4627</v>
      </c>
      <c r="K47" s="13">
        <v>4.0017470732257303</v>
      </c>
      <c r="L47" s="14">
        <v>1156.2449888343999</v>
      </c>
      <c r="M47" s="14">
        <v>1802</v>
      </c>
      <c r="ZA47" s="8"/>
    </row>
    <row r="48" spans="2:677" x14ac:dyDescent="0.3">
      <c r="B48" s="21"/>
      <c r="C48" s="15" t="s">
        <v>247</v>
      </c>
      <c r="D48" s="13">
        <v>95.8365027224378</v>
      </c>
      <c r="E48" s="13">
        <v>0.51688584344201804</v>
      </c>
      <c r="F48" s="13">
        <v>94.696136915637894</v>
      </c>
      <c r="G48" s="13">
        <v>96.740122742524704</v>
      </c>
      <c r="H48" s="13">
        <v>0.53934130394869095</v>
      </c>
      <c r="I48" s="14">
        <v>3769</v>
      </c>
      <c r="J48" s="14">
        <v>3960</v>
      </c>
      <c r="K48" s="13">
        <v>2.6508523477913499</v>
      </c>
      <c r="L48" s="14">
        <v>1493.85913677893</v>
      </c>
      <c r="M48" s="14">
        <v>1950</v>
      </c>
      <c r="ZA48" s="8"/>
    </row>
    <row r="49" spans="2:677" x14ac:dyDescent="0.3">
      <c r="B49" s="21"/>
      <c r="C49" s="15" t="s">
        <v>248</v>
      </c>
      <c r="D49" s="13">
        <v>95.086730068246396</v>
      </c>
      <c r="E49" s="13">
        <v>0.58110316931347505</v>
      </c>
      <c r="F49" s="13">
        <v>93.813359351775304</v>
      </c>
      <c r="G49" s="13">
        <v>96.108879028730996</v>
      </c>
      <c r="H49" s="13">
        <v>0.61112961703110502</v>
      </c>
      <c r="I49" s="14">
        <v>3613</v>
      </c>
      <c r="J49" s="14">
        <v>3793</v>
      </c>
      <c r="K49" s="13">
        <v>2.7408437598377402</v>
      </c>
      <c r="L49" s="14">
        <v>1383.8804150677099</v>
      </c>
      <c r="M49" s="14">
        <v>1973</v>
      </c>
      <c r="ZA49" s="8"/>
    </row>
    <row r="50" spans="2:677" x14ac:dyDescent="0.3">
      <c r="B50" s="21"/>
      <c r="C50" s="15" t="s">
        <v>249</v>
      </c>
      <c r="D50" s="13">
        <v>94.901678750091605</v>
      </c>
      <c r="E50" s="13">
        <v>0.51445236893735602</v>
      </c>
      <c r="F50" s="13">
        <v>93.792992346821606</v>
      </c>
      <c r="G50" s="13">
        <v>95.8211563435719</v>
      </c>
      <c r="H50" s="13">
        <v>0.54208985100472695</v>
      </c>
      <c r="I50" s="14">
        <v>3890</v>
      </c>
      <c r="J50" s="14">
        <v>4106</v>
      </c>
      <c r="K50" s="13">
        <v>2.2454449493869899</v>
      </c>
      <c r="L50" s="14">
        <v>1828.59081052998</v>
      </c>
      <c r="M50" s="14">
        <v>2050</v>
      </c>
      <c r="ZA50" s="8"/>
    </row>
    <row r="51" spans="2:677" x14ac:dyDescent="0.3">
      <c r="B51" s="21"/>
      <c r="C51" s="15" t="s">
        <v>250</v>
      </c>
      <c r="D51" s="13">
        <v>89.967423120391302</v>
      </c>
      <c r="E51" s="13">
        <v>0.71525970474043898</v>
      </c>
      <c r="F51" s="13">
        <v>88.475022094364405</v>
      </c>
      <c r="G51" s="13">
        <v>91.285603809210201</v>
      </c>
      <c r="H51" s="13">
        <v>0.79502077522360903</v>
      </c>
      <c r="I51" s="14">
        <v>4343</v>
      </c>
      <c r="J51" s="14">
        <v>4769</v>
      </c>
      <c r="K51" s="13">
        <v>2.7025017699036602</v>
      </c>
      <c r="L51" s="14">
        <v>1764.66119397583</v>
      </c>
      <c r="M51" s="14">
        <v>2041</v>
      </c>
      <c r="ZA51" s="8"/>
    </row>
    <row r="52" spans="2:677" x14ac:dyDescent="0.3">
      <c r="B52" s="21" t="s">
        <v>260</v>
      </c>
      <c r="C52" s="15" t="s">
        <v>251</v>
      </c>
      <c r="D52" s="13">
        <v>93.902582387382395</v>
      </c>
      <c r="E52" s="13">
        <v>0.30841123008601801</v>
      </c>
      <c r="F52" s="13">
        <v>93.269085618132493</v>
      </c>
      <c r="G52" s="13">
        <v>94.479984751405695</v>
      </c>
      <c r="H52" s="13">
        <v>0.328437431905449</v>
      </c>
      <c r="I52" s="14">
        <v>15467</v>
      </c>
      <c r="J52" s="14">
        <v>16469</v>
      </c>
      <c r="K52" s="13">
        <v>2.7357584454592501</v>
      </c>
      <c r="L52" s="14">
        <v>6019.9028270697199</v>
      </c>
      <c r="M52" s="14">
        <v>3089</v>
      </c>
      <c r="ZA52" s="8"/>
    </row>
    <row r="53" spans="2:677" x14ac:dyDescent="0.3">
      <c r="B53" s="21"/>
      <c r="C53" s="15" t="s">
        <v>252</v>
      </c>
      <c r="D53" s="13">
        <v>95.026511948065604</v>
      </c>
      <c r="E53" s="13">
        <v>0.621392481278502</v>
      </c>
      <c r="F53" s="13">
        <v>93.656311134377106</v>
      </c>
      <c r="G53" s="13">
        <v>96.113040020215195</v>
      </c>
      <c r="H53" s="13">
        <v>0.65391485864293197</v>
      </c>
      <c r="I53" s="14">
        <v>4560</v>
      </c>
      <c r="J53" s="14">
        <v>4787</v>
      </c>
      <c r="K53" s="13">
        <v>3.9101985944412401</v>
      </c>
      <c r="L53" s="14">
        <v>1224.2344945868499</v>
      </c>
      <c r="M53" s="14">
        <v>1845</v>
      </c>
      <c r="ZA53" s="8"/>
    </row>
    <row r="54" spans="2:677" x14ac:dyDescent="0.3">
      <c r="B54" s="21" t="s">
        <v>254</v>
      </c>
      <c r="C54" s="15" t="s">
        <v>253</v>
      </c>
      <c r="D54" s="13">
        <v>93.113377952497501</v>
      </c>
      <c r="E54" s="13">
        <v>0.36320599624746902</v>
      </c>
      <c r="F54" s="13">
        <v>92.366189234931596</v>
      </c>
      <c r="G54" s="13">
        <v>93.792347801714996</v>
      </c>
      <c r="H54" s="13">
        <v>0.39006854249532302</v>
      </c>
      <c r="I54" s="14">
        <v>12743</v>
      </c>
      <c r="J54" s="14">
        <v>13627</v>
      </c>
      <c r="K54" s="13">
        <v>2.8032128371062899</v>
      </c>
      <c r="L54" s="14">
        <v>4861.2077611869599</v>
      </c>
      <c r="M54" s="14">
        <v>2791</v>
      </c>
      <c r="ZA54" s="8"/>
    </row>
    <row r="55" spans="2:677" x14ac:dyDescent="0.3">
      <c r="B55" s="21"/>
      <c r="C55" s="15" t="s">
        <v>254</v>
      </c>
      <c r="D55" s="13">
        <v>95.251047123610803</v>
      </c>
      <c r="E55" s="13">
        <v>0.45718505031211998</v>
      </c>
      <c r="F55" s="13">
        <v>94.269680255367703</v>
      </c>
      <c r="G55" s="13">
        <v>96.071350564874507</v>
      </c>
      <c r="H55" s="13">
        <v>0.479979028176787</v>
      </c>
      <c r="I55" s="14">
        <v>7438</v>
      </c>
      <c r="J55" s="14">
        <v>7803</v>
      </c>
      <c r="K55" s="13">
        <v>3.6051419455740601</v>
      </c>
      <c r="L55" s="14">
        <v>2164.4085358634902</v>
      </c>
      <c r="M55" s="14">
        <v>2179</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317</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111" priority="1">
      <formula>ZA9 = 3</formula>
    </cfRule>
    <cfRule type="expression" dxfId="110" priority="48">
      <formula>I9 = J9</formula>
    </cfRule>
    <cfRule type="expression" dxfId="109" priority="95">
      <formula>ZA9 = 2</formula>
    </cfRule>
    <cfRule type="expression" dxfId="108" priority="142">
      <formula>ZA9 = 1</formula>
    </cfRule>
  </conditionalFormatting>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143</v>
      </c>
      <c r="M2" s="11" t="str">
        <f>HYPERLINK("#'INDICE'!A1", "Índice")</f>
        <v>Índice</v>
      </c>
    </row>
    <row r="3" spans="2:677" x14ac:dyDescent="0.3">
      <c r="B3" s="9" t="s">
        <v>7</v>
      </c>
      <c r="C3" s="10" t="s">
        <v>142</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99.250783185142197</v>
      </c>
      <c r="E9" s="13">
        <v>7.5645157110245401E-2</v>
      </c>
      <c r="F9" s="13">
        <v>99.086908523974699</v>
      </c>
      <c r="G9" s="13">
        <v>99.385429294710903</v>
      </c>
      <c r="H9" s="13">
        <v>7.6216181558121293E-2</v>
      </c>
      <c r="I9" s="14">
        <v>21620</v>
      </c>
      <c r="J9" s="14">
        <v>21951</v>
      </c>
      <c r="K9" s="13">
        <v>1.6890998572278</v>
      </c>
      <c r="L9" s="14">
        <v>12995.679270275101</v>
      </c>
      <c r="M9" s="14">
        <v>3123</v>
      </c>
      <c r="ZA9" s="8"/>
    </row>
    <row r="10" spans="2:677" x14ac:dyDescent="0.3">
      <c r="B10" s="21" t="s">
        <v>256</v>
      </c>
      <c r="C10" s="15" t="s">
        <v>216</v>
      </c>
      <c r="D10" s="13">
        <v>99.900006946312899</v>
      </c>
      <c r="E10" s="13">
        <v>5.3756198940236199E-2</v>
      </c>
      <c r="F10" s="13">
        <v>99.713250994754205</v>
      </c>
      <c r="G10" s="13">
        <v>99.965173622216497</v>
      </c>
      <c r="H10" s="13">
        <v>5.3810005207632502E-2</v>
      </c>
      <c r="I10" s="14">
        <v>13367</v>
      </c>
      <c r="J10" s="14">
        <v>13396</v>
      </c>
      <c r="K10" s="13">
        <v>3.8749354617707401</v>
      </c>
      <c r="L10" s="14">
        <v>3457.0898359887501</v>
      </c>
      <c r="M10" s="14">
        <v>1972</v>
      </c>
      <c r="ZA10" s="8"/>
    </row>
    <row r="11" spans="2:677" x14ac:dyDescent="0.3">
      <c r="B11" s="21"/>
      <c r="C11" s="15" t="s">
        <v>217</v>
      </c>
      <c r="D11" s="13">
        <v>97.8165592764542</v>
      </c>
      <c r="E11" s="13">
        <v>0.212266660001139</v>
      </c>
      <c r="F11" s="13">
        <v>97.358858852654393</v>
      </c>
      <c r="G11" s="13">
        <v>98.196411211317496</v>
      </c>
      <c r="H11" s="13">
        <v>0.21700483187230099</v>
      </c>
      <c r="I11" s="14">
        <v>8253</v>
      </c>
      <c r="J11" s="14">
        <v>8555</v>
      </c>
      <c r="K11" s="13">
        <v>1.8045920108656199</v>
      </c>
      <c r="L11" s="14">
        <v>4740.6837382020703</v>
      </c>
      <c r="M11" s="14">
        <v>1151</v>
      </c>
      <c r="ZA11" s="8"/>
    </row>
    <row r="12" spans="2:677" x14ac:dyDescent="0.3">
      <c r="B12" s="21" t="s">
        <v>257</v>
      </c>
      <c r="C12" s="15" t="s">
        <v>218</v>
      </c>
      <c r="D12" s="13">
        <v>99.720313147507795</v>
      </c>
      <c r="E12" s="13">
        <v>5.7966649269102097E-2</v>
      </c>
      <c r="F12" s="13">
        <v>99.580102971674194</v>
      </c>
      <c r="G12" s="13">
        <v>99.813792502704104</v>
      </c>
      <c r="H12" s="13">
        <v>5.8129229080294803E-2</v>
      </c>
      <c r="I12" s="14">
        <v>8619</v>
      </c>
      <c r="J12" s="14">
        <v>8653</v>
      </c>
      <c r="K12" s="13">
        <v>1.0423587597875099</v>
      </c>
      <c r="L12" s="14">
        <v>8301.3644954295705</v>
      </c>
      <c r="M12" s="14">
        <v>1255</v>
      </c>
      <c r="ZA12" s="8"/>
    </row>
    <row r="13" spans="2:677" x14ac:dyDescent="0.3">
      <c r="B13" s="21"/>
      <c r="C13" s="15" t="s">
        <v>219</v>
      </c>
      <c r="D13" s="13">
        <v>99.877879967367605</v>
      </c>
      <c r="E13" s="13">
        <v>7.0295864974406694E-2</v>
      </c>
      <c r="F13" s="13">
        <v>99.622571802834401</v>
      </c>
      <c r="G13" s="13">
        <v>99.9605554269381</v>
      </c>
      <c r="H13" s="13">
        <v>7.0381815270181905E-2</v>
      </c>
      <c r="I13" s="14">
        <v>7170</v>
      </c>
      <c r="J13" s="14">
        <v>7182</v>
      </c>
      <c r="K13" s="13">
        <v>2.9092983332886799</v>
      </c>
      <c r="L13" s="14">
        <v>2468.6364811138001</v>
      </c>
      <c r="M13" s="14">
        <v>1019</v>
      </c>
      <c r="ZA13" s="8"/>
    </row>
    <row r="14" spans="2:677" x14ac:dyDescent="0.3">
      <c r="B14" s="21"/>
      <c r="C14" s="15" t="s">
        <v>220</v>
      </c>
      <c r="D14" s="13">
        <v>91.559394046907698</v>
      </c>
      <c r="E14" s="13">
        <v>0.83895191650966106</v>
      </c>
      <c r="F14" s="13">
        <v>89.760211978172904</v>
      </c>
      <c r="G14" s="13">
        <v>93.066868514404206</v>
      </c>
      <c r="H14" s="13">
        <v>0.91629256095759004</v>
      </c>
      <c r="I14" s="14">
        <v>5831</v>
      </c>
      <c r="J14" s="14">
        <v>6116</v>
      </c>
      <c r="K14" s="13">
        <v>5.5692161434474103</v>
      </c>
      <c r="L14" s="14">
        <v>1098.1796795938501</v>
      </c>
      <c r="M14" s="14">
        <v>849</v>
      </c>
      <c r="ZA14" s="8"/>
    </row>
    <row r="15" spans="2:677" x14ac:dyDescent="0.3">
      <c r="B15" s="21" t="s">
        <v>258</v>
      </c>
      <c r="C15" s="15" t="s">
        <v>221</v>
      </c>
      <c r="D15" s="13">
        <v>99.766883986309296</v>
      </c>
      <c r="E15" s="13">
        <v>0.166608952220553</v>
      </c>
      <c r="F15" s="13">
        <v>99.040682784015203</v>
      </c>
      <c r="G15" s="13">
        <v>99.943665031161999</v>
      </c>
      <c r="H15" s="13">
        <v>0.16699825188828801</v>
      </c>
      <c r="I15" s="14">
        <v>670</v>
      </c>
      <c r="J15" s="14">
        <v>672</v>
      </c>
      <c r="K15" s="13">
        <v>0.80086750086115499</v>
      </c>
      <c r="L15" s="14">
        <v>672</v>
      </c>
      <c r="M15" s="14">
        <v>96</v>
      </c>
      <c r="ZA15" s="8"/>
    </row>
    <row r="16" spans="2:677" x14ac:dyDescent="0.3">
      <c r="B16" s="21"/>
      <c r="C16" s="15" t="s">
        <v>222</v>
      </c>
      <c r="D16" s="13">
        <v>99.574872585682897</v>
      </c>
      <c r="E16" s="13">
        <v>0.24677199685638701</v>
      </c>
      <c r="F16" s="13">
        <v>98.663245968547798</v>
      </c>
      <c r="G16" s="13">
        <v>99.865643492681301</v>
      </c>
      <c r="H16" s="13">
        <v>0.24782557129967001</v>
      </c>
      <c r="I16" s="14">
        <v>783</v>
      </c>
      <c r="J16" s="14">
        <v>786</v>
      </c>
      <c r="K16" s="13">
        <v>1.1292563381821401</v>
      </c>
      <c r="L16" s="14">
        <v>696.033286176008</v>
      </c>
      <c r="M16" s="14">
        <v>114</v>
      </c>
      <c r="ZA16" s="8"/>
    </row>
    <row r="17" spans="2:677" x14ac:dyDescent="0.3">
      <c r="B17" s="21"/>
      <c r="C17" s="15" t="s">
        <v>223</v>
      </c>
      <c r="D17" s="13">
        <v>99.380826707673606</v>
      </c>
      <c r="E17" s="13">
        <v>0.49558315314910201</v>
      </c>
      <c r="F17" s="13">
        <v>97.019654961773398</v>
      </c>
      <c r="G17" s="13">
        <v>99.873798659434797</v>
      </c>
      <c r="H17" s="13">
        <v>0.49867078949428301</v>
      </c>
      <c r="I17" s="14">
        <v>791</v>
      </c>
      <c r="J17" s="14">
        <v>794</v>
      </c>
      <c r="K17" s="13">
        <v>3.1651291540812601</v>
      </c>
      <c r="L17" s="14">
        <v>250.85864157428799</v>
      </c>
      <c r="M17" s="14">
        <v>114</v>
      </c>
      <c r="ZA17" s="8"/>
    </row>
    <row r="18" spans="2:677" x14ac:dyDescent="0.3">
      <c r="B18" s="21"/>
      <c r="C18" s="15" t="s">
        <v>224</v>
      </c>
      <c r="D18" s="13">
        <v>98.467539547777093</v>
      </c>
      <c r="E18" s="13">
        <v>1.0524487188026601</v>
      </c>
      <c r="F18" s="13">
        <v>94.146637939214003</v>
      </c>
      <c r="G18" s="13">
        <v>99.611936150238094</v>
      </c>
      <c r="H18" s="13">
        <v>1.068828086531</v>
      </c>
      <c r="I18" s="14">
        <v>651</v>
      </c>
      <c r="J18" s="14">
        <v>655</v>
      </c>
      <c r="K18" s="13">
        <v>4.80061938056821</v>
      </c>
      <c r="L18" s="14">
        <v>136.440727346827</v>
      </c>
      <c r="M18" s="14">
        <v>93</v>
      </c>
      <c r="ZA18" s="8"/>
    </row>
    <row r="19" spans="2:677" x14ac:dyDescent="0.3">
      <c r="B19" s="21"/>
      <c r="C19" s="15" t="s">
        <v>225</v>
      </c>
      <c r="D19" s="13">
        <v>99.814855851938106</v>
      </c>
      <c r="E19" s="13">
        <v>0.128192514504855</v>
      </c>
      <c r="F19" s="13">
        <v>99.269319509596002</v>
      </c>
      <c r="G19" s="13">
        <v>99.953278778397404</v>
      </c>
      <c r="H19" s="13">
        <v>0.12843029568164799</v>
      </c>
      <c r="I19" s="14">
        <v>603</v>
      </c>
      <c r="J19" s="14">
        <v>605</v>
      </c>
      <c r="K19" s="13">
        <v>0.53710240585457403</v>
      </c>
      <c r="L19" s="14">
        <v>605</v>
      </c>
      <c r="M19" s="14">
        <v>89</v>
      </c>
      <c r="ZA19" s="8"/>
    </row>
    <row r="20" spans="2:677" x14ac:dyDescent="0.3">
      <c r="B20" s="21"/>
      <c r="C20" s="15" t="s">
        <v>226</v>
      </c>
      <c r="D20" s="13">
        <v>99.462814963585998</v>
      </c>
      <c r="E20" s="13">
        <v>0.26089218378531798</v>
      </c>
      <c r="F20" s="13">
        <v>98.594992532761793</v>
      </c>
      <c r="G20" s="13">
        <v>99.795725344957702</v>
      </c>
      <c r="H20" s="13">
        <v>0.26230122672561801</v>
      </c>
      <c r="I20" s="14">
        <v>593</v>
      </c>
      <c r="J20" s="14">
        <v>598</v>
      </c>
      <c r="K20" s="13">
        <v>0.76052205703989095</v>
      </c>
      <c r="L20" s="14">
        <v>598</v>
      </c>
      <c r="M20" s="14">
        <v>89</v>
      </c>
      <c r="ZA20" s="8"/>
    </row>
    <row r="21" spans="2:677" x14ac:dyDescent="0.3">
      <c r="B21" s="21"/>
      <c r="C21" s="15" t="s">
        <v>227</v>
      </c>
      <c r="D21" s="13">
        <v>99.825254548524498</v>
      </c>
      <c r="E21" s="13">
        <v>0.17446144259729199</v>
      </c>
      <c r="F21" s="13">
        <v>98.757326747190007</v>
      </c>
      <c r="G21" s="13">
        <v>99.975653444104793</v>
      </c>
      <c r="H21" s="13">
        <v>0.174766839700356</v>
      </c>
      <c r="I21" s="14">
        <v>1284</v>
      </c>
      <c r="J21" s="14">
        <v>1285</v>
      </c>
      <c r="K21" s="13">
        <v>2.2403591014197901</v>
      </c>
      <c r="L21" s="14">
        <v>573.56876367973905</v>
      </c>
      <c r="M21" s="14">
        <v>195</v>
      </c>
      <c r="ZA21" s="8"/>
    </row>
    <row r="22" spans="2:677" x14ac:dyDescent="0.3">
      <c r="B22" s="21"/>
      <c r="C22" s="15" t="s">
        <v>228</v>
      </c>
      <c r="D22" s="13">
        <v>99.428953768165201</v>
      </c>
      <c r="E22" s="13">
        <v>0.238202520687881</v>
      </c>
      <c r="F22" s="13">
        <v>98.704069300339398</v>
      </c>
      <c r="G22" s="13">
        <v>99.749400399412593</v>
      </c>
      <c r="H22" s="13">
        <v>0.23957057945443999</v>
      </c>
      <c r="I22" s="14">
        <v>1602</v>
      </c>
      <c r="J22" s="14">
        <v>1612</v>
      </c>
      <c r="K22" s="13">
        <v>1.60991929906502</v>
      </c>
      <c r="L22" s="14">
        <v>1001.29242561176</v>
      </c>
      <c r="M22" s="14">
        <v>219</v>
      </c>
      <c r="ZA22" s="8"/>
    </row>
    <row r="23" spans="2:677" x14ac:dyDescent="0.3">
      <c r="B23" s="21"/>
      <c r="C23" s="15" t="s">
        <v>229</v>
      </c>
      <c r="D23" s="13">
        <v>99.868055914829995</v>
      </c>
      <c r="E23" s="13">
        <v>0.131770104961942</v>
      </c>
      <c r="F23" s="13">
        <v>99.058502703040702</v>
      </c>
      <c r="G23" s="13">
        <v>99.981638016600201</v>
      </c>
      <c r="H23" s="13">
        <v>0.13194419752630299</v>
      </c>
      <c r="I23" s="14">
        <v>1275</v>
      </c>
      <c r="J23" s="14">
        <v>1276</v>
      </c>
      <c r="K23" s="13">
        <v>1.68007026919811</v>
      </c>
      <c r="L23" s="14">
        <v>759.49204232334398</v>
      </c>
      <c r="M23" s="14">
        <v>180</v>
      </c>
      <c r="ZA23" s="8"/>
    </row>
    <row r="24" spans="2:677" x14ac:dyDescent="0.3">
      <c r="B24" s="21"/>
      <c r="C24" s="15" t="s">
        <v>230</v>
      </c>
      <c r="D24" s="13">
        <v>99.740268172983903</v>
      </c>
      <c r="E24" s="13">
        <v>0.15250976441834299</v>
      </c>
      <c r="F24" s="13">
        <v>99.169489659336804</v>
      </c>
      <c r="G24" s="13">
        <v>99.919092125674396</v>
      </c>
      <c r="H24" s="13">
        <v>0.152906912335386</v>
      </c>
      <c r="I24" s="14">
        <v>692</v>
      </c>
      <c r="J24" s="14">
        <v>695</v>
      </c>
      <c r="K24" s="13">
        <v>0.62310190197120996</v>
      </c>
      <c r="L24" s="14">
        <v>695</v>
      </c>
      <c r="M24" s="14">
        <v>99</v>
      </c>
      <c r="ZA24" s="8"/>
    </row>
    <row r="25" spans="2:677" x14ac:dyDescent="0.3">
      <c r="B25" s="21"/>
      <c r="C25" s="15" t="s">
        <v>231</v>
      </c>
      <c r="D25" s="13">
        <v>99.347906494172904</v>
      </c>
      <c r="E25" s="13">
        <v>0.23511680741890401</v>
      </c>
      <c r="F25" s="13">
        <v>98.673696533892894</v>
      </c>
      <c r="G25" s="13">
        <v>99.680499890554898</v>
      </c>
      <c r="H25" s="13">
        <v>0.23666005225051601</v>
      </c>
      <c r="I25" s="14">
        <v>1108</v>
      </c>
      <c r="J25" s="14">
        <v>1116</v>
      </c>
      <c r="K25" s="13">
        <v>0.95142299414945597</v>
      </c>
      <c r="L25" s="14">
        <v>1116</v>
      </c>
      <c r="M25" s="14">
        <v>159</v>
      </c>
      <c r="ZA25" s="8"/>
    </row>
    <row r="26" spans="2:677" x14ac:dyDescent="0.3">
      <c r="B26" s="21"/>
      <c r="C26" s="15" t="s">
        <v>232</v>
      </c>
      <c r="D26" s="13">
        <v>99.999999999719904</v>
      </c>
      <c r="E26" s="13">
        <v>0</v>
      </c>
      <c r="F26" s="13">
        <v>99.999999999700606</v>
      </c>
      <c r="G26" s="13">
        <v>99.999999999737994</v>
      </c>
      <c r="H26" s="13">
        <v>0</v>
      </c>
      <c r="I26" s="14">
        <v>1236</v>
      </c>
      <c r="J26" s="14">
        <v>1236</v>
      </c>
      <c r="K26" s="13"/>
      <c r="L26" s="14"/>
      <c r="M26" s="14">
        <v>174</v>
      </c>
      <c r="ZA26" s="8"/>
    </row>
    <row r="27" spans="2:677" x14ac:dyDescent="0.3">
      <c r="B27" s="21"/>
      <c r="C27" s="15" t="s">
        <v>233</v>
      </c>
      <c r="D27" s="13">
        <v>99.999999999719606</v>
      </c>
      <c r="E27" s="13">
        <v>4.6043901538057305E-16</v>
      </c>
      <c r="F27" s="13">
        <v>99.999999999695603</v>
      </c>
      <c r="G27" s="13">
        <v>99.999999999741604</v>
      </c>
      <c r="H27" s="13">
        <v>4.6043901538186402E-16</v>
      </c>
      <c r="I27" s="14">
        <v>1081</v>
      </c>
      <c r="J27" s="14">
        <v>1081</v>
      </c>
      <c r="K27" s="13"/>
      <c r="L27" s="14"/>
      <c r="M27" s="14">
        <v>160</v>
      </c>
      <c r="ZA27" s="8">
        <v>1</v>
      </c>
    </row>
    <row r="28" spans="2:677" x14ac:dyDescent="0.3">
      <c r="B28" s="21"/>
      <c r="C28" s="15" t="s">
        <v>234</v>
      </c>
      <c r="D28" s="13">
        <v>87.938724936386095</v>
      </c>
      <c r="E28" s="13">
        <v>2.4565519674984801</v>
      </c>
      <c r="F28" s="13">
        <v>82.148502758587597</v>
      </c>
      <c r="G28" s="13">
        <v>92.033001988693698</v>
      </c>
      <c r="H28" s="13">
        <v>2.7934814489015198</v>
      </c>
      <c r="I28" s="14">
        <v>597</v>
      </c>
      <c r="J28" s="14">
        <v>639</v>
      </c>
      <c r="K28" s="13">
        <v>3.6299379757696801</v>
      </c>
      <c r="L28" s="14">
        <v>176.03606570288801</v>
      </c>
      <c r="M28" s="14">
        <v>89</v>
      </c>
      <c r="ZA28" s="8"/>
    </row>
    <row r="29" spans="2:677" x14ac:dyDescent="0.3">
      <c r="B29" s="21"/>
      <c r="C29" s="15" t="s">
        <v>235</v>
      </c>
      <c r="D29" s="13">
        <v>93.127170452582703</v>
      </c>
      <c r="E29" s="13">
        <v>1.71009983253536</v>
      </c>
      <c r="F29" s="13">
        <v>88.867662910593907</v>
      </c>
      <c r="G29" s="13">
        <v>95.833300440046102</v>
      </c>
      <c r="H29" s="13">
        <v>1.83630601490903</v>
      </c>
      <c r="I29" s="14">
        <v>843</v>
      </c>
      <c r="J29" s="14">
        <v>886</v>
      </c>
      <c r="K29" s="13">
        <v>4.0436561527136998</v>
      </c>
      <c r="L29" s="14">
        <v>219.10863993848801</v>
      </c>
      <c r="M29" s="14">
        <v>118</v>
      </c>
      <c r="ZA29" s="8"/>
    </row>
    <row r="30" spans="2:677" x14ac:dyDescent="0.3">
      <c r="B30" s="21"/>
      <c r="C30" s="15" t="s">
        <v>236</v>
      </c>
      <c r="D30" s="13">
        <v>82.198945090308499</v>
      </c>
      <c r="E30" s="13">
        <v>2.70477720017232</v>
      </c>
      <c r="F30" s="13">
        <v>76.217811581356798</v>
      </c>
      <c r="G30" s="13">
        <v>86.933721192489102</v>
      </c>
      <c r="H30" s="13">
        <v>3.2905254406862499</v>
      </c>
      <c r="I30" s="14">
        <v>943</v>
      </c>
      <c r="J30" s="14">
        <v>1048</v>
      </c>
      <c r="K30" s="13">
        <v>5.2347710472508497</v>
      </c>
      <c r="L30" s="14">
        <v>200.199777705728</v>
      </c>
      <c r="M30" s="14">
        <v>151</v>
      </c>
      <c r="ZA30" s="8"/>
    </row>
    <row r="31" spans="2:677" x14ac:dyDescent="0.3">
      <c r="B31" s="21"/>
      <c r="C31" s="15" t="s">
        <v>237</v>
      </c>
      <c r="D31" s="13">
        <v>99.953868743047195</v>
      </c>
      <c r="E31" s="13">
        <v>4.62389799958123E-2</v>
      </c>
      <c r="F31" s="13">
        <v>99.666539057723497</v>
      </c>
      <c r="G31" s="13">
        <v>99.993633978279703</v>
      </c>
      <c r="H31" s="13">
        <v>4.6260320463112299E-2</v>
      </c>
      <c r="I31" s="14">
        <v>1032</v>
      </c>
      <c r="J31" s="14">
        <v>1033</v>
      </c>
      <c r="K31" s="13">
        <v>0.478521319438381</v>
      </c>
      <c r="L31" s="14">
        <v>1033</v>
      </c>
      <c r="M31" s="14">
        <v>155</v>
      </c>
      <c r="ZA31" s="8"/>
    </row>
    <row r="32" spans="2:677" x14ac:dyDescent="0.3">
      <c r="B32" s="21"/>
      <c r="C32" s="15" t="s">
        <v>238</v>
      </c>
      <c r="D32" s="13">
        <v>99.336527952902898</v>
      </c>
      <c r="E32" s="13">
        <v>0.37252633026484799</v>
      </c>
      <c r="F32" s="13">
        <v>97.986495282662801</v>
      </c>
      <c r="G32" s="13">
        <v>99.783379731160096</v>
      </c>
      <c r="H32" s="13">
        <v>0.37501444628854902</v>
      </c>
      <c r="I32" s="14">
        <v>604</v>
      </c>
      <c r="J32" s="14">
        <v>607</v>
      </c>
      <c r="K32" s="13">
        <v>1.27601265413126</v>
      </c>
      <c r="L32" s="14">
        <v>475.70061161600302</v>
      </c>
      <c r="M32" s="14">
        <v>85</v>
      </c>
      <c r="ZA32" s="8"/>
    </row>
    <row r="33" spans="2:677" x14ac:dyDescent="0.3">
      <c r="B33" s="21"/>
      <c r="C33" s="15" t="s">
        <v>239</v>
      </c>
      <c r="D33" s="13">
        <v>97.453965715503003</v>
      </c>
      <c r="E33" s="13">
        <v>0.77832150042536097</v>
      </c>
      <c r="F33" s="13">
        <v>95.363160224049494</v>
      </c>
      <c r="G33" s="13">
        <v>98.615687898222504</v>
      </c>
      <c r="H33" s="13">
        <v>0.79865554440084197</v>
      </c>
      <c r="I33" s="14">
        <v>822</v>
      </c>
      <c r="J33" s="14">
        <v>837</v>
      </c>
      <c r="K33" s="13">
        <v>2.0410825441476401</v>
      </c>
      <c r="L33" s="14">
        <v>410.07650690067101</v>
      </c>
      <c r="M33" s="14">
        <v>118</v>
      </c>
      <c r="ZA33" s="8"/>
    </row>
    <row r="34" spans="2:677" x14ac:dyDescent="0.3">
      <c r="B34" s="21"/>
      <c r="C34" s="15" t="s">
        <v>240</v>
      </c>
      <c r="D34" s="13">
        <v>97.271916582352304</v>
      </c>
      <c r="E34" s="13">
        <v>0.96196950713490403</v>
      </c>
      <c r="F34" s="13">
        <v>94.580940375239905</v>
      </c>
      <c r="G34" s="13">
        <v>98.645751296397904</v>
      </c>
      <c r="H34" s="13">
        <v>0.98894885690926204</v>
      </c>
      <c r="I34" s="14">
        <v>1562</v>
      </c>
      <c r="J34" s="14">
        <v>1588</v>
      </c>
      <c r="K34" s="13">
        <v>5.5341945155314596</v>
      </c>
      <c r="L34" s="14">
        <v>286.94329329107501</v>
      </c>
      <c r="M34" s="14">
        <v>223</v>
      </c>
      <c r="ZA34" s="8"/>
    </row>
    <row r="35" spans="2:677" x14ac:dyDescent="0.3">
      <c r="B35" s="21"/>
      <c r="C35" s="15" t="s">
        <v>241</v>
      </c>
      <c r="D35" s="13">
        <v>91.3021564283206</v>
      </c>
      <c r="E35" s="13">
        <v>1.8968668259919901</v>
      </c>
      <c r="F35" s="13">
        <v>86.751158709758997</v>
      </c>
      <c r="G35" s="13">
        <v>94.390955515366301</v>
      </c>
      <c r="H35" s="13">
        <v>2.0775706732416301</v>
      </c>
      <c r="I35" s="14">
        <v>1064</v>
      </c>
      <c r="J35" s="14">
        <v>1118</v>
      </c>
      <c r="K35" s="13">
        <v>5.0609754987075499</v>
      </c>
      <c r="L35" s="14">
        <v>220.90602894353299</v>
      </c>
      <c r="M35" s="14">
        <v>150</v>
      </c>
      <c r="ZA35" s="8"/>
    </row>
    <row r="36" spans="2:677" x14ac:dyDescent="0.3">
      <c r="B36" s="21"/>
      <c r="C36" s="15" t="s">
        <v>242</v>
      </c>
      <c r="D36" s="13">
        <v>99.999999999721098</v>
      </c>
      <c r="E36" s="13">
        <v>0</v>
      </c>
      <c r="F36" s="13">
        <v>99.999999999695703</v>
      </c>
      <c r="G36" s="13">
        <v>99.999999999744304</v>
      </c>
      <c r="H36" s="13">
        <v>0</v>
      </c>
      <c r="I36" s="14">
        <v>1092</v>
      </c>
      <c r="J36" s="14">
        <v>1092</v>
      </c>
      <c r="K36" s="13"/>
      <c r="L36" s="14"/>
      <c r="M36" s="14">
        <v>162</v>
      </c>
      <c r="ZA36" s="8"/>
    </row>
    <row r="37" spans="2:677" x14ac:dyDescent="0.3">
      <c r="B37" s="21"/>
      <c r="C37" s="15" t="s">
        <v>243</v>
      </c>
      <c r="D37" s="13">
        <v>99.999999999721496</v>
      </c>
      <c r="E37" s="13">
        <v>0</v>
      </c>
      <c r="F37" s="13">
        <v>99.999999999698105</v>
      </c>
      <c r="G37" s="13">
        <v>99.999999999742997</v>
      </c>
      <c r="H37" s="13">
        <v>0</v>
      </c>
      <c r="I37" s="14">
        <v>692</v>
      </c>
      <c r="J37" s="14">
        <v>692</v>
      </c>
      <c r="K37" s="13"/>
      <c r="L37" s="14"/>
      <c r="M37" s="14">
        <v>91</v>
      </c>
      <c r="ZA37" s="8"/>
    </row>
    <row r="38" spans="2:677" x14ac:dyDescent="0.3">
      <c r="B38" s="21" t="s">
        <v>259</v>
      </c>
      <c r="C38" s="15" t="s">
        <v>244</v>
      </c>
      <c r="D38" s="13">
        <v>98.508048777450696</v>
      </c>
      <c r="E38" s="13">
        <v>0.149565365282402</v>
      </c>
      <c r="F38" s="13">
        <v>98.184434940632897</v>
      </c>
      <c r="G38" s="13">
        <v>98.774700193583897</v>
      </c>
      <c r="H38" s="13">
        <v>0.15183060383248501</v>
      </c>
      <c r="I38" s="14">
        <v>12140</v>
      </c>
      <c r="J38" s="14">
        <v>12441</v>
      </c>
      <c r="K38" s="13">
        <v>1.8934598952542701</v>
      </c>
      <c r="L38" s="14">
        <v>6570.5114912557201</v>
      </c>
      <c r="M38" s="14">
        <v>1679</v>
      </c>
      <c r="ZA38" s="8"/>
    </row>
    <row r="39" spans="2:677" x14ac:dyDescent="0.3">
      <c r="B39" s="21"/>
      <c r="C39" s="15" t="s">
        <v>245</v>
      </c>
      <c r="D39" s="13">
        <v>99.836021669777693</v>
      </c>
      <c r="E39" s="13">
        <v>7.1059971853910706E-2</v>
      </c>
      <c r="F39" s="13">
        <v>99.616613244543203</v>
      </c>
      <c r="G39" s="13">
        <v>99.929953129525302</v>
      </c>
      <c r="H39" s="13">
        <v>7.1176686195441596E-2</v>
      </c>
      <c r="I39" s="14">
        <v>9480</v>
      </c>
      <c r="J39" s="14">
        <v>9510</v>
      </c>
      <c r="K39" s="13">
        <v>2.9329940592057202</v>
      </c>
      <c r="L39" s="14">
        <v>3242.4204781974199</v>
      </c>
      <c r="M39" s="14">
        <v>1347</v>
      </c>
      <c r="ZA39" s="8"/>
    </row>
    <row r="40" spans="2:677" x14ac:dyDescent="0.3">
      <c r="B40" s="21" t="s">
        <v>284</v>
      </c>
      <c r="C40" s="15" t="s">
        <v>277</v>
      </c>
      <c r="D40" s="13">
        <v>99.249334609296398</v>
      </c>
      <c r="E40" s="13">
        <v>0.107260811395471</v>
      </c>
      <c r="F40" s="13">
        <v>99.006931800771397</v>
      </c>
      <c r="G40" s="13">
        <v>99.432907057013395</v>
      </c>
      <c r="H40" s="13">
        <v>0.10807207102970801</v>
      </c>
      <c r="I40" s="14">
        <v>11011</v>
      </c>
      <c r="J40" s="14">
        <v>11174</v>
      </c>
      <c r="K40" s="13">
        <v>1.7253529787365101</v>
      </c>
      <c r="L40" s="14">
        <v>6476.3559327916801</v>
      </c>
      <c r="M40" s="14">
        <v>3052</v>
      </c>
      <c r="ZA40" s="8"/>
    </row>
    <row r="41" spans="2:677" x14ac:dyDescent="0.3">
      <c r="B41" s="21"/>
      <c r="C41" s="15" t="s">
        <v>278</v>
      </c>
      <c r="D41" s="13">
        <v>99.252284328103002</v>
      </c>
      <c r="E41" s="13">
        <v>8.8800792169524606E-2</v>
      </c>
      <c r="F41" s="13">
        <v>99.056434795845803</v>
      </c>
      <c r="G41" s="13">
        <v>99.407725739917296</v>
      </c>
      <c r="H41" s="13">
        <v>8.9469771673941101E-2</v>
      </c>
      <c r="I41" s="14">
        <v>10609</v>
      </c>
      <c r="J41" s="14">
        <v>10777</v>
      </c>
      <c r="K41" s="13">
        <v>1.1450231540195599</v>
      </c>
      <c r="L41" s="14">
        <v>9412.0367454298103</v>
      </c>
      <c r="M41" s="14">
        <v>3034</v>
      </c>
      <c r="ZA41" s="8"/>
    </row>
    <row r="42" spans="2:677" x14ac:dyDescent="0.3">
      <c r="B42" s="21" t="s">
        <v>285</v>
      </c>
      <c r="C42" s="15" t="s">
        <v>279</v>
      </c>
      <c r="D42" s="13">
        <v>92.381825302298495</v>
      </c>
      <c r="E42" s="13">
        <v>0.79674382547010802</v>
      </c>
      <c r="F42" s="13">
        <v>90.662999211488298</v>
      </c>
      <c r="G42" s="13">
        <v>93.8058544350652</v>
      </c>
      <c r="H42" s="13">
        <v>0.86244650705151804</v>
      </c>
      <c r="I42" s="14">
        <v>2593</v>
      </c>
      <c r="J42" s="14">
        <v>2867</v>
      </c>
      <c r="K42" s="13">
        <v>2.58509276762052</v>
      </c>
      <c r="L42" s="14">
        <v>1109.0511086915301</v>
      </c>
      <c r="M42" s="14">
        <v>775</v>
      </c>
      <c r="ZA42" s="8"/>
    </row>
    <row r="43" spans="2:677" x14ac:dyDescent="0.3">
      <c r="B43" s="21"/>
      <c r="C43" s="15" t="s">
        <v>280</v>
      </c>
      <c r="D43" s="13">
        <v>99.842424703504506</v>
      </c>
      <c r="E43" s="13">
        <v>0.10327051536951599</v>
      </c>
      <c r="F43" s="13">
        <v>99.429511894456894</v>
      </c>
      <c r="G43" s="13">
        <v>99.956606343845195</v>
      </c>
      <c r="H43" s="13">
        <v>0.103433501015417</v>
      </c>
      <c r="I43" s="14">
        <v>947</v>
      </c>
      <c r="J43" s="14">
        <v>950</v>
      </c>
      <c r="K43" s="13">
        <v>0.64330310670657098</v>
      </c>
      <c r="L43" s="14">
        <v>950</v>
      </c>
      <c r="M43" s="14">
        <v>370</v>
      </c>
      <c r="ZA43" s="8"/>
    </row>
    <row r="44" spans="2:677" x14ac:dyDescent="0.3">
      <c r="B44" s="21"/>
      <c r="C44" s="15" t="s">
        <v>281</v>
      </c>
      <c r="D44" s="13">
        <v>99.999999999735607</v>
      </c>
      <c r="E44" s="13">
        <v>0</v>
      </c>
      <c r="F44" s="13">
        <v>99.999999999701501</v>
      </c>
      <c r="G44" s="13">
        <v>99.999999999765805</v>
      </c>
      <c r="H44" s="13">
        <v>0</v>
      </c>
      <c r="I44" s="14">
        <v>811</v>
      </c>
      <c r="J44" s="14">
        <v>811</v>
      </c>
      <c r="K44" s="13"/>
      <c r="L44" s="14"/>
      <c r="M44" s="14">
        <v>291</v>
      </c>
      <c r="ZA44" s="8"/>
    </row>
    <row r="45" spans="2:677" x14ac:dyDescent="0.3">
      <c r="B45" s="21"/>
      <c r="C45" s="15" t="s">
        <v>282</v>
      </c>
      <c r="D45" s="13">
        <v>99.821157513197704</v>
      </c>
      <c r="E45" s="13">
        <v>5.0778557820683301E-2</v>
      </c>
      <c r="F45" s="13">
        <v>99.688037125870906</v>
      </c>
      <c r="G45" s="13">
        <v>99.897531333371305</v>
      </c>
      <c r="H45" s="13">
        <v>5.0869534160600902E-2</v>
      </c>
      <c r="I45" s="14">
        <v>17084</v>
      </c>
      <c r="J45" s="14">
        <v>17138</v>
      </c>
      <c r="K45" s="13">
        <v>2.4751539668690801</v>
      </c>
      <c r="L45" s="14">
        <v>6924.0137096111703</v>
      </c>
      <c r="M45" s="14">
        <v>2988</v>
      </c>
      <c r="ZA45" s="8"/>
    </row>
    <row r="46" spans="2:677" x14ac:dyDescent="0.3">
      <c r="B46" s="21"/>
      <c r="C46" s="15" t="s">
        <v>283</v>
      </c>
      <c r="D46" s="13">
        <v>99.999999999750202</v>
      </c>
      <c r="E46" s="13">
        <v>0</v>
      </c>
      <c r="F46" s="13">
        <v>99.9999999996882</v>
      </c>
      <c r="G46" s="13">
        <v>99.999999999799797</v>
      </c>
      <c r="H46" s="13">
        <v>0</v>
      </c>
      <c r="I46" s="14">
        <v>185</v>
      </c>
      <c r="J46" s="14">
        <v>185</v>
      </c>
      <c r="K46" s="13"/>
      <c r="L46" s="14"/>
      <c r="M46" s="14">
        <v>96</v>
      </c>
      <c r="ZA46" s="8"/>
    </row>
    <row r="47" spans="2:677" x14ac:dyDescent="0.3">
      <c r="B47" s="21" t="s">
        <v>261</v>
      </c>
      <c r="C47" s="15" t="s">
        <v>246</v>
      </c>
      <c r="D47" s="13">
        <v>97.451927657225696</v>
      </c>
      <c r="E47" s="13">
        <v>0.28512732182192801</v>
      </c>
      <c r="F47" s="13">
        <v>96.828756275081901</v>
      </c>
      <c r="G47" s="13">
        <v>97.955227526648997</v>
      </c>
      <c r="H47" s="13">
        <v>0.292582536514646</v>
      </c>
      <c r="I47" s="14">
        <v>4531</v>
      </c>
      <c r="J47" s="14">
        <v>4760</v>
      </c>
      <c r="K47" s="13">
        <v>1.55808514262471</v>
      </c>
      <c r="L47" s="14">
        <v>3055.0320196118601</v>
      </c>
      <c r="M47" s="14">
        <v>1822</v>
      </c>
      <c r="ZA47" s="8"/>
    </row>
    <row r="48" spans="2:677" x14ac:dyDescent="0.3">
      <c r="B48" s="21"/>
      <c r="C48" s="15" t="s">
        <v>247</v>
      </c>
      <c r="D48" s="13">
        <v>99.206487009075104</v>
      </c>
      <c r="E48" s="13">
        <v>0.20770599118289401</v>
      </c>
      <c r="F48" s="13">
        <v>98.675808127287695</v>
      </c>
      <c r="G48" s="13">
        <v>99.525515369899495</v>
      </c>
      <c r="H48" s="13">
        <v>0.20936734829033299</v>
      </c>
      <c r="I48" s="14">
        <v>3982</v>
      </c>
      <c r="J48" s="14">
        <v>4045</v>
      </c>
      <c r="K48" s="13">
        <v>2.2162312904030399</v>
      </c>
      <c r="L48" s="14">
        <v>1825.1705124442999</v>
      </c>
      <c r="M48" s="14">
        <v>1968</v>
      </c>
      <c r="ZA48" s="8"/>
    </row>
    <row r="49" spans="2:677" x14ac:dyDescent="0.3">
      <c r="B49" s="21"/>
      <c r="C49" s="15" t="s">
        <v>248</v>
      </c>
      <c r="D49" s="13">
        <v>99.827061267811402</v>
      </c>
      <c r="E49" s="13">
        <v>6.2819309924096595E-2</v>
      </c>
      <c r="F49" s="13">
        <v>99.647605153727795</v>
      </c>
      <c r="G49" s="13">
        <v>99.915207609090899</v>
      </c>
      <c r="H49" s="13">
        <v>6.2928137046494706E-2</v>
      </c>
      <c r="I49" s="14">
        <v>3856</v>
      </c>
      <c r="J49" s="14">
        <v>3873</v>
      </c>
      <c r="K49" s="13">
        <v>0.88507711997967098</v>
      </c>
      <c r="L49" s="14">
        <v>3873</v>
      </c>
      <c r="M49" s="14">
        <v>1995</v>
      </c>
      <c r="ZA49" s="8"/>
    </row>
    <row r="50" spans="2:677" x14ac:dyDescent="0.3">
      <c r="B50" s="21"/>
      <c r="C50" s="15" t="s">
        <v>249</v>
      </c>
      <c r="D50" s="13">
        <v>99.778686516966104</v>
      </c>
      <c r="E50" s="13">
        <v>7.02147687522683E-2</v>
      </c>
      <c r="F50" s="13">
        <v>99.587912906713399</v>
      </c>
      <c r="G50" s="13">
        <v>99.881247774150097</v>
      </c>
      <c r="H50" s="13">
        <v>7.0370508174938798E-2</v>
      </c>
      <c r="I50" s="14">
        <v>4179</v>
      </c>
      <c r="J50" s="14">
        <v>4194</v>
      </c>
      <c r="K50" s="13">
        <v>0.93612998759441501</v>
      </c>
      <c r="L50" s="14">
        <v>4194</v>
      </c>
      <c r="M50" s="14">
        <v>2071</v>
      </c>
      <c r="ZA50" s="8"/>
    </row>
    <row r="51" spans="2:677" x14ac:dyDescent="0.3">
      <c r="B51" s="21"/>
      <c r="C51" s="15" t="s">
        <v>250</v>
      </c>
      <c r="D51" s="13">
        <v>99.938548545342101</v>
      </c>
      <c r="E51" s="13">
        <v>3.4791783997725902E-2</v>
      </c>
      <c r="F51" s="13">
        <v>99.813580735419706</v>
      </c>
      <c r="G51" s="13">
        <v>99.979760061156895</v>
      </c>
      <c r="H51" s="13">
        <v>3.4813177201528898E-2</v>
      </c>
      <c r="I51" s="14">
        <v>4892</v>
      </c>
      <c r="J51" s="14">
        <v>4898</v>
      </c>
      <c r="K51" s="13">
        <v>0.96520218253557699</v>
      </c>
      <c r="L51" s="14">
        <v>4898</v>
      </c>
      <c r="M51" s="14">
        <v>2057</v>
      </c>
      <c r="ZA51" s="8"/>
    </row>
    <row r="52" spans="2:677" x14ac:dyDescent="0.3">
      <c r="B52" s="21" t="s">
        <v>260</v>
      </c>
      <c r="C52" s="15" t="s">
        <v>251</v>
      </c>
      <c r="D52" s="13">
        <v>99.689880879777604</v>
      </c>
      <c r="E52" s="13">
        <v>6.0111643548520402E-2</v>
      </c>
      <c r="F52" s="13">
        <v>99.546607963756401</v>
      </c>
      <c r="G52" s="13">
        <v>99.787975658353801</v>
      </c>
      <c r="H52" s="13">
        <v>6.0298641164004303E-2</v>
      </c>
      <c r="I52" s="14">
        <v>16746</v>
      </c>
      <c r="J52" s="14">
        <v>16845</v>
      </c>
      <c r="K52" s="13">
        <v>1.9687148509828201</v>
      </c>
      <c r="L52" s="14">
        <v>8556.3432365995704</v>
      </c>
      <c r="M52" s="14">
        <v>3090</v>
      </c>
      <c r="ZA52" s="8"/>
    </row>
    <row r="53" spans="2:677" x14ac:dyDescent="0.3">
      <c r="B53" s="21"/>
      <c r="C53" s="15" t="s">
        <v>252</v>
      </c>
      <c r="D53" s="13">
        <v>97.533858041019698</v>
      </c>
      <c r="E53" s="13">
        <v>0.27553902838226002</v>
      </c>
      <c r="F53" s="13">
        <v>96.931684922419706</v>
      </c>
      <c r="G53" s="13">
        <v>98.0202651932685</v>
      </c>
      <c r="H53" s="13">
        <v>0.282506028077323</v>
      </c>
      <c r="I53" s="14">
        <v>4695</v>
      </c>
      <c r="J53" s="14">
        <v>4926</v>
      </c>
      <c r="K53" s="13">
        <v>1.55452963006116</v>
      </c>
      <c r="L53" s="14">
        <v>3168.8041866440399</v>
      </c>
      <c r="M53" s="14">
        <v>1863</v>
      </c>
      <c r="ZA53" s="8"/>
    </row>
    <row r="54" spans="2:677" x14ac:dyDescent="0.3">
      <c r="B54" s="21" t="s">
        <v>254</v>
      </c>
      <c r="C54" s="15" t="s">
        <v>253</v>
      </c>
      <c r="D54" s="13">
        <v>99.830955558616495</v>
      </c>
      <c r="E54" s="13">
        <v>3.3944250659913203E-2</v>
      </c>
      <c r="F54" s="13">
        <v>99.749428579102002</v>
      </c>
      <c r="G54" s="13">
        <v>99.885986893581602</v>
      </c>
      <c r="H54" s="13">
        <v>3.4001728692241703E-2</v>
      </c>
      <c r="I54" s="14">
        <v>13919</v>
      </c>
      <c r="J54" s="14">
        <v>13965</v>
      </c>
      <c r="K54" s="13">
        <v>0.95340224234730098</v>
      </c>
      <c r="L54" s="14">
        <v>13965</v>
      </c>
      <c r="M54" s="14">
        <v>2796</v>
      </c>
      <c r="ZA54" s="8"/>
    </row>
    <row r="55" spans="2:677" x14ac:dyDescent="0.3">
      <c r="B55" s="21"/>
      <c r="C55" s="15" t="s">
        <v>254</v>
      </c>
      <c r="D55" s="13">
        <v>98.366058748503505</v>
      </c>
      <c r="E55" s="13">
        <v>0.18220119951886199</v>
      </c>
      <c r="F55" s="13">
        <v>97.967545327151399</v>
      </c>
      <c r="G55" s="13">
        <v>98.687480535878294</v>
      </c>
      <c r="H55" s="13">
        <v>0.18522771150636799</v>
      </c>
      <c r="I55" s="14">
        <v>7701</v>
      </c>
      <c r="J55" s="14">
        <v>7986</v>
      </c>
      <c r="K55" s="13">
        <v>1.64928489950674</v>
      </c>
      <c r="L55" s="14">
        <v>4842.0985376076596</v>
      </c>
      <c r="M55" s="14">
        <v>2194</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318</v>
      </c>
      <c r="C63" s="16"/>
      <c r="D63" s="16"/>
    </row>
    <row r="64" spans="2:677" x14ac:dyDescent="0.3">
      <c r="B64" s="16" t="s">
        <v>319</v>
      </c>
      <c r="C64" s="16"/>
      <c r="D64" s="16"/>
    </row>
    <row r="65" spans="2:9" x14ac:dyDescent="0.3">
      <c r="B65" s="16" t="s">
        <v>270</v>
      </c>
      <c r="C65" s="16"/>
      <c r="D65" s="16"/>
    </row>
    <row r="66" spans="2:9" x14ac:dyDescent="0.3">
      <c r="B66" s="16" t="s">
        <v>9</v>
      </c>
      <c r="C66" s="7" t="str">
        <f>HYPERLINK("https://www.cdc.gov/nchs/data/series/sr_02/sr02_175.pdf", "Link to Vital and Health Statistics")</f>
        <v>Link to Vital and Health Statistics</v>
      </c>
      <c r="D66" s="16"/>
    </row>
    <row r="67" spans="2:9" x14ac:dyDescent="0.3">
      <c r="B67" s="16" t="s">
        <v>271</v>
      </c>
      <c r="C67" s="16"/>
      <c r="D67" s="16"/>
    </row>
    <row r="68" spans="2:9" x14ac:dyDescent="0.3">
      <c r="B68" s="16" t="s">
        <v>272</v>
      </c>
      <c r="C68" s="16"/>
      <c r="D68" s="16"/>
    </row>
    <row r="69" spans="2:9" x14ac:dyDescent="0.3">
      <c r="B69" s="16"/>
      <c r="C69" s="16"/>
      <c r="D69" s="16"/>
    </row>
    <row r="70" spans="2:9" ht="90" customHeight="1" x14ac:dyDescent="0.3">
      <c r="B70" s="18" t="s">
        <v>317</v>
      </c>
      <c r="C70" s="19"/>
      <c r="D70" s="19"/>
      <c r="E70" s="20"/>
      <c r="F70" s="20"/>
      <c r="G70" s="20"/>
      <c r="H70" s="20"/>
      <c r="I70" s="20"/>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70:I70"/>
    <mergeCell ref="B38:B39"/>
    <mergeCell ref="B40:B41"/>
    <mergeCell ref="B42:B46"/>
    <mergeCell ref="B52:B53"/>
    <mergeCell ref="B54:B55"/>
    <mergeCell ref="B47:B51"/>
  </mergeCells>
  <conditionalFormatting sqref="D9:D55">
    <cfRule type="expression" dxfId="107" priority="1">
      <formula>ZA9 = 3</formula>
    </cfRule>
    <cfRule type="expression" dxfId="106" priority="48">
      <formula>I9 = J9</formula>
    </cfRule>
    <cfRule type="expression" dxfId="105" priority="95">
      <formula>ZA9 = 2</formula>
    </cfRule>
    <cfRule type="expression" dxfId="104" priority="142">
      <formula>ZA9 = 1</formula>
    </cfRule>
  </conditionalFormatting>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1:ZA147"/>
  <sheetViews>
    <sheetView showGridLines="0" workbookViewId="0">
      <selection activeCell="L2" sqref="L2"/>
    </sheetView>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2" width="12.19921875" customWidth="1"/>
  </cols>
  <sheetData>
    <row r="1" spans="2:677" ht="69.900000000000006" customHeight="1" x14ac:dyDescent="0.3"/>
    <row r="2" spans="2:677" x14ac:dyDescent="0.3">
      <c r="B2" s="9" t="s">
        <v>5</v>
      </c>
      <c r="C2" s="10" t="s">
        <v>147</v>
      </c>
      <c r="L2" s="11" t="str">
        <f>HYPERLINK("#'INDICE'!A1", "Índice")</f>
        <v>Índice</v>
      </c>
    </row>
    <row r="3" spans="2:677" x14ac:dyDescent="0.3">
      <c r="B3" s="9" t="s">
        <v>7</v>
      </c>
      <c r="C3" s="10" t="s">
        <v>146</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313</v>
      </c>
      <c r="J8" s="12" t="s">
        <v>212</v>
      </c>
      <c r="K8" s="12" t="s">
        <v>213</v>
      </c>
      <c r="L8" s="12" t="s">
        <v>214</v>
      </c>
      <c r="ZA8" s="8" t="s">
        <v>263</v>
      </c>
    </row>
    <row r="9" spans="2:677" x14ac:dyDescent="0.3">
      <c r="B9" s="21" t="s">
        <v>255</v>
      </c>
      <c r="C9" s="21" t="s">
        <v>215</v>
      </c>
      <c r="D9" s="13">
        <v>1.6713371530148</v>
      </c>
      <c r="E9" s="13">
        <v>6.8375651027072201E-2</v>
      </c>
      <c r="F9" s="13">
        <v>1.5372713807592999</v>
      </c>
      <c r="G9" s="13">
        <v>1.8054029252703001</v>
      </c>
      <c r="H9" s="13">
        <v>4.0910746765686703</v>
      </c>
      <c r="I9" s="14">
        <v>1718</v>
      </c>
      <c r="J9" s="13">
        <v>2.2261218864001502</v>
      </c>
      <c r="K9" s="14">
        <v>771.74570291753798</v>
      </c>
      <c r="L9" s="14">
        <v>1218</v>
      </c>
      <c r="ZA9" s="8"/>
    </row>
    <row r="10" spans="2:677" x14ac:dyDescent="0.3">
      <c r="B10" s="21" t="s">
        <v>256</v>
      </c>
      <c r="C10" s="15" t="s">
        <v>216</v>
      </c>
      <c r="D10" s="13">
        <v>1.5785502844235499</v>
      </c>
      <c r="E10" s="13">
        <v>8.2485211251221796E-2</v>
      </c>
      <c r="F10" s="13">
        <v>1.41681956040199</v>
      </c>
      <c r="G10" s="13">
        <v>1.7402810084450999</v>
      </c>
      <c r="H10" s="13">
        <v>5.2253774913064399</v>
      </c>
      <c r="I10" s="14">
        <v>1054</v>
      </c>
      <c r="J10" s="13">
        <v>2.1801151532696199</v>
      </c>
      <c r="K10" s="14">
        <v>483.46070088053301</v>
      </c>
      <c r="L10" s="14">
        <v>747</v>
      </c>
      <c r="ZA10" s="8"/>
    </row>
    <row r="11" spans="2:677" x14ac:dyDescent="0.3">
      <c r="B11" s="21"/>
      <c r="C11" s="15" t="s">
        <v>217</v>
      </c>
      <c r="D11" s="13">
        <v>1.8741607156389499</v>
      </c>
      <c r="E11" s="13">
        <v>0.12776232890733899</v>
      </c>
      <c r="F11" s="13">
        <v>1.62365406549616</v>
      </c>
      <c r="G11" s="13">
        <v>2.1246673657817299</v>
      </c>
      <c r="H11" s="13">
        <v>6.8170423081235798</v>
      </c>
      <c r="I11" s="14">
        <v>664</v>
      </c>
      <c r="J11" s="13">
        <v>2.5494557991826201</v>
      </c>
      <c r="K11" s="14">
        <v>260.44773955794199</v>
      </c>
      <c r="L11" s="14">
        <v>471</v>
      </c>
      <c r="ZA11" s="8"/>
    </row>
    <row r="12" spans="2:677" x14ac:dyDescent="0.3">
      <c r="B12" s="21" t="s">
        <v>257</v>
      </c>
      <c r="C12" s="15" t="s">
        <v>218</v>
      </c>
      <c r="D12" s="13">
        <v>2.0436359849623398</v>
      </c>
      <c r="E12" s="13">
        <v>0.10264288676472499</v>
      </c>
      <c r="F12" s="13">
        <v>1.8423816250557901</v>
      </c>
      <c r="G12" s="13">
        <v>2.2448903448688902</v>
      </c>
      <c r="H12" s="13">
        <v>5.0225621157584497</v>
      </c>
      <c r="I12" s="14">
        <v>639</v>
      </c>
      <c r="J12" s="13">
        <v>1.60127102980049</v>
      </c>
      <c r="K12" s="14">
        <v>399.05799087592101</v>
      </c>
      <c r="L12" s="14">
        <v>428</v>
      </c>
      <c r="ZA12" s="8"/>
    </row>
    <row r="13" spans="2:677" x14ac:dyDescent="0.3">
      <c r="B13" s="21"/>
      <c r="C13" s="15" t="s">
        <v>219</v>
      </c>
      <c r="D13" s="13">
        <v>1.36705370931517</v>
      </c>
      <c r="E13" s="13">
        <v>9.6308879836370501E-2</v>
      </c>
      <c r="F13" s="13">
        <v>1.1782185880932401</v>
      </c>
      <c r="G13" s="13">
        <v>1.5558888305370899</v>
      </c>
      <c r="H13" s="13">
        <v>7.0449960510049801</v>
      </c>
      <c r="I13" s="14">
        <v>613</v>
      </c>
      <c r="J13" s="13">
        <v>1.9501866259309899</v>
      </c>
      <c r="K13" s="14">
        <v>314.328891322061</v>
      </c>
      <c r="L13" s="14">
        <v>441</v>
      </c>
      <c r="ZA13" s="8"/>
    </row>
    <row r="14" spans="2:677" x14ac:dyDescent="0.3">
      <c r="B14" s="21"/>
      <c r="C14" s="15" t="s">
        <v>220</v>
      </c>
      <c r="D14" s="13">
        <v>2.32312732485526</v>
      </c>
      <c r="E14" s="13">
        <v>0.120121010876291</v>
      </c>
      <c r="F14" s="13">
        <v>2.0876031895038301</v>
      </c>
      <c r="G14" s="13">
        <v>2.5586514602066801</v>
      </c>
      <c r="H14" s="13">
        <v>5.1706598080574704</v>
      </c>
      <c r="I14" s="14">
        <v>466</v>
      </c>
      <c r="J14" s="13">
        <v>1.4878179834259799</v>
      </c>
      <c r="K14" s="14">
        <v>313.21035583059</v>
      </c>
      <c r="L14" s="14">
        <v>349</v>
      </c>
      <c r="ZA14" s="8"/>
    </row>
    <row r="15" spans="2:677" x14ac:dyDescent="0.3">
      <c r="B15" s="21" t="s">
        <v>258</v>
      </c>
      <c r="C15" s="15" t="s">
        <v>221</v>
      </c>
      <c r="D15" s="13">
        <v>3.12135405332607</v>
      </c>
      <c r="E15" s="13">
        <v>0.31622973639348401</v>
      </c>
      <c r="F15" s="13">
        <v>2.5013148554109899</v>
      </c>
      <c r="G15" s="13">
        <v>3.7413932512411399</v>
      </c>
      <c r="H15" s="13">
        <v>10.1311716322765</v>
      </c>
      <c r="I15" s="14">
        <v>44</v>
      </c>
      <c r="J15" s="13">
        <v>0.96445207764609997</v>
      </c>
      <c r="K15" s="14">
        <v>44</v>
      </c>
      <c r="L15" s="14">
        <v>26</v>
      </c>
      <c r="ZA15" s="8">
        <v>1</v>
      </c>
    </row>
    <row r="16" spans="2:677" x14ac:dyDescent="0.3">
      <c r="B16" s="21"/>
      <c r="C16" s="15" t="s">
        <v>222</v>
      </c>
      <c r="D16" s="13">
        <v>2.2794601215500099</v>
      </c>
      <c r="E16" s="13">
        <v>0.248036509410719</v>
      </c>
      <c r="F16" s="13">
        <v>1.7931290127092101</v>
      </c>
      <c r="G16" s="13">
        <v>2.7657912303908101</v>
      </c>
      <c r="H16" s="13">
        <v>10.881370859081199</v>
      </c>
      <c r="I16" s="14">
        <v>67</v>
      </c>
      <c r="J16" s="13">
        <v>1.14765041866706</v>
      </c>
      <c r="K16" s="14">
        <v>58.380146872439902</v>
      </c>
      <c r="L16" s="14">
        <v>46</v>
      </c>
      <c r="ZA16" s="8">
        <v>1</v>
      </c>
    </row>
    <row r="17" spans="2:677" x14ac:dyDescent="0.3">
      <c r="B17" s="21"/>
      <c r="C17" s="15" t="s">
        <v>223</v>
      </c>
      <c r="D17" s="13">
        <v>3.6143066147443501</v>
      </c>
      <c r="E17" s="13">
        <v>0.26903456410822901</v>
      </c>
      <c r="F17" s="13">
        <v>3.0868041184783701</v>
      </c>
      <c r="G17" s="13">
        <v>4.1418091110103399</v>
      </c>
      <c r="H17" s="13">
        <v>7.4436010218590303</v>
      </c>
      <c r="I17" s="14">
        <v>50</v>
      </c>
      <c r="J17" s="13">
        <v>0.82635556866607496</v>
      </c>
      <c r="K17" s="14">
        <v>50</v>
      </c>
      <c r="L17" s="14">
        <v>35</v>
      </c>
      <c r="ZA17" s="8">
        <v>1</v>
      </c>
    </row>
    <row r="18" spans="2:677" x14ac:dyDescent="0.3">
      <c r="B18" s="21"/>
      <c r="C18" s="15" t="s">
        <v>224</v>
      </c>
      <c r="D18" s="13">
        <v>1.95339230296496</v>
      </c>
      <c r="E18" s="13">
        <v>0.26833466656760802</v>
      </c>
      <c r="F18" s="13">
        <v>1.42726211252529</v>
      </c>
      <c r="G18" s="13">
        <v>2.4795224934046201</v>
      </c>
      <c r="H18" s="13">
        <v>13.736854914413099</v>
      </c>
      <c r="I18" s="14">
        <v>43</v>
      </c>
      <c r="J18" s="13">
        <v>1.0520663003445001</v>
      </c>
      <c r="K18" s="14">
        <v>40.871948836228</v>
      </c>
      <c r="L18" s="14">
        <v>31</v>
      </c>
      <c r="ZA18" s="8">
        <v>1</v>
      </c>
    </row>
    <row r="19" spans="2:677" x14ac:dyDescent="0.3">
      <c r="B19" s="21"/>
      <c r="C19" s="15" t="s">
        <v>225</v>
      </c>
      <c r="D19" s="13">
        <v>1.76026118176555</v>
      </c>
      <c r="E19" s="13">
        <v>0.38141172654897898</v>
      </c>
      <c r="F19" s="13">
        <v>1.01241809875274</v>
      </c>
      <c r="G19" s="13">
        <v>2.50810426477836</v>
      </c>
      <c r="H19" s="13">
        <v>21.6679053370035</v>
      </c>
      <c r="I19" s="14">
        <v>42</v>
      </c>
      <c r="J19" s="13">
        <v>1.2650551035836599</v>
      </c>
      <c r="K19" s="14">
        <v>33.200134824974903</v>
      </c>
      <c r="L19" s="14">
        <v>32</v>
      </c>
      <c r="ZA19" s="8">
        <v>1</v>
      </c>
    </row>
    <row r="20" spans="2:677" x14ac:dyDescent="0.3">
      <c r="B20" s="21"/>
      <c r="C20" s="15" t="s">
        <v>226</v>
      </c>
      <c r="D20" s="13">
        <v>3.26503251436933</v>
      </c>
      <c r="E20" s="13">
        <v>0.50245654904817305</v>
      </c>
      <c r="F20" s="13">
        <v>2.2798539564890099</v>
      </c>
      <c r="G20" s="13">
        <v>4.2502110722496402</v>
      </c>
      <c r="H20" s="13">
        <v>15.3890212987734</v>
      </c>
      <c r="I20" s="14">
        <v>42</v>
      </c>
      <c r="J20" s="13">
        <v>1.33438561222272</v>
      </c>
      <c r="K20" s="14">
        <v>31.475159515576401</v>
      </c>
      <c r="L20" s="14">
        <v>24</v>
      </c>
      <c r="ZA20" s="8">
        <v>1</v>
      </c>
    </row>
    <row r="21" spans="2:677" x14ac:dyDescent="0.3">
      <c r="B21" s="21"/>
      <c r="C21" s="15" t="s">
        <v>227</v>
      </c>
      <c r="D21" s="13">
        <v>3.7404271104504501</v>
      </c>
      <c r="E21" s="13">
        <v>0.26069393845161698</v>
      </c>
      <c r="F21" s="13">
        <v>3.2292782781416101</v>
      </c>
      <c r="G21" s="13">
        <v>4.2515759427592901</v>
      </c>
      <c r="H21" s="13">
        <v>6.9696302254696798</v>
      </c>
      <c r="I21" s="14">
        <v>112</v>
      </c>
      <c r="J21" s="13">
        <v>1.2779395080584099</v>
      </c>
      <c r="K21" s="14">
        <v>87.641081047852396</v>
      </c>
      <c r="L21" s="14">
        <v>83</v>
      </c>
      <c r="ZA21" s="8"/>
    </row>
    <row r="22" spans="2:677" x14ac:dyDescent="0.3">
      <c r="B22" s="21"/>
      <c r="C22" s="15" t="s">
        <v>228</v>
      </c>
      <c r="D22" s="13">
        <v>1.6547044057665601</v>
      </c>
      <c r="E22" s="13">
        <v>0.17031496438485599</v>
      </c>
      <c r="F22" s="13">
        <v>1.32076378678972</v>
      </c>
      <c r="G22" s="13">
        <v>1.98864502474339</v>
      </c>
      <c r="H22" s="13">
        <v>10.2927727629973</v>
      </c>
      <c r="I22" s="14">
        <v>141</v>
      </c>
      <c r="J22" s="13">
        <v>1.08376587998342</v>
      </c>
      <c r="K22" s="14">
        <v>130.10189986988499</v>
      </c>
      <c r="L22" s="14">
        <v>100</v>
      </c>
      <c r="ZA22" s="8"/>
    </row>
    <row r="23" spans="2:677" x14ac:dyDescent="0.3">
      <c r="B23" s="21"/>
      <c r="C23" s="15" t="s">
        <v>229</v>
      </c>
      <c r="D23" s="13">
        <v>1.0397483427336001</v>
      </c>
      <c r="E23" s="13">
        <v>0.150468738612967</v>
      </c>
      <c r="F23" s="13">
        <v>0.74472069269379804</v>
      </c>
      <c r="G23" s="13">
        <v>1.33477599277341</v>
      </c>
      <c r="H23" s="13">
        <v>14.471649766458899</v>
      </c>
      <c r="I23" s="14">
        <v>116</v>
      </c>
      <c r="J23" s="13">
        <v>1.6086747718359</v>
      </c>
      <c r="K23" s="14">
        <v>72.109044059673494</v>
      </c>
      <c r="L23" s="14">
        <v>83</v>
      </c>
      <c r="ZA23" s="8"/>
    </row>
    <row r="24" spans="2:677" x14ac:dyDescent="0.3">
      <c r="B24" s="21"/>
      <c r="C24" s="15" t="s">
        <v>230</v>
      </c>
      <c r="D24" s="13">
        <v>2.2630076386087099</v>
      </c>
      <c r="E24" s="13">
        <v>0.370720527775175</v>
      </c>
      <c r="F24" s="13">
        <v>1.5361270444119699</v>
      </c>
      <c r="G24" s="13">
        <v>2.9898882328054399</v>
      </c>
      <c r="H24" s="13">
        <v>16.381762105014101</v>
      </c>
      <c r="I24" s="14">
        <v>50</v>
      </c>
      <c r="J24" s="13">
        <v>1.2420480135774199</v>
      </c>
      <c r="K24" s="14">
        <v>40.256092722202602</v>
      </c>
      <c r="L24" s="14">
        <v>34</v>
      </c>
      <c r="ZA24" s="8">
        <v>1</v>
      </c>
    </row>
    <row r="25" spans="2:677" x14ac:dyDescent="0.3">
      <c r="B25" s="21"/>
      <c r="C25" s="15" t="s">
        <v>231</v>
      </c>
      <c r="D25" s="13">
        <v>3.24649527718389</v>
      </c>
      <c r="E25" s="13">
        <v>0.29257403129565801</v>
      </c>
      <c r="F25" s="13">
        <v>2.6728383853171001</v>
      </c>
      <c r="G25" s="13">
        <v>3.8201521690506799</v>
      </c>
      <c r="H25" s="13">
        <v>9.0119962087068206</v>
      </c>
      <c r="I25" s="14">
        <v>87</v>
      </c>
      <c r="J25" s="13">
        <v>1.4237203272352501</v>
      </c>
      <c r="K25" s="14">
        <v>61.1075070965286</v>
      </c>
      <c r="L25" s="14">
        <v>62</v>
      </c>
      <c r="ZA25" s="8">
        <v>1</v>
      </c>
    </row>
    <row r="26" spans="2:677" x14ac:dyDescent="0.3">
      <c r="B26" s="21"/>
      <c r="C26" s="15" t="s">
        <v>232</v>
      </c>
      <c r="D26" s="13">
        <v>1.0981453796265099</v>
      </c>
      <c r="E26" s="13">
        <v>0.133967725117252</v>
      </c>
      <c r="F26" s="13">
        <v>0.83547166090686897</v>
      </c>
      <c r="G26" s="13">
        <v>1.3608190983461499</v>
      </c>
      <c r="H26" s="13">
        <v>12.199452604610199</v>
      </c>
      <c r="I26" s="14">
        <v>105</v>
      </c>
      <c r="J26" s="13">
        <v>1.16041498380803</v>
      </c>
      <c r="K26" s="14">
        <v>90.484870899745601</v>
      </c>
      <c r="L26" s="14">
        <v>77</v>
      </c>
      <c r="ZA26" s="8"/>
    </row>
    <row r="27" spans="2:677" x14ac:dyDescent="0.3">
      <c r="B27" s="21"/>
      <c r="C27" s="15" t="s">
        <v>233</v>
      </c>
      <c r="D27" s="13">
        <v>1.3652356495686899</v>
      </c>
      <c r="E27" s="13">
        <v>0.23637828705594499</v>
      </c>
      <c r="F27" s="13">
        <v>0.90176309577843705</v>
      </c>
      <c r="G27" s="13">
        <v>1.8287082033589499</v>
      </c>
      <c r="H27" s="13">
        <v>17.314101571448301</v>
      </c>
      <c r="I27" s="14">
        <v>86</v>
      </c>
      <c r="J27" s="13">
        <v>1.3319443175707499</v>
      </c>
      <c r="K27" s="14">
        <v>64.567263710280301</v>
      </c>
      <c r="L27" s="14">
        <v>62</v>
      </c>
      <c r="ZA27" s="8">
        <v>1</v>
      </c>
    </row>
    <row r="28" spans="2:677" x14ac:dyDescent="0.3">
      <c r="B28" s="21"/>
      <c r="C28" s="15" t="s">
        <v>234</v>
      </c>
      <c r="D28" s="13">
        <v>3.3139752221911198</v>
      </c>
      <c r="E28" s="13">
        <v>0.36120740519235101</v>
      </c>
      <c r="F28" s="13">
        <v>2.6057472346821502</v>
      </c>
      <c r="G28" s="13">
        <v>4.0222032097001001</v>
      </c>
      <c r="H28" s="13">
        <v>10.8995203939253</v>
      </c>
      <c r="I28" s="14">
        <v>47</v>
      </c>
      <c r="J28" s="13">
        <v>0.98398239006143695</v>
      </c>
      <c r="K28" s="14">
        <v>47</v>
      </c>
      <c r="L28" s="14">
        <v>31</v>
      </c>
      <c r="ZA28" s="8">
        <v>1</v>
      </c>
    </row>
    <row r="29" spans="2:677" x14ac:dyDescent="0.3">
      <c r="B29" s="21"/>
      <c r="C29" s="15" t="s">
        <v>235</v>
      </c>
      <c r="D29" s="13">
        <v>2.0789957959434702</v>
      </c>
      <c r="E29" s="13">
        <v>0.25407746972063899</v>
      </c>
      <c r="F29" s="13">
        <v>1.5808200319228001</v>
      </c>
      <c r="G29" s="13">
        <v>2.5771715599641301</v>
      </c>
      <c r="H29" s="13">
        <v>12.2211632277658</v>
      </c>
      <c r="I29" s="14">
        <v>66</v>
      </c>
      <c r="J29" s="13">
        <v>1.2145633680753001</v>
      </c>
      <c r="K29" s="14">
        <v>54.340515888100001</v>
      </c>
      <c r="L29" s="14">
        <v>50</v>
      </c>
      <c r="ZA29" s="8">
        <v>1</v>
      </c>
    </row>
    <row r="30" spans="2:677" x14ac:dyDescent="0.3">
      <c r="B30" s="21"/>
      <c r="C30" s="15" t="s">
        <v>236</v>
      </c>
      <c r="D30" s="13">
        <v>1.89940537206376</v>
      </c>
      <c r="E30" s="13">
        <v>0.24302344947448801</v>
      </c>
      <c r="F30" s="13">
        <v>1.4229034895867101</v>
      </c>
      <c r="G30" s="13">
        <v>2.37590725454081</v>
      </c>
      <c r="H30" s="13">
        <v>12.7947121266923</v>
      </c>
      <c r="I30" s="14">
        <v>75</v>
      </c>
      <c r="J30" s="13">
        <v>1.3650399413219401</v>
      </c>
      <c r="K30" s="14">
        <v>54.943447242553297</v>
      </c>
      <c r="L30" s="14">
        <v>58</v>
      </c>
      <c r="ZA30" s="8">
        <v>1</v>
      </c>
    </row>
    <row r="31" spans="2:677" x14ac:dyDescent="0.3">
      <c r="B31" s="21"/>
      <c r="C31" s="15" t="s">
        <v>237</v>
      </c>
      <c r="D31" s="13">
        <v>1.50530137906063</v>
      </c>
      <c r="E31" s="13">
        <v>0.192155578151816</v>
      </c>
      <c r="F31" s="13">
        <v>1.12853734696496</v>
      </c>
      <c r="G31" s="13">
        <v>1.88206541115629</v>
      </c>
      <c r="H31" s="13">
        <v>12.7652562353812</v>
      </c>
      <c r="I31" s="14">
        <v>82</v>
      </c>
      <c r="J31" s="13">
        <v>1.2334391715845801</v>
      </c>
      <c r="K31" s="14">
        <v>66.480781451634897</v>
      </c>
      <c r="L31" s="14">
        <v>52</v>
      </c>
      <c r="ZA31" s="8">
        <v>1</v>
      </c>
    </row>
    <row r="32" spans="2:677" x14ac:dyDescent="0.3">
      <c r="B32" s="21"/>
      <c r="C32" s="15" t="s">
        <v>238</v>
      </c>
      <c r="D32" s="13">
        <v>1.3539990383407099</v>
      </c>
      <c r="E32" s="13">
        <v>0.20893931198704799</v>
      </c>
      <c r="F32" s="13">
        <v>0.94432673840185599</v>
      </c>
      <c r="G32" s="13">
        <v>1.7636713382795699</v>
      </c>
      <c r="H32" s="13">
        <v>15.431274769818</v>
      </c>
      <c r="I32" s="14">
        <v>49</v>
      </c>
      <c r="J32" s="13">
        <v>1.0831783437635101</v>
      </c>
      <c r="K32" s="14">
        <v>45.237241200511001</v>
      </c>
      <c r="L32" s="14">
        <v>26</v>
      </c>
      <c r="ZA32" s="8">
        <v>1</v>
      </c>
    </row>
    <row r="33" spans="2:677" x14ac:dyDescent="0.3">
      <c r="B33" s="21"/>
      <c r="C33" s="15" t="s">
        <v>239</v>
      </c>
      <c r="D33" s="13">
        <v>3.60639746979265</v>
      </c>
      <c r="E33" s="13">
        <v>0.273577668172863</v>
      </c>
      <c r="F33" s="13">
        <v>3.0699872008661702</v>
      </c>
      <c r="G33" s="13">
        <v>4.1428077387191298</v>
      </c>
      <c r="H33" s="13">
        <v>7.5858989605100904</v>
      </c>
      <c r="I33" s="14">
        <v>68</v>
      </c>
      <c r="J33" s="13">
        <v>1.5594192042530299</v>
      </c>
      <c r="K33" s="14">
        <v>43.605978312016802</v>
      </c>
      <c r="L33" s="14">
        <v>54</v>
      </c>
      <c r="ZA33" s="8">
        <v>1</v>
      </c>
    </row>
    <row r="34" spans="2:677" x14ac:dyDescent="0.3">
      <c r="B34" s="21"/>
      <c r="C34" s="15" t="s">
        <v>240</v>
      </c>
      <c r="D34" s="13">
        <v>1.5555072223245101</v>
      </c>
      <c r="E34" s="13">
        <v>0.242411253880598</v>
      </c>
      <c r="F34" s="13">
        <v>1.0802056863718901</v>
      </c>
      <c r="G34" s="13">
        <v>2.0308087582771202</v>
      </c>
      <c r="H34" s="13">
        <v>15.5840648247422</v>
      </c>
      <c r="I34" s="14">
        <v>106</v>
      </c>
      <c r="J34" s="13">
        <v>1.8727736943067399</v>
      </c>
      <c r="K34" s="14">
        <v>56.600538720850999</v>
      </c>
      <c r="L34" s="14">
        <v>83</v>
      </c>
      <c r="ZA34" s="8">
        <v>3</v>
      </c>
    </row>
    <row r="35" spans="2:677" x14ac:dyDescent="0.3">
      <c r="B35" s="21"/>
      <c r="C35" s="15" t="s">
        <v>241</v>
      </c>
      <c r="D35" s="13">
        <v>1.59902333842124</v>
      </c>
      <c r="E35" s="13">
        <v>0.178620749407324</v>
      </c>
      <c r="F35" s="13">
        <v>1.24879736835087</v>
      </c>
      <c r="G35" s="13">
        <v>1.94924930849161</v>
      </c>
      <c r="H35" s="13">
        <v>11.1706155323337</v>
      </c>
      <c r="I35" s="14">
        <v>104</v>
      </c>
      <c r="J35" s="13">
        <v>1.1813489864245701</v>
      </c>
      <c r="K35" s="14">
        <v>88.034950886750806</v>
      </c>
      <c r="L35" s="14">
        <v>73</v>
      </c>
      <c r="ZA35" s="8"/>
    </row>
    <row r="36" spans="2:677" x14ac:dyDescent="0.3">
      <c r="B36" s="21"/>
      <c r="C36" s="15" t="s">
        <v>242</v>
      </c>
      <c r="D36" s="13">
        <v>1.1673082672743</v>
      </c>
      <c r="E36" s="13">
        <v>0.19839384136809299</v>
      </c>
      <c r="F36" s="13">
        <v>0.77831272347730696</v>
      </c>
      <c r="G36" s="13">
        <v>1.5563038110712899</v>
      </c>
      <c r="H36" s="13">
        <v>16.995839653508899</v>
      </c>
      <c r="I36" s="14">
        <v>83</v>
      </c>
      <c r="J36" s="13">
        <v>1.4386952463358</v>
      </c>
      <c r="K36" s="14">
        <v>57.691161635093998</v>
      </c>
      <c r="L36" s="14">
        <v>60</v>
      </c>
      <c r="ZA36" s="8">
        <v>1</v>
      </c>
    </row>
    <row r="37" spans="2:677" x14ac:dyDescent="0.3">
      <c r="B37" s="21"/>
      <c r="C37" s="15" t="s">
        <v>243</v>
      </c>
      <c r="D37" s="13">
        <v>1.8588501870582399</v>
      </c>
      <c r="E37" s="13">
        <v>0.25237081111679599</v>
      </c>
      <c r="F37" s="13">
        <v>1.36402070932902</v>
      </c>
      <c r="G37" s="13">
        <v>2.3536796647874501</v>
      </c>
      <c r="H37" s="13">
        <v>13.5767160190672</v>
      </c>
      <c r="I37" s="14">
        <v>53</v>
      </c>
      <c r="J37" s="13">
        <v>1.22892579002763</v>
      </c>
      <c r="K37" s="14">
        <v>43.127095574101602</v>
      </c>
      <c r="L37" s="14">
        <v>36</v>
      </c>
      <c r="ZA37" s="8">
        <v>1</v>
      </c>
    </row>
    <row r="38" spans="2:677" x14ac:dyDescent="0.3">
      <c r="B38" s="21" t="s">
        <v>259</v>
      </c>
      <c r="C38" s="15" t="s">
        <v>244</v>
      </c>
      <c r="D38" s="13">
        <v>1.8030242067223701</v>
      </c>
      <c r="E38" s="13">
        <v>9.0146829797452893E-2</v>
      </c>
      <c r="F38" s="13">
        <v>1.6262711642044201</v>
      </c>
      <c r="G38" s="13">
        <v>1.9797772492403301</v>
      </c>
      <c r="H38" s="13">
        <v>4.9997570449332098</v>
      </c>
      <c r="I38" s="14">
        <v>975</v>
      </c>
      <c r="J38" s="13">
        <v>1.97740395821918</v>
      </c>
      <c r="K38" s="14">
        <v>493.07072333266302</v>
      </c>
      <c r="L38" s="14">
        <v>663</v>
      </c>
      <c r="ZA38" s="8"/>
    </row>
    <row r="39" spans="2:677" x14ac:dyDescent="0.3">
      <c r="B39" s="21"/>
      <c r="C39" s="15" t="s">
        <v>245</v>
      </c>
      <c r="D39" s="13">
        <v>1.57252054855529</v>
      </c>
      <c r="E39" s="13">
        <v>0.100679995127575</v>
      </c>
      <c r="F39" s="13">
        <v>1.3751148771692201</v>
      </c>
      <c r="G39" s="13">
        <v>1.7699262199413499</v>
      </c>
      <c r="H39" s="13">
        <v>6.4024597465560404</v>
      </c>
      <c r="I39" s="14">
        <v>743</v>
      </c>
      <c r="J39" s="13">
        <v>2.2892663280557302</v>
      </c>
      <c r="K39" s="14">
        <v>324.55813065272599</v>
      </c>
      <c r="L39" s="14">
        <v>479</v>
      </c>
      <c r="ZA39" s="8"/>
    </row>
    <row r="40" spans="2:677" x14ac:dyDescent="0.3">
      <c r="B40" s="21" t="s">
        <v>284</v>
      </c>
      <c r="C40" s="15" t="s">
        <v>277</v>
      </c>
      <c r="D40" s="13">
        <v>1.63069328717914</v>
      </c>
      <c r="E40" s="13">
        <v>9.2385980811998294E-2</v>
      </c>
      <c r="F40" s="13">
        <v>1.44954988778044</v>
      </c>
      <c r="G40" s="13">
        <v>1.8118366865778299</v>
      </c>
      <c r="H40" s="13">
        <v>5.6654419036588202</v>
      </c>
      <c r="I40" s="14">
        <v>855</v>
      </c>
      <c r="J40" s="13">
        <v>2.1684215269852798</v>
      </c>
      <c r="K40" s="14">
        <v>394.29603025048903</v>
      </c>
      <c r="L40" s="14">
        <v>609</v>
      </c>
      <c r="ZA40" s="8"/>
    </row>
    <row r="41" spans="2:677" x14ac:dyDescent="0.3">
      <c r="B41" s="21"/>
      <c r="C41" s="15" t="s">
        <v>278</v>
      </c>
      <c r="D41" s="13">
        <v>1.7109058471319201</v>
      </c>
      <c r="E41" s="13">
        <v>0.100443181045919</v>
      </c>
      <c r="F41" s="13">
        <v>1.5139645027725299</v>
      </c>
      <c r="G41" s="13">
        <v>1.90784719149132</v>
      </c>
      <c r="H41" s="13">
        <v>5.8707602884341696</v>
      </c>
      <c r="I41" s="14">
        <v>863</v>
      </c>
      <c r="J41" s="13">
        <v>2.2642101550387799</v>
      </c>
      <c r="K41" s="14">
        <v>381.14836561415302</v>
      </c>
      <c r="L41" s="14">
        <v>637</v>
      </c>
      <c r="ZA41" s="8"/>
    </row>
    <row r="42" spans="2:677" x14ac:dyDescent="0.3">
      <c r="B42" s="21" t="s">
        <v>285</v>
      </c>
      <c r="C42" s="15" t="s">
        <v>279</v>
      </c>
      <c r="D42" s="13">
        <v>2.4452001792868301</v>
      </c>
      <c r="E42" s="13">
        <v>0.24718506349879299</v>
      </c>
      <c r="F42" s="13">
        <v>1.960538520784</v>
      </c>
      <c r="G42" s="13">
        <v>2.9298618377896601</v>
      </c>
      <c r="H42" s="13">
        <v>10.1089908954156</v>
      </c>
      <c r="I42" s="14">
        <v>218</v>
      </c>
      <c r="J42" s="13">
        <v>2.6791183661751701</v>
      </c>
      <c r="K42" s="14">
        <v>81.370051712655993</v>
      </c>
      <c r="L42" s="14">
        <v>131</v>
      </c>
      <c r="ZA42" s="8"/>
    </row>
    <row r="43" spans="2:677" x14ac:dyDescent="0.3">
      <c r="B43" s="21"/>
      <c r="C43" s="15" t="s">
        <v>280</v>
      </c>
      <c r="D43" s="13">
        <v>1.9045855923266499</v>
      </c>
      <c r="E43" s="13">
        <v>0.33291016538146501</v>
      </c>
      <c r="F43" s="13">
        <v>1.25184067885003</v>
      </c>
      <c r="G43" s="13">
        <v>2.55733050580326</v>
      </c>
      <c r="H43" s="13">
        <v>17.4794016463592</v>
      </c>
      <c r="I43" s="14">
        <v>80</v>
      </c>
      <c r="J43" s="13">
        <v>2.2102405399478999</v>
      </c>
      <c r="K43" s="14">
        <v>36.195155483794402</v>
      </c>
      <c r="L43" s="14">
        <v>49</v>
      </c>
      <c r="ZA43" s="8">
        <v>1</v>
      </c>
    </row>
    <row r="44" spans="2:677" x14ac:dyDescent="0.3">
      <c r="B44" s="21"/>
      <c r="C44" s="15" t="s">
        <v>281</v>
      </c>
      <c r="D44" s="13">
        <v>0.96731655569611996</v>
      </c>
      <c r="E44" s="13">
        <v>0.198888640299584</v>
      </c>
      <c r="F44" s="13">
        <v>0.57735084781490897</v>
      </c>
      <c r="G44" s="13">
        <v>1.3572822635773301</v>
      </c>
      <c r="H44" s="13">
        <v>20.5608638794005</v>
      </c>
      <c r="I44" s="14">
        <v>51</v>
      </c>
      <c r="J44" s="13">
        <v>1.0364536225226499</v>
      </c>
      <c r="K44" s="14">
        <v>49.206253798283797</v>
      </c>
      <c r="L44" s="14">
        <v>27</v>
      </c>
      <c r="ZA44" s="8">
        <v>1</v>
      </c>
    </row>
    <row r="45" spans="2:677" x14ac:dyDescent="0.3">
      <c r="B45" s="21"/>
      <c r="C45" s="15" t="s">
        <v>282</v>
      </c>
      <c r="D45" s="13">
        <v>1.6165601426762699</v>
      </c>
      <c r="E45" s="13">
        <v>7.5472178584784E-2</v>
      </c>
      <c r="F45" s="13">
        <v>1.4685800393238599</v>
      </c>
      <c r="G45" s="13">
        <v>1.7645402460286801</v>
      </c>
      <c r="H45" s="13">
        <v>4.6686898057400699</v>
      </c>
      <c r="I45" s="14">
        <v>1353</v>
      </c>
      <c r="J45" s="13">
        <v>2.2267273042868898</v>
      </c>
      <c r="K45" s="14">
        <v>607.61818359850702</v>
      </c>
      <c r="L45" s="14">
        <v>977</v>
      </c>
      <c r="ZA45" s="8"/>
    </row>
    <row r="46" spans="2:677" x14ac:dyDescent="0.3">
      <c r="B46" s="21"/>
      <c r="C46" s="15" t="s">
        <v>283</v>
      </c>
      <c r="D46" s="13">
        <v>2.4710096703487898</v>
      </c>
      <c r="E46" s="13">
        <v>0.59006353514482401</v>
      </c>
      <c r="F46" s="13">
        <v>1.3140580021638399</v>
      </c>
      <c r="G46" s="13">
        <v>3.6279613385337499</v>
      </c>
      <c r="H46" s="13">
        <v>23.879450664453898</v>
      </c>
      <c r="I46" s="14">
        <v>16</v>
      </c>
      <c r="J46" s="13">
        <v>1.3472561916530399</v>
      </c>
      <c r="K46" s="14">
        <v>11.8759892135797</v>
      </c>
      <c r="L46" s="14">
        <v>1</v>
      </c>
      <c r="ZA46" s="8">
        <v>1</v>
      </c>
    </row>
    <row r="47" spans="2:677" x14ac:dyDescent="0.3">
      <c r="B47" s="21" t="s">
        <v>261</v>
      </c>
      <c r="C47" s="15" t="s">
        <v>246</v>
      </c>
      <c r="D47" s="13">
        <v>1.7222866278946301</v>
      </c>
      <c r="E47" s="13">
        <v>0.12970647989468001</v>
      </c>
      <c r="F47" s="13">
        <v>1.4679680028881901</v>
      </c>
      <c r="G47" s="13">
        <v>1.97660525290107</v>
      </c>
      <c r="H47" s="13">
        <v>7.5310623559353198</v>
      </c>
      <c r="I47" s="14">
        <v>445</v>
      </c>
      <c r="J47" s="13">
        <v>2.2755050183962</v>
      </c>
      <c r="K47" s="14">
        <v>195.56098378268601</v>
      </c>
      <c r="L47" s="14">
        <v>298</v>
      </c>
      <c r="ZA47" s="8"/>
    </row>
    <row r="48" spans="2:677" x14ac:dyDescent="0.3">
      <c r="B48" s="21"/>
      <c r="C48" s="15" t="s">
        <v>247</v>
      </c>
      <c r="D48" s="13">
        <v>1.65749772123348</v>
      </c>
      <c r="E48" s="13">
        <v>0.166483235475923</v>
      </c>
      <c r="F48" s="13">
        <v>1.33107002411889</v>
      </c>
      <c r="G48" s="13">
        <v>1.9839254183480699</v>
      </c>
      <c r="H48" s="13">
        <v>10.044251243496699</v>
      </c>
      <c r="I48" s="14">
        <v>319</v>
      </c>
      <c r="J48" s="13">
        <v>2.3732121498479799</v>
      </c>
      <c r="K48" s="14">
        <v>134.41697575180299</v>
      </c>
      <c r="L48" s="14">
        <v>195</v>
      </c>
      <c r="ZA48" s="8"/>
    </row>
    <row r="49" spans="2:677" x14ac:dyDescent="0.3">
      <c r="B49" s="21"/>
      <c r="C49" s="15" t="s">
        <v>248</v>
      </c>
      <c r="D49" s="13">
        <v>1.61115435733562</v>
      </c>
      <c r="E49" s="13">
        <v>0.122286087032439</v>
      </c>
      <c r="F49" s="13">
        <v>1.3713850756716699</v>
      </c>
      <c r="G49" s="13">
        <v>1.85092363899958</v>
      </c>
      <c r="H49" s="13">
        <v>7.5899671856807203</v>
      </c>
      <c r="I49" s="14">
        <v>306</v>
      </c>
      <c r="J49" s="13">
        <v>1.82133734879391</v>
      </c>
      <c r="K49" s="14">
        <v>168.008414367955</v>
      </c>
      <c r="L49" s="14">
        <v>189</v>
      </c>
      <c r="ZA49" s="8"/>
    </row>
    <row r="50" spans="2:677" x14ac:dyDescent="0.3">
      <c r="B50" s="21"/>
      <c r="C50" s="15" t="s">
        <v>249</v>
      </c>
      <c r="D50" s="13">
        <v>1.9850516776801399</v>
      </c>
      <c r="E50" s="13">
        <v>0.18319128056803699</v>
      </c>
      <c r="F50" s="13">
        <v>1.62586411338064</v>
      </c>
      <c r="G50" s="13">
        <v>2.3442392419796398</v>
      </c>
      <c r="H50" s="13">
        <v>9.2285396207984896</v>
      </c>
      <c r="I50" s="14">
        <v>311</v>
      </c>
      <c r="J50" s="13">
        <v>2.3900616126136698</v>
      </c>
      <c r="K50" s="14">
        <v>130.122168549414</v>
      </c>
      <c r="L50" s="14">
        <v>183</v>
      </c>
      <c r="ZA50" s="8"/>
    </row>
    <row r="51" spans="2:677" x14ac:dyDescent="0.3">
      <c r="B51" s="21"/>
      <c r="C51" s="15" t="s">
        <v>250</v>
      </c>
      <c r="D51" s="13">
        <v>1.3808811086411401</v>
      </c>
      <c r="E51" s="13">
        <v>0.14460032788850699</v>
      </c>
      <c r="F51" s="13">
        <v>1.0973597564778099</v>
      </c>
      <c r="G51" s="13">
        <v>1.6644024608044701</v>
      </c>
      <c r="H51" s="13">
        <v>10.4715986759209</v>
      </c>
      <c r="I51" s="14">
        <v>316</v>
      </c>
      <c r="J51" s="13">
        <v>1.59606585367007</v>
      </c>
      <c r="K51" s="14">
        <v>197.986818196363</v>
      </c>
      <c r="L51" s="14">
        <v>203</v>
      </c>
      <c r="ZA51" s="8"/>
    </row>
    <row r="52" spans="2:677" x14ac:dyDescent="0.3">
      <c r="B52" s="21" t="s">
        <v>260</v>
      </c>
      <c r="C52" s="15" t="s">
        <v>251</v>
      </c>
      <c r="D52" s="13">
        <v>1.6717741144881499</v>
      </c>
      <c r="E52" s="13">
        <v>8.1415522972356699E-2</v>
      </c>
      <c r="F52" s="13">
        <v>1.5121407340022901</v>
      </c>
      <c r="G52" s="13">
        <v>1.83140749497402</v>
      </c>
      <c r="H52" s="13">
        <v>4.8700073931509396</v>
      </c>
      <c r="I52" s="14">
        <v>1243</v>
      </c>
      <c r="J52" s="13">
        <v>2.2262294376703902</v>
      </c>
      <c r="K52" s="14">
        <v>558.34316938182496</v>
      </c>
      <c r="L52" s="14">
        <v>901</v>
      </c>
      <c r="ZA52" s="8"/>
    </row>
    <row r="53" spans="2:677" x14ac:dyDescent="0.3">
      <c r="B53" s="21"/>
      <c r="C53" s="15" t="s">
        <v>252</v>
      </c>
      <c r="D53" s="13">
        <v>1.71047234475155</v>
      </c>
      <c r="E53" s="13">
        <v>0.12705514312136801</v>
      </c>
      <c r="F53" s="13">
        <v>1.4613522597345201</v>
      </c>
      <c r="G53" s="13">
        <v>1.9595924297685801</v>
      </c>
      <c r="H53" s="13">
        <v>7.4280735091231902</v>
      </c>
      <c r="I53" s="14">
        <v>454</v>
      </c>
      <c r="J53" s="13">
        <v>2.2507235679209101</v>
      </c>
      <c r="K53" s="14">
        <v>201.71290978188799</v>
      </c>
      <c r="L53" s="14">
        <v>305</v>
      </c>
      <c r="ZA53" s="8"/>
    </row>
    <row r="54" spans="2:677" x14ac:dyDescent="0.3">
      <c r="B54" s="21" t="s">
        <v>254</v>
      </c>
      <c r="C54" s="15" t="s">
        <v>253</v>
      </c>
      <c r="D54" s="13">
        <v>1.6603906513695501</v>
      </c>
      <c r="E54" s="13">
        <v>8.0932187434636899E-2</v>
      </c>
      <c r="F54" s="13">
        <v>1.5017049782422001</v>
      </c>
      <c r="G54" s="13">
        <v>1.8190763244968999</v>
      </c>
      <c r="H54" s="13">
        <v>4.8742859018075597</v>
      </c>
      <c r="I54" s="14">
        <v>1042</v>
      </c>
      <c r="J54" s="13">
        <v>1.8786973457805201</v>
      </c>
      <c r="K54" s="14">
        <v>554.63962960308197</v>
      </c>
      <c r="L54" s="14">
        <v>746</v>
      </c>
      <c r="ZA54" s="8"/>
    </row>
    <row r="55" spans="2:677" x14ac:dyDescent="0.3">
      <c r="B55" s="21"/>
      <c r="C55" s="15" t="s">
        <v>254</v>
      </c>
      <c r="D55" s="13">
        <v>1.6856597457697899</v>
      </c>
      <c r="E55" s="13">
        <v>0.115335172942002</v>
      </c>
      <c r="F55" s="13">
        <v>1.4595193171752701</v>
      </c>
      <c r="G55" s="13">
        <v>1.91180017436431</v>
      </c>
      <c r="H55" s="13">
        <v>6.8421384108767596</v>
      </c>
      <c r="I55" s="14">
        <v>676</v>
      </c>
      <c r="J55" s="13">
        <v>2.5116213768726801</v>
      </c>
      <c r="K55" s="14">
        <v>269.14884792138298</v>
      </c>
      <c r="L55" s="14">
        <v>477</v>
      </c>
      <c r="ZA55" s="8"/>
    </row>
    <row r="57" spans="2:677" x14ac:dyDescent="0.3">
      <c r="B57" s="16"/>
      <c r="C57" s="16"/>
      <c r="D57" s="16"/>
    </row>
    <row r="58" spans="2:677" x14ac:dyDescent="0.3">
      <c r="B58" s="16" t="s">
        <v>264</v>
      </c>
      <c r="C58" s="16"/>
      <c r="D58" s="16"/>
    </row>
    <row r="59" spans="2:677" x14ac:dyDescent="0.3">
      <c r="B59" s="16" t="s">
        <v>314</v>
      </c>
      <c r="C59" s="16"/>
      <c r="D59" s="16"/>
    </row>
    <row r="60" spans="2:677" x14ac:dyDescent="0.3">
      <c r="B60" s="16" t="s">
        <v>315</v>
      </c>
      <c r="C60" s="16"/>
      <c r="D60" s="16"/>
    </row>
    <row r="61" spans="2:677" x14ac:dyDescent="0.3">
      <c r="B61" s="16" t="s">
        <v>316</v>
      </c>
      <c r="C61" s="16"/>
      <c r="D61" s="16"/>
    </row>
    <row r="62" spans="2:677" x14ac:dyDescent="0.3">
      <c r="B62" s="16" t="s">
        <v>271</v>
      </c>
      <c r="C62" s="16"/>
      <c r="D62" s="16"/>
    </row>
    <row r="63" spans="2:677" x14ac:dyDescent="0.3">
      <c r="B63" s="16" t="s">
        <v>272</v>
      </c>
      <c r="C63" s="16"/>
      <c r="D63" s="16"/>
    </row>
    <row r="64" spans="2:677" x14ac:dyDescent="0.3">
      <c r="B64" s="16"/>
      <c r="C64" s="16"/>
      <c r="D64" s="16"/>
    </row>
    <row r="65" spans="2:9" ht="90" customHeight="1" x14ac:dyDescent="0.3">
      <c r="B65" s="18" t="s">
        <v>367</v>
      </c>
      <c r="C65" s="19"/>
      <c r="D65" s="19"/>
      <c r="E65" s="20"/>
      <c r="F65" s="20"/>
      <c r="G65" s="20"/>
      <c r="H65" s="20"/>
      <c r="I65" s="20"/>
    </row>
    <row r="66" spans="2:9" x14ac:dyDescent="0.3">
      <c r="B66" s="16"/>
      <c r="C66" s="16"/>
      <c r="D66" s="16"/>
    </row>
    <row r="67" spans="2:9" x14ac:dyDescent="0.3">
      <c r="B67" s="16"/>
      <c r="C67" s="16"/>
      <c r="D67" s="16"/>
    </row>
    <row r="68" spans="2:9" x14ac:dyDescent="0.3">
      <c r="B68" s="16"/>
      <c r="C68" s="16"/>
      <c r="D68" s="16"/>
    </row>
    <row r="69" spans="2:9" x14ac:dyDescent="0.3">
      <c r="B69" s="16"/>
      <c r="C69" s="16"/>
      <c r="D69" s="16"/>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row r="147" spans="3:3" x14ac:dyDescent="0.3">
      <c r="C147" s="7" t="str">
        <f>HYPERLINK("https://www.cdc.gov/nchs/data/series/sr_02/sr02_175.pdf", "Link to Vital and Health Statistics")</f>
        <v>Link to Vital and Health Statistics</v>
      </c>
    </row>
  </sheetData>
  <mergeCells count="12">
    <mergeCell ref="B8:C8"/>
    <mergeCell ref="B9:C9"/>
    <mergeCell ref="B10:B11"/>
    <mergeCell ref="B12:B14"/>
    <mergeCell ref="B15:B37"/>
    <mergeCell ref="B65:I65"/>
    <mergeCell ref="B38:B39"/>
    <mergeCell ref="B40:B41"/>
    <mergeCell ref="B42:B46"/>
    <mergeCell ref="B52:B53"/>
    <mergeCell ref="B54:B55"/>
    <mergeCell ref="B47:B51"/>
  </mergeCells>
  <conditionalFormatting sqref="D9:D55">
    <cfRule type="expression" dxfId="103" priority="1">
      <formula>ZA9 = 3</formula>
    </cfRule>
    <cfRule type="expression" dxfId="102" priority="48">
      <formula>I9 = J9</formula>
    </cfRule>
    <cfRule type="expression" dxfId="101" priority="95">
      <formula>ZA9 = 2</formula>
    </cfRule>
    <cfRule type="expression" dxfId="100" priority="142">
      <formula>ZA9 = 1</formula>
    </cfRule>
  </conditionalFormatting>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149</v>
      </c>
      <c r="M2" s="11" t="str">
        <f>HYPERLINK("#'INDICE'!A1", "Índice")</f>
        <v>Índice</v>
      </c>
    </row>
    <row r="3" spans="2:677" x14ac:dyDescent="0.3">
      <c r="B3" s="9" t="s">
        <v>7</v>
      </c>
      <c r="C3" s="10" t="s">
        <v>148</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9.2033192570526108</v>
      </c>
      <c r="E9" s="13">
        <v>0.47471869873536299</v>
      </c>
      <c r="F9" s="13">
        <v>8.3138655055376205</v>
      </c>
      <c r="G9" s="13">
        <v>10.177367952271799</v>
      </c>
      <c r="H9" s="13">
        <v>5.158124862088</v>
      </c>
      <c r="I9" s="14">
        <v>1094</v>
      </c>
      <c r="J9" s="14">
        <v>13579</v>
      </c>
      <c r="K9" s="13">
        <v>3.6617949533035401</v>
      </c>
      <c r="L9" s="14">
        <v>3708.29065339923</v>
      </c>
      <c r="M9" s="14">
        <v>3010</v>
      </c>
      <c r="ZA9" s="8"/>
    </row>
    <row r="10" spans="2:677" x14ac:dyDescent="0.3">
      <c r="B10" s="21" t="s">
        <v>256</v>
      </c>
      <c r="C10" s="15" t="s">
        <v>216</v>
      </c>
      <c r="D10" s="13">
        <v>9.7417299569634697</v>
      </c>
      <c r="E10" s="13">
        <v>0.64821929267935996</v>
      </c>
      <c r="F10" s="13">
        <v>8.5423623294518691</v>
      </c>
      <c r="G10" s="13">
        <v>11.0890741295367</v>
      </c>
      <c r="H10" s="13">
        <v>6.6540470280230597</v>
      </c>
      <c r="I10" s="14">
        <v>699</v>
      </c>
      <c r="J10" s="14">
        <v>8198</v>
      </c>
      <c r="K10" s="13">
        <v>3.9172000234331699</v>
      </c>
      <c r="L10" s="14">
        <v>2092.8213905234802</v>
      </c>
      <c r="M10" s="14">
        <v>1883</v>
      </c>
      <c r="ZA10" s="8"/>
    </row>
    <row r="11" spans="2:677" x14ac:dyDescent="0.3">
      <c r="B11" s="21"/>
      <c r="C11" s="15" t="s">
        <v>217</v>
      </c>
      <c r="D11" s="13">
        <v>8.0933120633508899</v>
      </c>
      <c r="E11" s="13">
        <v>0.571782711955097</v>
      </c>
      <c r="F11" s="13">
        <v>7.0400267475669303</v>
      </c>
      <c r="G11" s="13">
        <v>9.2884376328810507</v>
      </c>
      <c r="H11" s="13">
        <v>7.0648790937434898</v>
      </c>
      <c r="I11" s="14">
        <v>395</v>
      </c>
      <c r="J11" s="14">
        <v>5381</v>
      </c>
      <c r="K11" s="13">
        <v>2.36467202809474</v>
      </c>
      <c r="L11" s="14">
        <v>2275.5798419688599</v>
      </c>
      <c r="M11" s="14">
        <v>1127</v>
      </c>
      <c r="ZA11" s="8"/>
    </row>
    <row r="12" spans="2:677" x14ac:dyDescent="0.3">
      <c r="B12" s="21" t="s">
        <v>257</v>
      </c>
      <c r="C12" s="15" t="s">
        <v>218</v>
      </c>
      <c r="D12" s="13">
        <v>10.5364964881195</v>
      </c>
      <c r="E12" s="13">
        <v>0.643851452043124</v>
      </c>
      <c r="F12" s="13">
        <v>9.3384971271949393</v>
      </c>
      <c r="G12" s="13">
        <v>11.868064126095399</v>
      </c>
      <c r="H12" s="13">
        <v>6.1106787514151799</v>
      </c>
      <c r="I12" s="14">
        <v>530</v>
      </c>
      <c r="J12" s="14">
        <v>5867</v>
      </c>
      <c r="K12" s="13">
        <v>2.57971238758017</v>
      </c>
      <c r="L12" s="14">
        <v>2274.2845397208698</v>
      </c>
      <c r="M12" s="14">
        <v>1238</v>
      </c>
      <c r="ZA12" s="8"/>
    </row>
    <row r="13" spans="2:677" x14ac:dyDescent="0.3">
      <c r="B13" s="21"/>
      <c r="C13" s="15" t="s">
        <v>219</v>
      </c>
      <c r="D13" s="13">
        <v>8.1079293366896508</v>
      </c>
      <c r="E13" s="13">
        <v>0.80002819654979695</v>
      </c>
      <c r="F13" s="13">
        <v>6.6702568461225198</v>
      </c>
      <c r="G13" s="13">
        <v>9.8228569553494207</v>
      </c>
      <c r="H13" s="13">
        <v>9.8672319815312708</v>
      </c>
      <c r="I13" s="14">
        <v>298</v>
      </c>
      <c r="J13" s="14">
        <v>3812</v>
      </c>
      <c r="K13" s="13">
        <v>3.27387085216241</v>
      </c>
      <c r="L13" s="14">
        <v>1164.3709150842501</v>
      </c>
      <c r="M13" s="14">
        <v>932</v>
      </c>
      <c r="ZA13" s="8"/>
    </row>
    <row r="14" spans="2:677" x14ac:dyDescent="0.3">
      <c r="B14" s="21"/>
      <c r="C14" s="15" t="s">
        <v>220</v>
      </c>
      <c r="D14" s="13">
        <v>6.5374935820550899</v>
      </c>
      <c r="E14" s="13">
        <v>0.49829237524273601</v>
      </c>
      <c r="F14" s="13">
        <v>5.6249003902463297</v>
      </c>
      <c r="G14" s="13">
        <v>7.5862457080452197</v>
      </c>
      <c r="H14" s="13">
        <v>7.6220705839086396</v>
      </c>
      <c r="I14" s="14">
        <v>266</v>
      </c>
      <c r="J14" s="14">
        <v>3900</v>
      </c>
      <c r="K14" s="13">
        <v>1.58442986441488</v>
      </c>
      <c r="L14" s="14">
        <v>2461.4532252838198</v>
      </c>
      <c r="M14" s="14">
        <v>840</v>
      </c>
      <c r="ZA14" s="8"/>
    </row>
    <row r="15" spans="2:677" x14ac:dyDescent="0.3">
      <c r="B15" s="21" t="s">
        <v>258</v>
      </c>
      <c r="C15" s="15" t="s">
        <v>221</v>
      </c>
      <c r="D15" s="13">
        <v>9.3949146409920807</v>
      </c>
      <c r="E15" s="13">
        <v>1.45828271982518</v>
      </c>
      <c r="F15" s="13">
        <v>6.8727654466690096</v>
      </c>
      <c r="G15" s="13">
        <v>12.716251347926599</v>
      </c>
      <c r="H15" s="13">
        <v>15.5220433133301</v>
      </c>
      <c r="I15" s="14">
        <v>46</v>
      </c>
      <c r="J15" s="14">
        <v>480</v>
      </c>
      <c r="K15" s="13">
        <v>1.1966676758592401</v>
      </c>
      <c r="L15" s="14">
        <v>401.11386785420302</v>
      </c>
      <c r="M15" s="14">
        <v>96</v>
      </c>
      <c r="ZA15" s="8"/>
    </row>
    <row r="16" spans="2:677" x14ac:dyDescent="0.3">
      <c r="B16" s="21"/>
      <c r="C16" s="15" t="s">
        <v>222</v>
      </c>
      <c r="D16" s="13">
        <v>6.86225688723923</v>
      </c>
      <c r="E16" s="13">
        <v>1.2079382114188499</v>
      </c>
      <c r="F16" s="13">
        <v>4.8225406320708499</v>
      </c>
      <c r="G16" s="13">
        <v>9.6769667630005909</v>
      </c>
      <c r="H16" s="13">
        <v>17.602637605495001</v>
      </c>
      <c r="I16" s="14">
        <v>36</v>
      </c>
      <c r="J16" s="14">
        <v>489</v>
      </c>
      <c r="K16" s="13">
        <v>1.1140805180534801</v>
      </c>
      <c r="L16" s="14">
        <v>438.926982453996</v>
      </c>
      <c r="M16" s="14">
        <v>113</v>
      </c>
      <c r="ZA16" s="8"/>
    </row>
    <row r="17" spans="2:677" x14ac:dyDescent="0.3">
      <c r="B17" s="21"/>
      <c r="C17" s="15" t="s">
        <v>223</v>
      </c>
      <c r="D17" s="13">
        <v>8.9346261826743998</v>
      </c>
      <c r="E17" s="13">
        <v>1.5696009214058599</v>
      </c>
      <c r="F17" s="13">
        <v>6.2749450713768002</v>
      </c>
      <c r="G17" s="13">
        <v>12.5704352537015</v>
      </c>
      <c r="H17" s="13">
        <v>17.567617148320799</v>
      </c>
      <c r="I17" s="14">
        <v>46</v>
      </c>
      <c r="J17" s="14">
        <v>529</v>
      </c>
      <c r="K17" s="13">
        <v>1.5987580753164801</v>
      </c>
      <c r="L17" s="14">
        <v>330.881831446126</v>
      </c>
      <c r="M17" s="14">
        <v>111</v>
      </c>
      <c r="ZA17" s="8"/>
    </row>
    <row r="18" spans="2:677" x14ac:dyDescent="0.3">
      <c r="B18" s="21"/>
      <c r="C18" s="15" t="s">
        <v>224</v>
      </c>
      <c r="D18" s="13">
        <v>10.605493091530199</v>
      </c>
      <c r="E18" s="13">
        <v>1.71510809000492</v>
      </c>
      <c r="F18" s="13">
        <v>7.6496613792309702</v>
      </c>
      <c r="G18" s="13">
        <v>14.5238369407072</v>
      </c>
      <c r="H18" s="13">
        <v>16.171884467820199</v>
      </c>
      <c r="I18" s="14">
        <v>54</v>
      </c>
      <c r="J18" s="14">
        <v>515</v>
      </c>
      <c r="K18" s="13">
        <v>1.5947933360669</v>
      </c>
      <c r="L18" s="14">
        <v>322.92585399817398</v>
      </c>
      <c r="M18" s="14">
        <v>93</v>
      </c>
      <c r="ZA18" s="8"/>
    </row>
    <row r="19" spans="2:677" x14ac:dyDescent="0.3">
      <c r="B19" s="21"/>
      <c r="C19" s="15" t="s">
        <v>225</v>
      </c>
      <c r="D19" s="13">
        <v>10.4104491582611</v>
      </c>
      <c r="E19" s="13">
        <v>1.78207818716496</v>
      </c>
      <c r="F19" s="13">
        <v>7.3639140257434104</v>
      </c>
      <c r="G19" s="13">
        <v>14.5198171340139</v>
      </c>
      <c r="H19" s="13">
        <v>17.118168102774</v>
      </c>
      <c r="I19" s="14">
        <v>41</v>
      </c>
      <c r="J19" s="14">
        <v>422</v>
      </c>
      <c r="K19" s="13">
        <v>1.4335365764125401</v>
      </c>
      <c r="L19" s="14">
        <v>294.37686274881497</v>
      </c>
      <c r="M19" s="14">
        <v>88</v>
      </c>
      <c r="ZA19" s="8"/>
    </row>
    <row r="20" spans="2:677" x14ac:dyDescent="0.3">
      <c r="B20" s="21"/>
      <c r="C20" s="15" t="s">
        <v>226</v>
      </c>
      <c r="D20" s="13">
        <v>11.263250132430899</v>
      </c>
      <c r="E20" s="13">
        <v>1.9165772283729601</v>
      </c>
      <c r="F20" s="13">
        <v>7.9793734764030502</v>
      </c>
      <c r="G20" s="13">
        <v>15.6684762190171</v>
      </c>
      <c r="H20" s="13">
        <v>17.016200526830598</v>
      </c>
      <c r="I20" s="14">
        <v>40</v>
      </c>
      <c r="J20" s="14">
        <v>364</v>
      </c>
      <c r="K20" s="13">
        <v>1.3341111868993001</v>
      </c>
      <c r="L20" s="14">
        <v>272.840827342132</v>
      </c>
      <c r="M20" s="14">
        <v>87</v>
      </c>
      <c r="ZA20" s="8"/>
    </row>
    <row r="21" spans="2:677" x14ac:dyDescent="0.3">
      <c r="B21" s="21"/>
      <c r="C21" s="15" t="s">
        <v>227</v>
      </c>
      <c r="D21" s="13">
        <v>7.7581966059604204</v>
      </c>
      <c r="E21" s="13">
        <v>1.1183161160805899</v>
      </c>
      <c r="F21" s="13">
        <v>5.8202601066133397</v>
      </c>
      <c r="G21" s="13">
        <v>10.271025116286401</v>
      </c>
      <c r="H21" s="13">
        <v>14.414640062375</v>
      </c>
      <c r="I21" s="14">
        <v>57</v>
      </c>
      <c r="J21" s="14">
        <v>782</v>
      </c>
      <c r="K21" s="13">
        <v>1.3648710895349501</v>
      </c>
      <c r="L21" s="14">
        <v>572.94788203510598</v>
      </c>
      <c r="M21" s="14">
        <v>187</v>
      </c>
      <c r="ZA21" s="8"/>
    </row>
    <row r="22" spans="2:677" x14ac:dyDescent="0.3">
      <c r="B22" s="21"/>
      <c r="C22" s="15" t="s">
        <v>228</v>
      </c>
      <c r="D22" s="13">
        <v>7.50904024676485</v>
      </c>
      <c r="E22" s="13">
        <v>0.86441994650362197</v>
      </c>
      <c r="F22" s="13">
        <v>5.9731706979922601</v>
      </c>
      <c r="G22" s="13">
        <v>9.40034320751057</v>
      </c>
      <c r="H22" s="13">
        <v>11.5117234439653</v>
      </c>
      <c r="I22" s="14">
        <v>90</v>
      </c>
      <c r="J22" s="14">
        <v>1150</v>
      </c>
      <c r="K22" s="13">
        <v>1.2361918327241599</v>
      </c>
      <c r="L22" s="14">
        <v>930.27632893009797</v>
      </c>
      <c r="M22" s="14">
        <v>219</v>
      </c>
      <c r="ZA22" s="8"/>
    </row>
    <row r="23" spans="2:677" x14ac:dyDescent="0.3">
      <c r="B23" s="21"/>
      <c r="C23" s="15" t="s">
        <v>229</v>
      </c>
      <c r="D23" s="13">
        <v>9.0549722847269294</v>
      </c>
      <c r="E23" s="13">
        <v>1.8645133580222299</v>
      </c>
      <c r="F23" s="13">
        <v>5.9877785134873003</v>
      </c>
      <c r="G23" s="13">
        <v>13.468229515998701</v>
      </c>
      <c r="H23" s="13">
        <v>20.591044338888899</v>
      </c>
      <c r="I23" s="14">
        <v>36</v>
      </c>
      <c r="J23" s="14">
        <v>421</v>
      </c>
      <c r="K23" s="13">
        <v>1.7730223612174301</v>
      </c>
      <c r="L23" s="14">
        <v>237.44765390941001</v>
      </c>
      <c r="M23" s="14">
        <v>154</v>
      </c>
      <c r="ZA23" s="8"/>
    </row>
    <row r="24" spans="2:677" x14ac:dyDescent="0.3">
      <c r="B24" s="21"/>
      <c r="C24" s="15" t="s">
        <v>230</v>
      </c>
      <c r="D24" s="13">
        <v>8.9801740226461799</v>
      </c>
      <c r="E24" s="13">
        <v>1.54947723085638</v>
      </c>
      <c r="F24" s="13">
        <v>6.3435091697799697</v>
      </c>
      <c r="G24" s="13">
        <v>12.565724379358199</v>
      </c>
      <c r="H24" s="13">
        <v>17.254423209938999</v>
      </c>
      <c r="I24" s="14">
        <v>45</v>
      </c>
      <c r="J24" s="14">
        <v>546</v>
      </c>
      <c r="K24" s="13">
        <v>1.6008334345307</v>
      </c>
      <c r="L24" s="14">
        <v>341.07233658576502</v>
      </c>
      <c r="M24" s="14">
        <v>99</v>
      </c>
      <c r="ZA24" s="8"/>
    </row>
    <row r="25" spans="2:677" x14ac:dyDescent="0.3">
      <c r="B25" s="21"/>
      <c r="C25" s="15" t="s">
        <v>231</v>
      </c>
      <c r="D25" s="13">
        <v>6.8151385148853603</v>
      </c>
      <c r="E25" s="13">
        <v>0.99441958521024898</v>
      </c>
      <c r="F25" s="13">
        <v>5.0946298039503102</v>
      </c>
      <c r="G25" s="13">
        <v>9.0612057806805097</v>
      </c>
      <c r="H25" s="13">
        <v>14.5913334415475</v>
      </c>
      <c r="I25" s="14">
        <v>49</v>
      </c>
      <c r="J25" s="14">
        <v>722</v>
      </c>
      <c r="K25" s="13">
        <v>1.1226762931310701</v>
      </c>
      <c r="L25" s="14">
        <v>643.10612455028399</v>
      </c>
      <c r="M25" s="14">
        <v>158</v>
      </c>
      <c r="ZA25" s="8"/>
    </row>
    <row r="26" spans="2:677" x14ac:dyDescent="0.3">
      <c r="B26" s="21"/>
      <c r="C26" s="15" t="s">
        <v>232</v>
      </c>
      <c r="D26" s="13">
        <v>4.9271623423513002</v>
      </c>
      <c r="E26" s="13">
        <v>1.42952887690649</v>
      </c>
      <c r="F26" s="13">
        <v>2.7593642008394301</v>
      </c>
      <c r="G26" s="13">
        <v>8.6465807526846792</v>
      </c>
      <c r="H26" s="13">
        <v>29.013228661434901</v>
      </c>
      <c r="I26" s="14">
        <v>18</v>
      </c>
      <c r="J26" s="14">
        <v>318</v>
      </c>
      <c r="K26" s="13">
        <v>1.38290325985351</v>
      </c>
      <c r="L26" s="14">
        <v>229.95100903420001</v>
      </c>
      <c r="M26" s="14">
        <v>125</v>
      </c>
      <c r="ZA26" s="8"/>
    </row>
    <row r="27" spans="2:677" x14ac:dyDescent="0.3">
      <c r="B27" s="21"/>
      <c r="C27" s="15" t="s">
        <v>233</v>
      </c>
      <c r="D27" s="13">
        <v>7.7638644835151602</v>
      </c>
      <c r="E27" s="13">
        <v>1.1498967127697199</v>
      </c>
      <c r="F27" s="13">
        <v>5.7758399002171297</v>
      </c>
      <c r="G27" s="13">
        <v>10.3609177245766</v>
      </c>
      <c r="H27" s="13">
        <v>14.810880782518399</v>
      </c>
      <c r="I27" s="14">
        <v>55</v>
      </c>
      <c r="J27" s="14">
        <v>655</v>
      </c>
      <c r="K27" s="13">
        <v>1.2075812696845201</v>
      </c>
      <c r="L27" s="14">
        <v>542.406558004266</v>
      </c>
      <c r="M27" s="14">
        <v>158</v>
      </c>
      <c r="ZA27" s="8"/>
    </row>
    <row r="28" spans="2:677" x14ac:dyDescent="0.3">
      <c r="B28" s="21"/>
      <c r="C28" s="15" t="s">
        <v>234</v>
      </c>
      <c r="D28" s="13">
        <v>3.5959024490136202</v>
      </c>
      <c r="E28" s="13">
        <v>1.20176011352977</v>
      </c>
      <c r="F28" s="13">
        <v>1.8386577406162401</v>
      </c>
      <c r="G28" s="13">
        <v>6.9142875501756196</v>
      </c>
      <c r="H28" s="13">
        <v>33.4202646086638</v>
      </c>
      <c r="I28" s="14">
        <v>15</v>
      </c>
      <c r="J28" s="14">
        <v>283</v>
      </c>
      <c r="K28" s="13">
        <v>1.1748469252851199</v>
      </c>
      <c r="L28" s="14">
        <v>240.88244511625899</v>
      </c>
      <c r="M28" s="14">
        <v>85</v>
      </c>
      <c r="ZA28" s="8">
        <v>1</v>
      </c>
    </row>
    <row r="29" spans="2:677" x14ac:dyDescent="0.3">
      <c r="B29" s="21"/>
      <c r="C29" s="15" t="s">
        <v>235</v>
      </c>
      <c r="D29" s="13">
        <v>8.2387515535983091</v>
      </c>
      <c r="E29" s="13">
        <v>1.37164947680591</v>
      </c>
      <c r="F29" s="13">
        <v>5.89873776079392</v>
      </c>
      <c r="G29" s="13">
        <v>11.3946383993931</v>
      </c>
      <c r="H29" s="13">
        <v>16.6487539754349</v>
      </c>
      <c r="I29" s="14">
        <v>50</v>
      </c>
      <c r="J29" s="14">
        <v>639</v>
      </c>
      <c r="K29" s="13">
        <v>1.5877650677639901</v>
      </c>
      <c r="L29" s="14">
        <v>402.45248681524799</v>
      </c>
      <c r="M29" s="14">
        <v>117</v>
      </c>
      <c r="ZA29" s="8"/>
    </row>
    <row r="30" spans="2:677" x14ac:dyDescent="0.3">
      <c r="B30" s="21"/>
      <c r="C30" s="15" t="s">
        <v>236</v>
      </c>
      <c r="D30" s="13">
        <v>6.5975298176259098</v>
      </c>
      <c r="E30" s="13">
        <v>1.3575017549088699</v>
      </c>
      <c r="F30" s="13">
        <v>4.3710299751803197</v>
      </c>
      <c r="G30" s="13">
        <v>9.8414402114845192</v>
      </c>
      <c r="H30" s="13">
        <v>20.5759093544706</v>
      </c>
      <c r="I30" s="14">
        <v>39</v>
      </c>
      <c r="J30" s="14">
        <v>574</v>
      </c>
      <c r="K30" s="13">
        <v>1.7135457243490699</v>
      </c>
      <c r="L30" s="14">
        <v>334.97793017343997</v>
      </c>
      <c r="M30" s="14">
        <v>147</v>
      </c>
      <c r="ZA30" s="8"/>
    </row>
    <row r="31" spans="2:677" x14ac:dyDescent="0.3">
      <c r="B31" s="21"/>
      <c r="C31" s="15" t="s">
        <v>237</v>
      </c>
      <c r="D31" s="13">
        <v>12.6214924483674</v>
      </c>
      <c r="E31" s="13">
        <v>1.4524123682869301</v>
      </c>
      <c r="F31" s="13">
        <v>10.0200387822648</v>
      </c>
      <c r="G31" s="13">
        <v>15.779902560714801</v>
      </c>
      <c r="H31" s="13">
        <v>11.5074534507589</v>
      </c>
      <c r="I31" s="14">
        <v>90</v>
      </c>
      <c r="J31" s="14">
        <v>767</v>
      </c>
      <c r="K31" s="13">
        <v>1.4651878627565</v>
      </c>
      <c r="L31" s="14">
        <v>523.48235983679399</v>
      </c>
      <c r="M31" s="14">
        <v>151</v>
      </c>
      <c r="ZA31" s="8"/>
    </row>
    <row r="32" spans="2:677" x14ac:dyDescent="0.3">
      <c r="B32" s="21"/>
      <c r="C32" s="15" t="s">
        <v>238</v>
      </c>
      <c r="D32" s="13">
        <v>11.5411808923258</v>
      </c>
      <c r="E32" s="13">
        <v>1.7169512319428599</v>
      </c>
      <c r="F32" s="13">
        <v>8.5411268566080807</v>
      </c>
      <c r="G32" s="13">
        <v>15.417363544856901</v>
      </c>
      <c r="H32" s="13">
        <v>14.876737900231101</v>
      </c>
      <c r="I32" s="14">
        <v>43</v>
      </c>
      <c r="J32" s="14">
        <v>408</v>
      </c>
      <c r="K32" s="13">
        <v>1.1752193761559699</v>
      </c>
      <c r="L32" s="14">
        <v>347.16922497868501</v>
      </c>
      <c r="M32" s="14">
        <v>83</v>
      </c>
      <c r="ZA32" s="8"/>
    </row>
    <row r="33" spans="2:677" x14ac:dyDescent="0.3">
      <c r="B33" s="21"/>
      <c r="C33" s="15" t="s">
        <v>239</v>
      </c>
      <c r="D33" s="13">
        <v>8.0659510694674594</v>
      </c>
      <c r="E33" s="13">
        <v>1.47917817840691</v>
      </c>
      <c r="F33" s="13">
        <v>5.5806821108448004</v>
      </c>
      <c r="G33" s="13">
        <v>11.522924681358299</v>
      </c>
      <c r="H33" s="13">
        <v>18.338546386750799</v>
      </c>
      <c r="I33" s="14">
        <v>39</v>
      </c>
      <c r="J33" s="14">
        <v>530</v>
      </c>
      <c r="K33" s="13">
        <v>1.56086263337169</v>
      </c>
      <c r="L33" s="14">
        <v>339.555825521381</v>
      </c>
      <c r="M33" s="14">
        <v>118</v>
      </c>
      <c r="ZA33" s="8"/>
    </row>
    <row r="34" spans="2:677" x14ac:dyDescent="0.3">
      <c r="B34" s="21"/>
      <c r="C34" s="15" t="s">
        <v>240</v>
      </c>
      <c r="D34" s="13">
        <v>7.4975621290834003</v>
      </c>
      <c r="E34" s="13">
        <v>1.08177939257398</v>
      </c>
      <c r="F34" s="13">
        <v>5.6250915476702499</v>
      </c>
      <c r="G34" s="13">
        <v>9.9277688825316996</v>
      </c>
      <c r="H34" s="13">
        <v>14.4284151828193</v>
      </c>
      <c r="I34" s="14">
        <v>80</v>
      </c>
      <c r="J34" s="14">
        <v>1085</v>
      </c>
      <c r="K34" s="13">
        <v>1.8290831060822801</v>
      </c>
      <c r="L34" s="14">
        <v>593.19338546839697</v>
      </c>
      <c r="M34" s="14">
        <v>223</v>
      </c>
      <c r="ZA34" s="8"/>
    </row>
    <row r="35" spans="2:677" x14ac:dyDescent="0.3">
      <c r="B35" s="21"/>
      <c r="C35" s="15" t="s">
        <v>241</v>
      </c>
      <c r="D35" s="13">
        <v>5.6182387175663804</v>
      </c>
      <c r="E35" s="13">
        <v>0.94952677413992503</v>
      </c>
      <c r="F35" s="13">
        <v>4.0111585638092704</v>
      </c>
      <c r="G35" s="13">
        <v>7.8167655014673496</v>
      </c>
      <c r="H35" s="13">
        <v>16.900790832740299</v>
      </c>
      <c r="I35" s="14">
        <v>43</v>
      </c>
      <c r="J35" s="14">
        <v>789</v>
      </c>
      <c r="K35" s="13">
        <v>1.33983828149698</v>
      </c>
      <c r="L35" s="14">
        <v>588.87703903971203</v>
      </c>
      <c r="M35" s="14">
        <v>150</v>
      </c>
      <c r="ZA35" s="8"/>
    </row>
    <row r="36" spans="2:677" x14ac:dyDescent="0.3">
      <c r="B36" s="21"/>
      <c r="C36" s="15" t="s">
        <v>242</v>
      </c>
      <c r="D36" s="13">
        <v>7.1087139547645704</v>
      </c>
      <c r="E36" s="13">
        <v>1.0363339617790299</v>
      </c>
      <c r="F36" s="13">
        <v>5.3150107903366397</v>
      </c>
      <c r="G36" s="13">
        <v>9.4473553152355301</v>
      </c>
      <c r="H36" s="13">
        <v>14.578360704532599</v>
      </c>
      <c r="I36" s="14">
        <v>40</v>
      </c>
      <c r="J36" s="14">
        <v>625</v>
      </c>
      <c r="K36" s="13">
        <v>1.01488781045013</v>
      </c>
      <c r="L36" s="14">
        <v>615.83161563719898</v>
      </c>
      <c r="M36" s="14">
        <v>159</v>
      </c>
      <c r="ZA36" s="8"/>
    </row>
    <row r="37" spans="2:677" x14ac:dyDescent="0.3">
      <c r="B37" s="21"/>
      <c r="C37" s="15" t="s">
        <v>243</v>
      </c>
      <c r="D37" s="13">
        <v>8.5633743316214996</v>
      </c>
      <c r="E37" s="13">
        <v>1.43076915676148</v>
      </c>
      <c r="F37" s="13">
        <v>6.1161935196044599</v>
      </c>
      <c r="G37" s="13">
        <v>11.8659538793401</v>
      </c>
      <c r="H37" s="13">
        <v>16.708006696357501</v>
      </c>
      <c r="I37" s="14">
        <v>42</v>
      </c>
      <c r="J37" s="14">
        <v>486</v>
      </c>
      <c r="K37" s="13">
        <v>1.2679897941907801</v>
      </c>
      <c r="L37" s="14">
        <v>383.283842051867</v>
      </c>
      <c r="M37" s="14">
        <v>89</v>
      </c>
      <c r="ZA37" s="8"/>
    </row>
    <row r="38" spans="2:677" x14ac:dyDescent="0.3">
      <c r="B38" s="21" t="s">
        <v>259</v>
      </c>
      <c r="C38" s="15" t="s">
        <v>244</v>
      </c>
      <c r="D38" s="13">
        <v>8.1794613968750092</v>
      </c>
      <c r="E38" s="13">
        <v>0.55647413196982698</v>
      </c>
      <c r="F38" s="13">
        <v>7.15224269344482</v>
      </c>
      <c r="G38" s="13">
        <v>9.3393713443244302</v>
      </c>
      <c r="H38" s="13">
        <v>6.8033102055158503</v>
      </c>
      <c r="I38" s="14">
        <v>589</v>
      </c>
      <c r="J38" s="14">
        <v>7701</v>
      </c>
      <c r="K38" s="13">
        <v>3.1747983327288001</v>
      </c>
      <c r="L38" s="14">
        <v>2425.6658826517801</v>
      </c>
      <c r="M38" s="14">
        <v>1637</v>
      </c>
      <c r="ZA38" s="8"/>
    </row>
    <row r="39" spans="2:677" x14ac:dyDescent="0.3">
      <c r="B39" s="21"/>
      <c r="C39" s="15" t="s">
        <v>245</v>
      </c>
      <c r="D39" s="13">
        <v>10.032696847400899</v>
      </c>
      <c r="E39" s="13">
        <v>0.72803200014640301</v>
      </c>
      <c r="F39" s="13">
        <v>8.6920738267348199</v>
      </c>
      <c r="G39" s="13">
        <v>11.5539265989353</v>
      </c>
      <c r="H39" s="13">
        <v>7.2565932293171098</v>
      </c>
      <c r="I39" s="14">
        <v>505</v>
      </c>
      <c r="J39" s="14">
        <v>5878</v>
      </c>
      <c r="K39" s="13">
        <v>3.4510737194829901</v>
      </c>
      <c r="L39" s="14">
        <v>1703.2380290272599</v>
      </c>
      <c r="M39" s="14">
        <v>1278</v>
      </c>
      <c r="ZA39" s="8"/>
    </row>
    <row r="40" spans="2:677" x14ac:dyDescent="0.3">
      <c r="B40" s="21" t="s">
        <v>284</v>
      </c>
      <c r="C40" s="15" t="s">
        <v>277</v>
      </c>
      <c r="D40" s="13">
        <v>7.6344778603256103</v>
      </c>
      <c r="E40" s="13">
        <v>0.52892091200283897</v>
      </c>
      <c r="F40" s="13">
        <v>6.6598808009364401</v>
      </c>
      <c r="G40" s="13">
        <v>8.7383440603249696</v>
      </c>
      <c r="H40" s="13">
        <v>6.92805613795153</v>
      </c>
      <c r="I40" s="14">
        <v>487</v>
      </c>
      <c r="J40" s="14">
        <v>6978</v>
      </c>
      <c r="K40" s="13">
        <v>2.7679673916478902</v>
      </c>
      <c r="L40" s="14">
        <v>2520.9834556055498</v>
      </c>
      <c r="M40" s="14">
        <v>2689</v>
      </c>
      <c r="ZA40" s="8"/>
    </row>
    <row r="41" spans="2:677" x14ac:dyDescent="0.3">
      <c r="B41" s="21"/>
      <c r="C41" s="15" t="s">
        <v>278</v>
      </c>
      <c r="D41" s="13">
        <v>10.832203788387201</v>
      </c>
      <c r="E41" s="13">
        <v>0.75219297150298003</v>
      </c>
      <c r="F41" s="13">
        <v>9.4431200659125896</v>
      </c>
      <c r="G41" s="13">
        <v>12.3976475422507</v>
      </c>
      <c r="H41" s="13">
        <v>6.9440437624463804</v>
      </c>
      <c r="I41" s="14">
        <v>607</v>
      </c>
      <c r="J41" s="14">
        <v>6601</v>
      </c>
      <c r="K41" s="13">
        <v>3.8661404098040002</v>
      </c>
      <c r="L41" s="14">
        <v>1707.3875494177</v>
      </c>
      <c r="M41" s="14">
        <v>2638</v>
      </c>
      <c r="ZA41" s="8"/>
    </row>
    <row r="42" spans="2:677" x14ac:dyDescent="0.3">
      <c r="B42" s="21" t="s">
        <v>285</v>
      </c>
      <c r="C42" s="15" t="s">
        <v>279</v>
      </c>
      <c r="D42" s="13">
        <v>9.5392829048948098</v>
      </c>
      <c r="E42" s="13">
        <v>1.4769338455246399</v>
      </c>
      <c r="F42" s="13">
        <v>7.0079354229599797</v>
      </c>
      <c r="G42" s="13">
        <v>12.858549693868699</v>
      </c>
      <c r="H42" s="13">
        <v>15.482650637888</v>
      </c>
      <c r="I42" s="14">
        <v>122</v>
      </c>
      <c r="J42" s="14">
        <v>1559</v>
      </c>
      <c r="K42" s="13">
        <v>3.93834524082023</v>
      </c>
      <c r="L42" s="14">
        <v>395.851532730359</v>
      </c>
      <c r="M42" s="14">
        <v>610</v>
      </c>
      <c r="ZA42" s="8"/>
    </row>
    <row r="43" spans="2:677" x14ac:dyDescent="0.3">
      <c r="B43" s="21"/>
      <c r="C43" s="15" t="s">
        <v>280</v>
      </c>
      <c r="D43" s="13">
        <v>14.425955777176</v>
      </c>
      <c r="E43" s="13">
        <v>3.9046384181565701</v>
      </c>
      <c r="F43" s="13">
        <v>8.2997029200078902</v>
      </c>
      <c r="G43" s="13">
        <v>23.8958135736193</v>
      </c>
      <c r="H43" s="13">
        <v>27.066757159579598</v>
      </c>
      <c r="I43" s="14">
        <v>56</v>
      </c>
      <c r="J43" s="14">
        <v>621</v>
      </c>
      <c r="K43" s="13">
        <v>7.65714166208872</v>
      </c>
      <c r="L43" s="14">
        <v>81.100758926092894</v>
      </c>
      <c r="M43" s="14">
        <v>267</v>
      </c>
      <c r="ZA43" s="8"/>
    </row>
    <row r="44" spans="2:677" x14ac:dyDescent="0.3">
      <c r="B44" s="21"/>
      <c r="C44" s="15" t="s">
        <v>281</v>
      </c>
      <c r="D44" s="13">
        <v>7.7725893064356297</v>
      </c>
      <c r="E44" s="13">
        <v>1.72359448758551</v>
      </c>
      <c r="F44" s="13">
        <v>4.9884557119761599</v>
      </c>
      <c r="G44" s="13">
        <v>11.915714809405401</v>
      </c>
      <c r="H44" s="13">
        <v>22.1752934528316</v>
      </c>
      <c r="I44" s="14">
        <v>33</v>
      </c>
      <c r="J44" s="14">
        <v>356</v>
      </c>
      <c r="K44" s="13">
        <v>1.47120370292359</v>
      </c>
      <c r="L44" s="14">
        <v>241.97872754979699</v>
      </c>
      <c r="M44" s="14">
        <v>175</v>
      </c>
      <c r="ZA44" s="8"/>
    </row>
    <row r="45" spans="2:677" x14ac:dyDescent="0.3">
      <c r="B45" s="21"/>
      <c r="C45" s="15" t="s">
        <v>282</v>
      </c>
      <c r="D45" s="13">
        <v>8.9793215117247804</v>
      </c>
      <c r="E45" s="13">
        <v>0.50878387304167405</v>
      </c>
      <c r="F45" s="13">
        <v>8.0304094841772091</v>
      </c>
      <c r="G45" s="13">
        <v>10.028135412245</v>
      </c>
      <c r="H45" s="13">
        <v>5.66617279910656</v>
      </c>
      <c r="I45" s="14">
        <v>876</v>
      </c>
      <c r="J45" s="14">
        <v>10945</v>
      </c>
      <c r="K45" s="13">
        <v>3.4662443019978602</v>
      </c>
      <c r="L45" s="14">
        <v>3157.5962472384199</v>
      </c>
      <c r="M45" s="14">
        <v>2787</v>
      </c>
      <c r="ZA45" s="8"/>
    </row>
    <row r="46" spans="2:677" x14ac:dyDescent="0.3">
      <c r="B46" s="21"/>
      <c r="C46" s="15" t="s">
        <v>283</v>
      </c>
      <c r="D46" s="13">
        <v>11.762532965637099</v>
      </c>
      <c r="E46" s="13">
        <v>7.1545931364909201</v>
      </c>
      <c r="F46" s="13">
        <v>3.2828540384454699</v>
      </c>
      <c r="G46" s="13">
        <v>34.363269618500397</v>
      </c>
      <c r="H46" s="13">
        <v>60.825275962177699</v>
      </c>
      <c r="I46" s="14">
        <v>7</v>
      </c>
      <c r="J46" s="14">
        <v>98</v>
      </c>
      <c r="K46" s="13">
        <v>4.7839621087723296</v>
      </c>
      <c r="L46" s="14">
        <v>20.4851120832036</v>
      </c>
      <c r="M46" s="14">
        <v>41</v>
      </c>
      <c r="ZA46" s="8">
        <v>1</v>
      </c>
    </row>
    <row r="47" spans="2:677" x14ac:dyDescent="0.3">
      <c r="B47" s="21" t="s">
        <v>261</v>
      </c>
      <c r="C47" s="15" t="s">
        <v>246</v>
      </c>
      <c r="D47" s="13">
        <v>9.4106140580235706</v>
      </c>
      <c r="E47" s="13">
        <v>1.1617718428734001</v>
      </c>
      <c r="F47" s="13">
        <v>7.3660405770907804</v>
      </c>
      <c r="G47" s="13">
        <v>11.9494880626706</v>
      </c>
      <c r="H47" s="13">
        <v>12.3453351259567</v>
      </c>
      <c r="I47" s="14">
        <v>218</v>
      </c>
      <c r="J47" s="14">
        <v>2935</v>
      </c>
      <c r="K47" s="13">
        <v>4.6452225347559999</v>
      </c>
      <c r="L47" s="14">
        <v>631.83194734806602</v>
      </c>
      <c r="M47" s="14">
        <v>1423</v>
      </c>
      <c r="ZA47" s="8"/>
    </row>
    <row r="48" spans="2:677" x14ac:dyDescent="0.3">
      <c r="B48" s="21"/>
      <c r="C48" s="15" t="s">
        <v>247</v>
      </c>
      <c r="D48" s="13">
        <v>9.0256920321717207</v>
      </c>
      <c r="E48" s="13">
        <v>1.17812563565873</v>
      </c>
      <c r="F48" s="13">
        <v>6.9662139405070302</v>
      </c>
      <c r="G48" s="13">
        <v>11.617996223602301</v>
      </c>
      <c r="H48" s="13">
        <v>13.0530227650063</v>
      </c>
      <c r="I48" s="14">
        <v>197</v>
      </c>
      <c r="J48" s="14">
        <v>2502</v>
      </c>
      <c r="K48" s="13">
        <v>4.2276364478289299</v>
      </c>
      <c r="L48" s="14">
        <v>591.82004670361005</v>
      </c>
      <c r="M48" s="14">
        <v>1461</v>
      </c>
      <c r="ZA48" s="8"/>
    </row>
    <row r="49" spans="2:677" x14ac:dyDescent="0.3">
      <c r="B49" s="21"/>
      <c r="C49" s="15" t="s">
        <v>248</v>
      </c>
      <c r="D49" s="13">
        <v>8.8054532350588808</v>
      </c>
      <c r="E49" s="13">
        <v>0.92258749075999702</v>
      </c>
      <c r="F49" s="13">
        <v>7.1561767330010699</v>
      </c>
      <c r="G49" s="13">
        <v>10.7906592817624</v>
      </c>
      <c r="H49" s="13">
        <v>10.477456027893201</v>
      </c>
      <c r="I49" s="14">
        <v>189</v>
      </c>
      <c r="J49" s="14">
        <v>2405</v>
      </c>
      <c r="K49" s="13">
        <v>2.5481735615088499</v>
      </c>
      <c r="L49" s="14">
        <v>943.81326151737096</v>
      </c>
      <c r="M49" s="14">
        <v>1487</v>
      </c>
      <c r="ZA49" s="8"/>
    </row>
    <row r="50" spans="2:677" x14ac:dyDescent="0.3">
      <c r="B50" s="21"/>
      <c r="C50" s="15" t="s">
        <v>249</v>
      </c>
      <c r="D50" s="13">
        <v>10.6078516790266</v>
      </c>
      <c r="E50" s="13">
        <v>1.00260756437923</v>
      </c>
      <c r="F50" s="13">
        <v>8.7961013101786403</v>
      </c>
      <c r="G50" s="13">
        <v>12.740642249249801</v>
      </c>
      <c r="H50" s="13">
        <v>9.4515609259653406</v>
      </c>
      <c r="I50" s="14">
        <v>247</v>
      </c>
      <c r="J50" s="14">
        <v>2675</v>
      </c>
      <c r="K50" s="13">
        <v>2.8346310724568302</v>
      </c>
      <c r="L50" s="14">
        <v>943.68541500588401</v>
      </c>
      <c r="M50" s="14">
        <v>1544</v>
      </c>
      <c r="ZA50" s="8"/>
    </row>
    <row r="51" spans="2:677" x14ac:dyDescent="0.3">
      <c r="B51" s="21"/>
      <c r="C51" s="15" t="s">
        <v>250</v>
      </c>
      <c r="D51" s="13">
        <v>8.2613418047325595</v>
      </c>
      <c r="E51" s="13">
        <v>0.86490999692985604</v>
      </c>
      <c r="F51" s="13">
        <v>6.7159577262752199</v>
      </c>
      <c r="G51" s="13">
        <v>10.123736373898801</v>
      </c>
      <c r="H51" s="13">
        <v>10.469364630747799</v>
      </c>
      <c r="I51" s="14">
        <v>239</v>
      </c>
      <c r="J51" s="14">
        <v>2988</v>
      </c>
      <c r="K51" s="13">
        <v>2.94831637759762</v>
      </c>
      <c r="L51" s="14">
        <v>1013.45975713594</v>
      </c>
      <c r="M51" s="14">
        <v>1549</v>
      </c>
      <c r="ZA51" s="8"/>
    </row>
    <row r="52" spans="2:677" x14ac:dyDescent="0.3">
      <c r="B52" s="21" t="s">
        <v>260</v>
      </c>
      <c r="C52" s="15" t="s">
        <v>251</v>
      </c>
      <c r="D52" s="13">
        <v>9.1626339533144705</v>
      </c>
      <c r="E52" s="13">
        <v>0.51151488867488704</v>
      </c>
      <c r="F52" s="13">
        <v>8.2078308451892408</v>
      </c>
      <c r="G52" s="13">
        <v>10.2161459240622</v>
      </c>
      <c r="H52" s="13">
        <v>5.5826183964257696</v>
      </c>
      <c r="I52" s="14">
        <v>867</v>
      </c>
      <c r="J52" s="14">
        <v>10469</v>
      </c>
      <c r="K52" s="13">
        <v>3.2907538894430401</v>
      </c>
      <c r="L52" s="14">
        <v>3181.3378793185502</v>
      </c>
      <c r="M52" s="14">
        <v>2876</v>
      </c>
      <c r="ZA52" s="8"/>
    </row>
    <row r="53" spans="2:677" x14ac:dyDescent="0.3">
      <c r="B53" s="21"/>
      <c r="C53" s="15" t="s">
        <v>252</v>
      </c>
      <c r="D53" s="13">
        <v>9.4044918746006996</v>
      </c>
      <c r="E53" s="13">
        <v>1.1336720360556001</v>
      </c>
      <c r="F53" s="13">
        <v>7.4043289496210498</v>
      </c>
      <c r="G53" s="13">
        <v>11.875670640307399</v>
      </c>
      <c r="H53" s="13">
        <v>12.054580419356601</v>
      </c>
      <c r="I53" s="14">
        <v>223</v>
      </c>
      <c r="J53" s="14">
        <v>3036</v>
      </c>
      <c r="K53" s="13">
        <v>4.5781662892396797</v>
      </c>
      <c r="L53" s="14">
        <v>663.14760281549502</v>
      </c>
      <c r="M53" s="14">
        <v>1464</v>
      </c>
      <c r="ZA53" s="8"/>
    </row>
    <row r="54" spans="2:677" x14ac:dyDescent="0.3">
      <c r="B54" s="21" t="s">
        <v>254</v>
      </c>
      <c r="C54" s="15" t="s">
        <v>253</v>
      </c>
      <c r="D54" s="13">
        <v>9.3226735899000506</v>
      </c>
      <c r="E54" s="13">
        <v>0.53754989388236896</v>
      </c>
      <c r="F54" s="13">
        <v>8.3207528434783509</v>
      </c>
      <c r="G54" s="13">
        <v>10.4315107416563</v>
      </c>
      <c r="H54" s="13">
        <v>5.7660486415049101</v>
      </c>
      <c r="I54" s="14">
        <v>720</v>
      </c>
      <c r="J54" s="14">
        <v>8893</v>
      </c>
      <c r="K54" s="13">
        <v>3.0394697801256698</v>
      </c>
      <c r="L54" s="14">
        <v>2925.8392559613799</v>
      </c>
      <c r="M54" s="14">
        <v>2548</v>
      </c>
      <c r="ZA54" s="8"/>
    </row>
    <row r="55" spans="2:677" x14ac:dyDescent="0.3">
      <c r="B55" s="21"/>
      <c r="C55" s="15" t="s">
        <v>254</v>
      </c>
      <c r="D55" s="13">
        <v>8.9948813597592991</v>
      </c>
      <c r="E55" s="13">
        <v>0.86288425973890304</v>
      </c>
      <c r="F55" s="13">
        <v>7.4400559142445104</v>
      </c>
      <c r="G55" s="13">
        <v>10.836593337417099</v>
      </c>
      <c r="H55" s="13">
        <v>9.5930588212004295</v>
      </c>
      <c r="I55" s="14">
        <v>374</v>
      </c>
      <c r="J55" s="14">
        <v>4686</v>
      </c>
      <c r="K55" s="13">
        <v>4.2614110762481099</v>
      </c>
      <c r="L55" s="14">
        <v>1099.6357582394301</v>
      </c>
      <c r="M55" s="14">
        <v>1833</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320</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99" priority="1">
      <formula>ZA9 = 3</formula>
    </cfRule>
    <cfRule type="expression" dxfId="98" priority="48">
      <formula>I9 = J9</formula>
    </cfRule>
    <cfRule type="expression" dxfId="97" priority="95">
      <formula>ZA9 = 2</formula>
    </cfRule>
    <cfRule type="expression" dxfId="96" priority="142">
      <formula>ZA9 = 1</formula>
    </cfRule>
  </conditionalFormatting>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151</v>
      </c>
      <c r="M2" s="11" t="str">
        <f>HYPERLINK("#'INDICE'!A1", "Índice")</f>
        <v>Índice</v>
      </c>
    </row>
    <row r="3" spans="2:677" x14ac:dyDescent="0.3">
      <c r="B3" s="9" t="s">
        <v>7</v>
      </c>
      <c r="C3" s="10" t="s">
        <v>150</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96.3242016282599</v>
      </c>
      <c r="E9" s="13">
        <v>0.240571417654668</v>
      </c>
      <c r="F9" s="13">
        <v>95.822273828123897</v>
      </c>
      <c r="G9" s="13">
        <v>96.767859998411296</v>
      </c>
      <c r="H9" s="13">
        <v>0.24975178988048699</v>
      </c>
      <c r="I9" s="14">
        <v>21167</v>
      </c>
      <c r="J9" s="14">
        <v>22141</v>
      </c>
      <c r="K9" s="13">
        <v>3.6189165801421002</v>
      </c>
      <c r="L9" s="14">
        <v>6118.1294206926996</v>
      </c>
      <c r="M9" s="14">
        <v>3123</v>
      </c>
      <c r="ZA9" s="8"/>
    </row>
    <row r="10" spans="2:677" x14ac:dyDescent="0.3">
      <c r="B10" s="21" t="s">
        <v>256</v>
      </c>
      <c r="C10" s="15" t="s">
        <v>216</v>
      </c>
      <c r="D10" s="13">
        <v>96.959423599714597</v>
      </c>
      <c r="E10" s="13">
        <v>0.24834856982071701</v>
      </c>
      <c r="F10" s="13">
        <v>96.432704694026398</v>
      </c>
      <c r="G10" s="13">
        <v>97.410459730411105</v>
      </c>
      <c r="H10" s="13">
        <v>0.25613659879620898</v>
      </c>
      <c r="I10" s="14">
        <v>12990</v>
      </c>
      <c r="J10" s="14">
        <v>13471</v>
      </c>
      <c r="K10" s="13">
        <v>2.8180258783893599</v>
      </c>
      <c r="L10" s="14">
        <v>4780.2967684950299</v>
      </c>
      <c r="M10" s="14">
        <v>1972</v>
      </c>
      <c r="ZA10" s="8"/>
    </row>
    <row r="11" spans="2:677" x14ac:dyDescent="0.3">
      <c r="B11" s="21"/>
      <c r="C11" s="15" t="s">
        <v>217</v>
      </c>
      <c r="D11" s="13">
        <v>94.936267641641805</v>
      </c>
      <c r="E11" s="13">
        <v>0.53874100043088102</v>
      </c>
      <c r="F11" s="13">
        <v>93.768569392668397</v>
      </c>
      <c r="G11" s="13">
        <v>95.894732528947401</v>
      </c>
      <c r="H11" s="13">
        <v>0.56747649113874998</v>
      </c>
      <c r="I11" s="14">
        <v>8177</v>
      </c>
      <c r="J11" s="14">
        <v>8670</v>
      </c>
      <c r="K11" s="13">
        <v>5.2339089472399998</v>
      </c>
      <c r="L11" s="14">
        <v>1656.5056991623701</v>
      </c>
      <c r="M11" s="14">
        <v>1151</v>
      </c>
      <c r="ZA11" s="8"/>
    </row>
    <row r="12" spans="2:677" x14ac:dyDescent="0.3">
      <c r="B12" s="21" t="s">
        <v>257</v>
      </c>
      <c r="C12" s="15" t="s">
        <v>218</v>
      </c>
      <c r="D12" s="13">
        <v>97.626727839799102</v>
      </c>
      <c r="E12" s="13">
        <v>0.239509265669789</v>
      </c>
      <c r="F12" s="13">
        <v>97.108572145438501</v>
      </c>
      <c r="G12" s="13">
        <v>98.053888794631703</v>
      </c>
      <c r="H12" s="13">
        <v>0.245331653502525</v>
      </c>
      <c r="I12" s="14">
        <v>8459</v>
      </c>
      <c r="J12" s="14">
        <v>8715</v>
      </c>
      <c r="K12" s="13">
        <v>2.15747571567251</v>
      </c>
      <c r="L12" s="14">
        <v>4039.4429178005498</v>
      </c>
      <c r="M12" s="14">
        <v>1255</v>
      </c>
      <c r="ZA12" s="8"/>
    </row>
    <row r="13" spans="2:677" x14ac:dyDescent="0.3">
      <c r="B13" s="21"/>
      <c r="C13" s="15" t="s">
        <v>219</v>
      </c>
      <c r="D13" s="13">
        <v>96.206184303444005</v>
      </c>
      <c r="E13" s="13">
        <v>0.39942738773333902</v>
      </c>
      <c r="F13" s="13">
        <v>95.339744288274503</v>
      </c>
      <c r="G13" s="13">
        <v>96.916744391676502</v>
      </c>
      <c r="H13" s="13">
        <v>0.41517849463138901</v>
      </c>
      <c r="I13" s="14">
        <v>6973</v>
      </c>
      <c r="J13" s="14">
        <v>7214</v>
      </c>
      <c r="K13" s="13">
        <v>3.1529160533050198</v>
      </c>
      <c r="L13" s="14">
        <v>2288.04061955217</v>
      </c>
      <c r="M13" s="14">
        <v>1019</v>
      </c>
      <c r="ZA13" s="8"/>
    </row>
    <row r="14" spans="2:677" x14ac:dyDescent="0.3">
      <c r="B14" s="21"/>
      <c r="C14" s="15" t="s">
        <v>220</v>
      </c>
      <c r="D14" s="13">
        <v>89.785120912257199</v>
      </c>
      <c r="E14" s="13">
        <v>0.77182398949722497</v>
      </c>
      <c r="F14" s="13">
        <v>88.167593043919595</v>
      </c>
      <c r="G14" s="13">
        <v>91.203588639773301</v>
      </c>
      <c r="H14" s="13">
        <v>0.85963462726913598</v>
      </c>
      <c r="I14" s="14">
        <v>5735</v>
      </c>
      <c r="J14" s="14">
        <v>6212</v>
      </c>
      <c r="K14" s="13">
        <v>4.0342283142658601</v>
      </c>
      <c r="L14" s="14">
        <v>1539.8236084043899</v>
      </c>
      <c r="M14" s="14">
        <v>849</v>
      </c>
      <c r="ZA14" s="8"/>
    </row>
    <row r="15" spans="2:677" x14ac:dyDescent="0.3">
      <c r="B15" s="21" t="s">
        <v>258</v>
      </c>
      <c r="C15" s="15" t="s">
        <v>221</v>
      </c>
      <c r="D15" s="13">
        <v>98.095965571431705</v>
      </c>
      <c r="E15" s="13">
        <v>0.55286965449247005</v>
      </c>
      <c r="F15" s="13">
        <v>96.624891679371601</v>
      </c>
      <c r="G15" s="13">
        <v>98.932938345193406</v>
      </c>
      <c r="H15" s="13">
        <v>0.563600807914859</v>
      </c>
      <c r="I15" s="14">
        <v>661</v>
      </c>
      <c r="J15" s="14">
        <v>674</v>
      </c>
      <c r="K15" s="13">
        <v>1.1013735233265201</v>
      </c>
      <c r="L15" s="14">
        <v>611.96314031981797</v>
      </c>
      <c r="M15" s="14">
        <v>96</v>
      </c>
      <c r="ZA15" s="8"/>
    </row>
    <row r="16" spans="2:677" x14ac:dyDescent="0.3">
      <c r="B16" s="21"/>
      <c r="C16" s="15" t="s">
        <v>222</v>
      </c>
      <c r="D16" s="13">
        <v>95.894987295534307</v>
      </c>
      <c r="E16" s="13">
        <v>0.88732041806615203</v>
      </c>
      <c r="F16" s="13">
        <v>93.7292397706412</v>
      </c>
      <c r="G16" s="13">
        <v>97.334020765117501</v>
      </c>
      <c r="H16" s="13">
        <v>0.92530427615737698</v>
      </c>
      <c r="I16" s="14">
        <v>754</v>
      </c>
      <c r="J16" s="14">
        <v>790</v>
      </c>
      <c r="K16" s="13">
        <v>1.5780746448682601</v>
      </c>
      <c r="L16" s="14">
        <v>500.61003297214302</v>
      </c>
      <c r="M16" s="14">
        <v>114</v>
      </c>
      <c r="ZA16" s="8"/>
    </row>
    <row r="17" spans="2:677" x14ac:dyDescent="0.3">
      <c r="B17" s="21"/>
      <c r="C17" s="15" t="s">
        <v>223</v>
      </c>
      <c r="D17" s="13">
        <v>97.602929921449501</v>
      </c>
      <c r="E17" s="13">
        <v>0.67362437765835304</v>
      </c>
      <c r="F17" s="13">
        <v>95.8365093807043</v>
      </c>
      <c r="G17" s="13">
        <v>98.630629543775697</v>
      </c>
      <c r="H17" s="13">
        <v>0.69016819290208098</v>
      </c>
      <c r="I17" s="14">
        <v>776</v>
      </c>
      <c r="J17" s="14">
        <v>796</v>
      </c>
      <c r="K17" s="13">
        <v>1.5419103861152501</v>
      </c>
      <c r="L17" s="14">
        <v>516.24271239619497</v>
      </c>
      <c r="M17" s="14">
        <v>114</v>
      </c>
      <c r="ZA17" s="8"/>
    </row>
    <row r="18" spans="2:677" x14ac:dyDescent="0.3">
      <c r="B18" s="21"/>
      <c r="C18" s="15" t="s">
        <v>224</v>
      </c>
      <c r="D18" s="13">
        <v>95.472056875034198</v>
      </c>
      <c r="E18" s="13">
        <v>2.50558497537825</v>
      </c>
      <c r="F18" s="13">
        <v>86.961803885485807</v>
      </c>
      <c r="G18" s="13">
        <v>98.521935676725406</v>
      </c>
      <c r="H18" s="13">
        <v>2.62441708850776</v>
      </c>
      <c r="I18" s="14">
        <v>642</v>
      </c>
      <c r="J18" s="14">
        <v>663</v>
      </c>
      <c r="K18" s="13">
        <v>9.6138872376658799</v>
      </c>
      <c r="L18" s="14">
        <v>68.962739380014597</v>
      </c>
      <c r="M18" s="14">
        <v>93</v>
      </c>
      <c r="ZA18" s="8"/>
    </row>
    <row r="19" spans="2:677" x14ac:dyDescent="0.3">
      <c r="B19" s="21"/>
      <c r="C19" s="15" t="s">
        <v>225</v>
      </c>
      <c r="D19" s="13">
        <v>97.716399185955794</v>
      </c>
      <c r="E19" s="13">
        <v>0.64625401066420196</v>
      </c>
      <c r="F19" s="13">
        <v>96.010778161082399</v>
      </c>
      <c r="G19" s="13">
        <v>98.7026236791597</v>
      </c>
      <c r="H19" s="13">
        <v>0.66135675899637902</v>
      </c>
      <c r="I19" s="14">
        <v>595</v>
      </c>
      <c r="J19" s="14">
        <v>612</v>
      </c>
      <c r="K19" s="13">
        <v>1.1435629308480699</v>
      </c>
      <c r="L19" s="14">
        <v>535.16949832060402</v>
      </c>
      <c r="M19" s="14">
        <v>89</v>
      </c>
      <c r="ZA19" s="8"/>
    </row>
    <row r="20" spans="2:677" x14ac:dyDescent="0.3">
      <c r="B20" s="21"/>
      <c r="C20" s="15" t="s">
        <v>226</v>
      </c>
      <c r="D20" s="13">
        <v>97.503769085737304</v>
      </c>
      <c r="E20" s="13">
        <v>0.74047477204970602</v>
      </c>
      <c r="F20" s="13">
        <v>95.523828680544398</v>
      </c>
      <c r="G20" s="13">
        <v>98.620571350206305</v>
      </c>
      <c r="H20" s="13">
        <v>0.75943194708564499</v>
      </c>
      <c r="I20" s="14">
        <v>593</v>
      </c>
      <c r="J20" s="14">
        <v>611</v>
      </c>
      <c r="K20" s="13">
        <v>1.37418184674688</v>
      </c>
      <c r="L20" s="14">
        <v>444.62819927830498</v>
      </c>
      <c r="M20" s="14">
        <v>89</v>
      </c>
      <c r="ZA20" s="8"/>
    </row>
    <row r="21" spans="2:677" x14ac:dyDescent="0.3">
      <c r="B21" s="21"/>
      <c r="C21" s="15" t="s">
        <v>227</v>
      </c>
      <c r="D21" s="13">
        <v>98.757397697869806</v>
      </c>
      <c r="E21" s="13">
        <v>0.37559517950896298</v>
      </c>
      <c r="F21" s="13">
        <v>97.750762098123204</v>
      </c>
      <c r="G21" s="13">
        <v>99.316667729041995</v>
      </c>
      <c r="H21" s="13">
        <v>0.38032105772777403</v>
      </c>
      <c r="I21" s="14">
        <v>1274</v>
      </c>
      <c r="J21" s="14">
        <v>1291</v>
      </c>
      <c r="K21" s="13">
        <v>1.48295488313234</v>
      </c>
      <c r="L21" s="14">
        <v>870.55918874154304</v>
      </c>
      <c r="M21" s="14">
        <v>195</v>
      </c>
      <c r="ZA21" s="8"/>
    </row>
    <row r="22" spans="2:677" x14ac:dyDescent="0.3">
      <c r="B22" s="21"/>
      <c r="C22" s="15" t="s">
        <v>228</v>
      </c>
      <c r="D22" s="13">
        <v>94.150503296487202</v>
      </c>
      <c r="E22" s="13">
        <v>0.96987685614577801</v>
      </c>
      <c r="F22" s="13">
        <v>91.919492891949503</v>
      </c>
      <c r="G22" s="13">
        <v>95.793723970749895</v>
      </c>
      <c r="H22" s="13">
        <v>1.0301345422356001</v>
      </c>
      <c r="I22" s="14">
        <v>1544</v>
      </c>
      <c r="J22" s="14">
        <v>1621</v>
      </c>
      <c r="K22" s="13">
        <v>2.7669866267184702</v>
      </c>
      <c r="L22" s="14">
        <v>585.835863587978</v>
      </c>
      <c r="M22" s="14">
        <v>219</v>
      </c>
      <c r="ZA22" s="8"/>
    </row>
    <row r="23" spans="2:677" x14ac:dyDescent="0.3">
      <c r="B23" s="21"/>
      <c r="C23" s="15" t="s">
        <v>229</v>
      </c>
      <c r="D23" s="13">
        <v>95.913310803650802</v>
      </c>
      <c r="E23" s="13">
        <v>0.70397039473772505</v>
      </c>
      <c r="F23" s="13">
        <v>94.274707726648302</v>
      </c>
      <c r="G23" s="13">
        <v>97.097377956090298</v>
      </c>
      <c r="H23" s="13">
        <v>0.73396527430781699</v>
      </c>
      <c r="I23" s="14">
        <v>1231</v>
      </c>
      <c r="J23" s="14">
        <v>1283</v>
      </c>
      <c r="K23" s="13">
        <v>1.6208630565878901</v>
      </c>
      <c r="L23" s="14">
        <v>791.55360768161904</v>
      </c>
      <c r="M23" s="14">
        <v>180</v>
      </c>
      <c r="ZA23" s="8"/>
    </row>
    <row r="24" spans="2:677" x14ac:dyDescent="0.3">
      <c r="B24" s="21"/>
      <c r="C24" s="15" t="s">
        <v>230</v>
      </c>
      <c r="D24" s="13">
        <v>98.1496609940002</v>
      </c>
      <c r="E24" s="13">
        <v>0.61003325089930005</v>
      </c>
      <c r="F24" s="13">
        <v>96.458699543409793</v>
      </c>
      <c r="G24" s="13">
        <v>99.041218594944098</v>
      </c>
      <c r="H24" s="13">
        <v>0.62153373197752704</v>
      </c>
      <c r="I24" s="14">
        <v>688</v>
      </c>
      <c r="J24" s="14">
        <v>700</v>
      </c>
      <c r="K24" s="13">
        <v>1.4323333000334699</v>
      </c>
      <c r="L24" s="14">
        <v>488.71306698213601</v>
      </c>
      <c r="M24" s="14">
        <v>99</v>
      </c>
      <c r="ZA24" s="8"/>
    </row>
    <row r="25" spans="2:677" x14ac:dyDescent="0.3">
      <c r="B25" s="21"/>
      <c r="C25" s="15" t="s">
        <v>231</v>
      </c>
      <c r="D25" s="13">
        <v>98.091591222998503</v>
      </c>
      <c r="E25" s="13">
        <v>0.49070491302414698</v>
      </c>
      <c r="F25" s="13">
        <v>96.838277916337802</v>
      </c>
      <c r="G25" s="13">
        <v>98.853968055886099</v>
      </c>
      <c r="H25" s="13">
        <v>0.50025176154864603</v>
      </c>
      <c r="I25" s="14">
        <v>1099</v>
      </c>
      <c r="J25" s="14">
        <v>1118</v>
      </c>
      <c r="K25" s="13">
        <v>1.43678175612201</v>
      </c>
      <c r="L25" s="14">
        <v>778.12792042792296</v>
      </c>
      <c r="M25" s="14">
        <v>159</v>
      </c>
      <c r="ZA25" s="8"/>
    </row>
    <row r="26" spans="2:677" x14ac:dyDescent="0.3">
      <c r="B26" s="21"/>
      <c r="C26" s="15" t="s">
        <v>232</v>
      </c>
      <c r="D26" s="13">
        <v>97.020926047029505</v>
      </c>
      <c r="E26" s="13">
        <v>0.611410142874524</v>
      </c>
      <c r="F26" s="13">
        <v>95.546002432274605</v>
      </c>
      <c r="G26" s="13">
        <v>98.017568418295596</v>
      </c>
      <c r="H26" s="13">
        <v>0.63018378383458395</v>
      </c>
      <c r="I26" s="14">
        <v>1204</v>
      </c>
      <c r="J26" s="14">
        <v>1238</v>
      </c>
      <c r="K26" s="13">
        <v>1.59988319967999</v>
      </c>
      <c r="L26" s="14">
        <v>773.80648802839005</v>
      </c>
      <c r="M26" s="14">
        <v>174</v>
      </c>
      <c r="ZA26" s="8"/>
    </row>
    <row r="27" spans="2:677" x14ac:dyDescent="0.3">
      <c r="B27" s="21"/>
      <c r="C27" s="15" t="s">
        <v>233</v>
      </c>
      <c r="D27" s="13">
        <v>96.039356419620304</v>
      </c>
      <c r="E27" s="13">
        <v>0.77787922814999699</v>
      </c>
      <c r="F27" s="13">
        <v>94.183139958514005</v>
      </c>
      <c r="G27" s="13">
        <v>97.320090690945193</v>
      </c>
      <c r="H27" s="13">
        <v>0.80995880975216505</v>
      </c>
      <c r="I27" s="14">
        <v>1046</v>
      </c>
      <c r="J27" s="14">
        <v>1087</v>
      </c>
      <c r="K27" s="13">
        <v>1.7275839933099</v>
      </c>
      <c r="L27" s="14">
        <v>629.20240301451395</v>
      </c>
      <c r="M27" s="14">
        <v>160</v>
      </c>
      <c r="ZA27" s="8"/>
    </row>
    <row r="28" spans="2:677" x14ac:dyDescent="0.3">
      <c r="B28" s="21"/>
      <c r="C28" s="15" t="s">
        <v>234</v>
      </c>
      <c r="D28" s="13">
        <v>91.838365076054501</v>
      </c>
      <c r="E28" s="13">
        <v>1.8123374182698</v>
      </c>
      <c r="F28" s="13">
        <v>87.436913706105699</v>
      </c>
      <c r="G28" s="13">
        <v>94.789666596162704</v>
      </c>
      <c r="H28" s="13">
        <v>1.9733990438189299</v>
      </c>
      <c r="I28" s="14">
        <v>617</v>
      </c>
      <c r="J28" s="14">
        <v>649</v>
      </c>
      <c r="K28" s="13">
        <v>2.8395649831543102</v>
      </c>
      <c r="L28" s="14">
        <v>228.55613583425199</v>
      </c>
      <c r="M28" s="14">
        <v>89</v>
      </c>
      <c r="ZA28" s="8"/>
    </row>
    <row r="29" spans="2:677" x14ac:dyDescent="0.3">
      <c r="B29" s="21"/>
      <c r="C29" s="15" t="s">
        <v>235</v>
      </c>
      <c r="D29" s="13">
        <v>92.483893587714903</v>
      </c>
      <c r="E29" s="13">
        <v>1.05893155740971</v>
      </c>
      <c r="F29" s="13">
        <v>90.099373066967004</v>
      </c>
      <c r="G29" s="13">
        <v>94.330252729192196</v>
      </c>
      <c r="H29" s="13">
        <v>1.14499024244193</v>
      </c>
      <c r="I29" s="14">
        <v>828</v>
      </c>
      <c r="J29" s="14">
        <v>892</v>
      </c>
      <c r="K29" s="13">
        <v>1.43732328232049</v>
      </c>
      <c r="L29" s="14">
        <v>620.59803175240199</v>
      </c>
      <c r="M29" s="14">
        <v>118</v>
      </c>
      <c r="ZA29" s="8"/>
    </row>
    <row r="30" spans="2:677" x14ac:dyDescent="0.3">
      <c r="B30" s="21"/>
      <c r="C30" s="15" t="s">
        <v>236</v>
      </c>
      <c r="D30" s="13">
        <v>83.662552863698096</v>
      </c>
      <c r="E30" s="13">
        <v>2.2429001807064299</v>
      </c>
      <c r="F30" s="13">
        <v>78.736476495733797</v>
      </c>
      <c r="G30" s="13">
        <v>87.626754326907601</v>
      </c>
      <c r="H30" s="13">
        <v>2.6808890046189902</v>
      </c>
      <c r="I30" s="14">
        <v>972</v>
      </c>
      <c r="J30" s="14">
        <v>1089</v>
      </c>
      <c r="K30" s="13">
        <v>4.0043633650436297</v>
      </c>
      <c r="L30" s="14">
        <v>271.95334207342398</v>
      </c>
      <c r="M30" s="14">
        <v>151</v>
      </c>
      <c r="ZA30" s="8"/>
    </row>
    <row r="31" spans="2:677" x14ac:dyDescent="0.3">
      <c r="B31" s="21"/>
      <c r="C31" s="15" t="s">
        <v>237</v>
      </c>
      <c r="D31" s="13">
        <v>98.689635012574598</v>
      </c>
      <c r="E31" s="13">
        <v>0.42587402275939401</v>
      </c>
      <c r="F31" s="13">
        <v>97.518408045525803</v>
      </c>
      <c r="G31" s="13">
        <v>99.3119827009631</v>
      </c>
      <c r="H31" s="13">
        <v>0.43152862274253101</v>
      </c>
      <c r="I31" s="14">
        <v>1025</v>
      </c>
      <c r="J31" s="14">
        <v>1039</v>
      </c>
      <c r="K31" s="13">
        <v>1.4557802741447301</v>
      </c>
      <c r="L31" s="14">
        <v>713.70660700181099</v>
      </c>
      <c r="M31" s="14">
        <v>155</v>
      </c>
      <c r="ZA31" s="8"/>
    </row>
    <row r="32" spans="2:677" x14ac:dyDescent="0.3">
      <c r="B32" s="21"/>
      <c r="C32" s="15" t="s">
        <v>238</v>
      </c>
      <c r="D32" s="13">
        <v>98.398465207767302</v>
      </c>
      <c r="E32" s="13">
        <v>0.48441878016223799</v>
      </c>
      <c r="F32" s="13">
        <v>97.088289125518102</v>
      </c>
      <c r="G32" s="13">
        <v>99.124420933853798</v>
      </c>
      <c r="H32" s="13">
        <v>0.49230318698507403</v>
      </c>
      <c r="I32" s="14">
        <v>599</v>
      </c>
      <c r="J32" s="14">
        <v>611</v>
      </c>
      <c r="K32" s="13">
        <v>0.90833714874133398</v>
      </c>
      <c r="L32" s="14">
        <v>611</v>
      </c>
      <c r="M32" s="14">
        <v>85</v>
      </c>
      <c r="ZA32" s="8"/>
    </row>
    <row r="33" spans="2:677" x14ac:dyDescent="0.3">
      <c r="B33" s="21"/>
      <c r="C33" s="15" t="s">
        <v>239</v>
      </c>
      <c r="D33" s="13">
        <v>96.213308608206603</v>
      </c>
      <c r="E33" s="13">
        <v>1.253467298723</v>
      </c>
      <c r="F33" s="13">
        <v>92.782624758023204</v>
      </c>
      <c r="G33" s="13">
        <v>98.047577683288395</v>
      </c>
      <c r="H33" s="13">
        <v>1.30280032654036</v>
      </c>
      <c r="I33" s="14">
        <v>822</v>
      </c>
      <c r="J33" s="14">
        <v>847</v>
      </c>
      <c r="K33" s="13">
        <v>3.64839051246997</v>
      </c>
      <c r="L33" s="14">
        <v>232.157165496678</v>
      </c>
      <c r="M33" s="14">
        <v>118</v>
      </c>
      <c r="ZA33" s="8"/>
    </row>
    <row r="34" spans="2:677" x14ac:dyDescent="0.3">
      <c r="B34" s="21"/>
      <c r="C34" s="15" t="s">
        <v>240</v>
      </c>
      <c r="D34" s="13">
        <v>95.254043318998995</v>
      </c>
      <c r="E34" s="13">
        <v>0.95248646894286104</v>
      </c>
      <c r="F34" s="13">
        <v>92.982791389789796</v>
      </c>
      <c r="G34" s="13">
        <v>96.8153400379625</v>
      </c>
      <c r="H34" s="13">
        <v>0.99994334702733001</v>
      </c>
      <c r="I34" s="14">
        <v>1530</v>
      </c>
      <c r="J34" s="14">
        <v>1595</v>
      </c>
      <c r="K34" s="13">
        <v>3.1988859704926198</v>
      </c>
      <c r="L34" s="14">
        <v>498.61108358119299</v>
      </c>
      <c r="M34" s="14">
        <v>223</v>
      </c>
      <c r="ZA34" s="8"/>
    </row>
    <row r="35" spans="2:677" x14ac:dyDescent="0.3">
      <c r="B35" s="21"/>
      <c r="C35" s="15" t="s">
        <v>241</v>
      </c>
      <c r="D35" s="13">
        <v>80.907373119562806</v>
      </c>
      <c r="E35" s="13">
        <v>2.2324237059660001</v>
      </c>
      <c r="F35" s="13">
        <v>76.105063928113395</v>
      </c>
      <c r="G35" s="13">
        <v>84.935577270488096</v>
      </c>
      <c r="H35" s="13">
        <v>2.7592339485141602</v>
      </c>
      <c r="I35" s="14">
        <v>966</v>
      </c>
      <c r="J35" s="14">
        <v>1140</v>
      </c>
      <c r="K35" s="13">
        <v>3.6747109974432099</v>
      </c>
      <c r="L35" s="14">
        <v>310.22847804716901</v>
      </c>
      <c r="M35" s="14">
        <v>150</v>
      </c>
      <c r="ZA35" s="8"/>
    </row>
    <row r="36" spans="2:677" x14ac:dyDescent="0.3">
      <c r="B36" s="21"/>
      <c r="C36" s="15" t="s">
        <v>242</v>
      </c>
      <c r="D36" s="13">
        <v>92.149319222386197</v>
      </c>
      <c r="E36" s="13">
        <v>1.4414299460586699</v>
      </c>
      <c r="F36" s="13">
        <v>88.788845074700703</v>
      </c>
      <c r="G36" s="13">
        <v>94.564179745244303</v>
      </c>
      <c r="H36" s="13">
        <v>1.5642328757524799</v>
      </c>
      <c r="I36" s="14">
        <v>1027</v>
      </c>
      <c r="J36" s="14">
        <v>1101</v>
      </c>
      <c r="K36" s="13">
        <v>3.1592232456621998</v>
      </c>
      <c r="L36" s="14">
        <v>348.50338655609102</v>
      </c>
      <c r="M36" s="14">
        <v>162</v>
      </c>
      <c r="ZA36" s="8"/>
    </row>
    <row r="37" spans="2:677" x14ac:dyDescent="0.3">
      <c r="B37" s="21"/>
      <c r="C37" s="15" t="s">
        <v>243</v>
      </c>
      <c r="D37" s="13">
        <v>97.024702480768696</v>
      </c>
      <c r="E37" s="13">
        <v>0.89554190056687599</v>
      </c>
      <c r="F37" s="13">
        <v>94.626218964139099</v>
      </c>
      <c r="G37" s="13">
        <v>98.371097099603404</v>
      </c>
      <c r="H37" s="13">
        <v>0.923004016162153</v>
      </c>
      <c r="I37" s="14">
        <v>674</v>
      </c>
      <c r="J37" s="14">
        <v>694</v>
      </c>
      <c r="K37" s="13">
        <v>1.92527306768062</v>
      </c>
      <c r="L37" s="14">
        <v>360.468346880301</v>
      </c>
      <c r="M37" s="14">
        <v>91</v>
      </c>
      <c r="ZA37" s="8"/>
    </row>
    <row r="38" spans="2:677" x14ac:dyDescent="0.3">
      <c r="B38" s="21" t="s">
        <v>259</v>
      </c>
      <c r="C38" s="15" t="s">
        <v>244</v>
      </c>
      <c r="D38" s="13">
        <v>95.069797750123897</v>
      </c>
      <c r="E38" s="13">
        <v>0.41150733859389899</v>
      </c>
      <c r="F38" s="13">
        <v>94.197101922625805</v>
      </c>
      <c r="G38" s="13">
        <v>95.8170772036529</v>
      </c>
      <c r="H38" s="13">
        <v>0.43284760074432999</v>
      </c>
      <c r="I38" s="14">
        <v>11874</v>
      </c>
      <c r="J38" s="14">
        <v>12583</v>
      </c>
      <c r="K38" s="13">
        <v>4.5456662366565297</v>
      </c>
      <c r="L38" s="14">
        <v>2768.1310824208599</v>
      </c>
      <c r="M38" s="14">
        <v>1679</v>
      </c>
      <c r="ZA38" s="8"/>
    </row>
    <row r="39" spans="2:677" x14ac:dyDescent="0.3">
      <c r="B39" s="21"/>
      <c r="C39" s="15" t="s">
        <v>245</v>
      </c>
      <c r="D39" s="13">
        <v>97.319500853664294</v>
      </c>
      <c r="E39" s="13">
        <v>0.28492991705006498</v>
      </c>
      <c r="F39" s="13">
        <v>96.700113626939</v>
      </c>
      <c r="G39" s="13">
        <v>97.825243992142205</v>
      </c>
      <c r="H39" s="13">
        <v>0.29277782412643499</v>
      </c>
      <c r="I39" s="14">
        <v>9293</v>
      </c>
      <c r="J39" s="14">
        <v>9558</v>
      </c>
      <c r="K39" s="13">
        <v>2.97428200314538</v>
      </c>
      <c r="L39" s="14">
        <v>3213.5486782666098</v>
      </c>
      <c r="M39" s="14">
        <v>1347</v>
      </c>
      <c r="ZA39" s="8"/>
    </row>
    <row r="40" spans="2:677" x14ac:dyDescent="0.3">
      <c r="B40" s="21" t="s">
        <v>284</v>
      </c>
      <c r="C40" s="15" t="s">
        <v>277</v>
      </c>
      <c r="D40" s="13">
        <v>96.106404090942505</v>
      </c>
      <c r="E40" s="13">
        <v>0.34712008599725502</v>
      </c>
      <c r="F40" s="13">
        <v>95.365717919978096</v>
      </c>
      <c r="G40" s="13">
        <v>96.7327639492853</v>
      </c>
      <c r="H40" s="13">
        <v>0.36118309625733802</v>
      </c>
      <c r="I40" s="14">
        <v>10788</v>
      </c>
      <c r="J40" s="14">
        <v>11282</v>
      </c>
      <c r="K40" s="13">
        <v>3.6324855053302798</v>
      </c>
      <c r="L40" s="14">
        <v>3105.8623588297601</v>
      </c>
      <c r="M40" s="14">
        <v>3054</v>
      </c>
      <c r="ZA40" s="8"/>
    </row>
    <row r="41" spans="2:677" x14ac:dyDescent="0.3">
      <c r="B41" s="21"/>
      <c r="C41" s="15" t="s">
        <v>278</v>
      </c>
      <c r="D41" s="13">
        <v>96.550240926321393</v>
      </c>
      <c r="E41" s="13">
        <v>0.264797733419536</v>
      </c>
      <c r="F41" s="13">
        <v>95.991636563953193</v>
      </c>
      <c r="G41" s="13">
        <v>97.033404186126006</v>
      </c>
      <c r="H41" s="13">
        <v>0.27425900844888201</v>
      </c>
      <c r="I41" s="14">
        <v>10379</v>
      </c>
      <c r="J41" s="14">
        <v>10859</v>
      </c>
      <c r="K41" s="13">
        <v>2.2857895168233902</v>
      </c>
      <c r="L41" s="14">
        <v>4750.6561387555103</v>
      </c>
      <c r="M41" s="14">
        <v>3036</v>
      </c>
      <c r="ZA41" s="8"/>
    </row>
    <row r="42" spans="2:677" x14ac:dyDescent="0.3">
      <c r="B42" s="21" t="s">
        <v>285</v>
      </c>
      <c r="C42" s="15" t="s">
        <v>279</v>
      </c>
      <c r="D42" s="13">
        <v>91.655545566903598</v>
      </c>
      <c r="E42" s="13">
        <v>0.846341951241118</v>
      </c>
      <c r="F42" s="13">
        <v>89.836748112791398</v>
      </c>
      <c r="G42" s="13">
        <v>93.173587138361398</v>
      </c>
      <c r="H42" s="13">
        <v>0.92339415581060902</v>
      </c>
      <c r="I42" s="14">
        <v>2647</v>
      </c>
      <c r="J42" s="14">
        <v>2968</v>
      </c>
      <c r="K42" s="13">
        <v>2.77876991885875</v>
      </c>
      <c r="L42" s="14">
        <v>1068.09850641357</v>
      </c>
      <c r="M42" s="14">
        <v>783</v>
      </c>
      <c r="ZA42" s="8"/>
    </row>
    <row r="43" spans="2:677" x14ac:dyDescent="0.3">
      <c r="B43" s="21"/>
      <c r="C43" s="15" t="s">
        <v>280</v>
      </c>
      <c r="D43" s="13">
        <v>95.814415351394103</v>
      </c>
      <c r="E43" s="13">
        <v>0.82264402639618495</v>
      </c>
      <c r="F43" s="13">
        <v>93.862485473621504</v>
      </c>
      <c r="G43" s="13">
        <v>97.164322133930796</v>
      </c>
      <c r="H43" s="13">
        <v>0.858580646115914</v>
      </c>
      <c r="I43" s="14">
        <v>903</v>
      </c>
      <c r="J43" s="14">
        <v>956</v>
      </c>
      <c r="K43" s="13">
        <v>1.6115370404238301</v>
      </c>
      <c r="L43" s="14">
        <v>593.22248016624997</v>
      </c>
      <c r="M43" s="14">
        <v>372</v>
      </c>
      <c r="ZA43" s="8"/>
    </row>
    <row r="44" spans="2:677" x14ac:dyDescent="0.3">
      <c r="B44" s="21"/>
      <c r="C44" s="15" t="s">
        <v>281</v>
      </c>
      <c r="D44" s="13">
        <v>97.652020468730996</v>
      </c>
      <c r="E44" s="13">
        <v>0.65024044185235097</v>
      </c>
      <c r="F44" s="13">
        <v>95.967820732836799</v>
      </c>
      <c r="G44" s="13">
        <v>98.642696766779906</v>
      </c>
      <c r="H44" s="13">
        <v>0.66587505177177897</v>
      </c>
      <c r="I44" s="14">
        <v>792</v>
      </c>
      <c r="J44" s="14">
        <v>814</v>
      </c>
      <c r="K44" s="13">
        <v>1.4992116890560301</v>
      </c>
      <c r="L44" s="14">
        <v>542.95201000769396</v>
      </c>
      <c r="M44" s="14">
        <v>292</v>
      </c>
      <c r="ZA44" s="8"/>
    </row>
    <row r="45" spans="2:677" x14ac:dyDescent="0.3">
      <c r="B45" s="21"/>
      <c r="C45" s="15" t="s">
        <v>282</v>
      </c>
      <c r="D45" s="13">
        <v>96.778338926043503</v>
      </c>
      <c r="E45" s="13">
        <v>0.27162123045785003</v>
      </c>
      <c r="F45" s="13">
        <v>96.201028613997494</v>
      </c>
      <c r="G45" s="13">
        <v>97.270407595928006</v>
      </c>
      <c r="H45" s="13">
        <v>0.28066324910310603</v>
      </c>
      <c r="I45" s="14">
        <v>16657</v>
      </c>
      <c r="J45" s="14">
        <v>17216</v>
      </c>
      <c r="K45" s="13">
        <v>4.0735817668557202</v>
      </c>
      <c r="L45" s="14">
        <v>4226.2561513006103</v>
      </c>
      <c r="M45" s="14">
        <v>2991</v>
      </c>
      <c r="ZA45" s="8"/>
    </row>
    <row r="46" spans="2:677" x14ac:dyDescent="0.3">
      <c r="B46" s="21"/>
      <c r="C46" s="15" t="s">
        <v>283</v>
      </c>
      <c r="D46" s="13">
        <v>90.664035624894794</v>
      </c>
      <c r="E46" s="13">
        <v>3.1432718699415498</v>
      </c>
      <c r="F46" s="13">
        <v>82.293311983128206</v>
      </c>
      <c r="G46" s="13">
        <v>95.303396849364205</v>
      </c>
      <c r="H46" s="13">
        <v>3.4669445809209698</v>
      </c>
      <c r="I46" s="14">
        <v>168</v>
      </c>
      <c r="J46" s="14">
        <v>187</v>
      </c>
      <c r="K46" s="13">
        <v>2.1711138811911099</v>
      </c>
      <c r="L46" s="14">
        <v>86.130903413232502</v>
      </c>
      <c r="M46" s="14">
        <v>98</v>
      </c>
      <c r="ZA46" s="8"/>
    </row>
    <row r="47" spans="2:677" x14ac:dyDescent="0.3">
      <c r="B47" s="21" t="s">
        <v>261</v>
      </c>
      <c r="C47" s="15" t="s">
        <v>246</v>
      </c>
      <c r="D47" s="13">
        <v>93.336491910898701</v>
      </c>
      <c r="E47" s="13">
        <v>0.61289100340831604</v>
      </c>
      <c r="F47" s="13">
        <v>92.029009972675894</v>
      </c>
      <c r="G47" s="13">
        <v>94.442458924251994</v>
      </c>
      <c r="H47" s="13">
        <v>0.656646710049266</v>
      </c>
      <c r="I47" s="14">
        <v>4452</v>
      </c>
      <c r="J47" s="14">
        <v>4851</v>
      </c>
      <c r="K47" s="13">
        <v>2.9292323949853998</v>
      </c>
      <c r="L47" s="14">
        <v>1656.0652573365301</v>
      </c>
      <c r="M47" s="14">
        <v>1830</v>
      </c>
      <c r="ZA47" s="8"/>
    </row>
    <row r="48" spans="2:677" x14ac:dyDescent="0.3">
      <c r="B48" s="21"/>
      <c r="C48" s="15" t="s">
        <v>247</v>
      </c>
      <c r="D48" s="13">
        <v>96.130370907817195</v>
      </c>
      <c r="E48" s="13">
        <v>0.61687192767948495</v>
      </c>
      <c r="F48" s="13">
        <v>94.721629011658194</v>
      </c>
      <c r="G48" s="13">
        <v>97.174350204706002</v>
      </c>
      <c r="H48" s="13">
        <v>0.64170347191422505</v>
      </c>
      <c r="I48" s="14">
        <v>3896</v>
      </c>
      <c r="J48" s="14">
        <v>4079</v>
      </c>
      <c r="K48" s="13">
        <v>4.1716444487886397</v>
      </c>
      <c r="L48" s="14">
        <v>977.791863634126</v>
      </c>
      <c r="M48" s="14">
        <v>1973</v>
      </c>
      <c r="ZA48" s="8"/>
    </row>
    <row r="49" spans="2:677" x14ac:dyDescent="0.3">
      <c r="B49" s="21"/>
      <c r="C49" s="15" t="s">
        <v>248</v>
      </c>
      <c r="D49" s="13">
        <v>96.412995534275197</v>
      </c>
      <c r="E49" s="13">
        <v>0.57014886369266504</v>
      </c>
      <c r="F49" s="13">
        <v>95.110755443193</v>
      </c>
      <c r="G49" s="13">
        <v>97.3779487626432</v>
      </c>
      <c r="H49" s="13">
        <v>0.59136100951243098</v>
      </c>
      <c r="I49" s="14">
        <v>3748</v>
      </c>
      <c r="J49" s="14">
        <v>3895</v>
      </c>
      <c r="K49" s="13">
        <v>3.6602013723759299</v>
      </c>
      <c r="L49" s="14">
        <v>1064.14910102929</v>
      </c>
      <c r="M49" s="14">
        <v>2001</v>
      </c>
      <c r="ZA49" s="8"/>
    </row>
    <row r="50" spans="2:677" x14ac:dyDescent="0.3">
      <c r="B50" s="21"/>
      <c r="C50" s="15" t="s">
        <v>249</v>
      </c>
      <c r="D50" s="13">
        <v>97.316736195503196</v>
      </c>
      <c r="E50" s="13">
        <v>0.45043781063787602</v>
      </c>
      <c r="F50" s="13">
        <v>96.276822688007698</v>
      </c>
      <c r="G50" s="13">
        <v>98.072009984604705</v>
      </c>
      <c r="H50" s="13">
        <v>0.46285749835770801</v>
      </c>
      <c r="I50" s="14">
        <v>4091</v>
      </c>
      <c r="J50" s="14">
        <v>4220</v>
      </c>
      <c r="K50" s="13">
        <v>3.2781460279946999</v>
      </c>
      <c r="L50" s="14">
        <v>1287.3130006906499</v>
      </c>
      <c r="M50" s="14">
        <v>2077</v>
      </c>
      <c r="ZA50" s="8"/>
    </row>
    <row r="51" spans="2:677" x14ac:dyDescent="0.3">
      <c r="B51" s="21"/>
      <c r="C51" s="15" t="s">
        <v>250</v>
      </c>
      <c r="D51" s="13">
        <v>98.418293373344497</v>
      </c>
      <c r="E51" s="13">
        <v>0.26241998634729802</v>
      </c>
      <c r="F51" s="13">
        <v>97.812141733940507</v>
      </c>
      <c r="G51" s="13">
        <v>98.858469095131099</v>
      </c>
      <c r="H51" s="13">
        <v>0.26663740789715001</v>
      </c>
      <c r="I51" s="14">
        <v>4800</v>
      </c>
      <c r="J51" s="14">
        <v>4910</v>
      </c>
      <c r="K51" s="13">
        <v>2.1716262980591599</v>
      </c>
      <c r="L51" s="14">
        <v>2260.9783296454898</v>
      </c>
      <c r="M51" s="14">
        <v>2060</v>
      </c>
      <c r="ZA51" s="8"/>
    </row>
    <row r="52" spans="2:677" x14ac:dyDescent="0.3">
      <c r="B52" s="21" t="s">
        <v>260</v>
      </c>
      <c r="C52" s="15" t="s">
        <v>251</v>
      </c>
      <c r="D52" s="13">
        <v>97.069346733493703</v>
      </c>
      <c r="E52" s="13">
        <v>0.246368011109525</v>
      </c>
      <c r="F52" s="13">
        <v>96.545688253659705</v>
      </c>
      <c r="G52" s="13">
        <v>97.515663625259293</v>
      </c>
      <c r="H52" s="13">
        <v>0.253806190522673</v>
      </c>
      <c r="I52" s="14">
        <v>16376</v>
      </c>
      <c r="J52" s="14">
        <v>16938</v>
      </c>
      <c r="K52" s="13">
        <v>3.61375392841942</v>
      </c>
      <c r="L52" s="14">
        <v>4687.0927947792798</v>
      </c>
      <c r="M52" s="14">
        <v>3090</v>
      </c>
      <c r="ZA52" s="8"/>
    </row>
    <row r="53" spans="2:677" x14ac:dyDescent="0.3">
      <c r="B53" s="21"/>
      <c r="C53" s="15" t="s">
        <v>252</v>
      </c>
      <c r="D53" s="13">
        <v>93.502415134705103</v>
      </c>
      <c r="E53" s="13">
        <v>0.58965444057447802</v>
      </c>
      <c r="F53" s="13">
        <v>92.245692857051097</v>
      </c>
      <c r="G53" s="13">
        <v>94.567458184480401</v>
      </c>
      <c r="H53" s="13">
        <v>0.63063017112979103</v>
      </c>
      <c r="I53" s="14">
        <v>4612</v>
      </c>
      <c r="J53" s="14">
        <v>5018</v>
      </c>
      <c r="K53" s="13">
        <v>2.8712066998526402</v>
      </c>
      <c r="L53" s="14">
        <v>1747.6972313618301</v>
      </c>
      <c r="M53" s="14">
        <v>1871</v>
      </c>
      <c r="ZA53" s="8"/>
    </row>
    <row r="54" spans="2:677" x14ac:dyDescent="0.3">
      <c r="B54" s="21" t="s">
        <v>254</v>
      </c>
      <c r="C54" s="15" t="s">
        <v>253</v>
      </c>
      <c r="D54" s="13">
        <v>97.516559308960296</v>
      </c>
      <c r="E54" s="13">
        <v>0.21888177982547799</v>
      </c>
      <c r="F54" s="13">
        <v>97.049243422135305</v>
      </c>
      <c r="G54" s="13">
        <v>97.911458372681196</v>
      </c>
      <c r="H54" s="13">
        <v>0.224456011754884</v>
      </c>
      <c r="I54" s="14">
        <v>13647</v>
      </c>
      <c r="J54" s="14">
        <v>14030</v>
      </c>
      <c r="K54" s="13">
        <v>2.7753245404182598</v>
      </c>
      <c r="L54" s="14">
        <v>5055.2646350634004</v>
      </c>
      <c r="M54" s="14">
        <v>2797</v>
      </c>
      <c r="ZA54" s="8"/>
    </row>
    <row r="55" spans="2:677" x14ac:dyDescent="0.3">
      <c r="B55" s="21"/>
      <c r="C55" s="15" t="s">
        <v>254</v>
      </c>
      <c r="D55" s="13">
        <v>94.5227437563113</v>
      </c>
      <c r="E55" s="13">
        <v>0.49921333554139602</v>
      </c>
      <c r="F55" s="13">
        <v>93.457233643316897</v>
      </c>
      <c r="G55" s="13">
        <v>95.423229861844206</v>
      </c>
      <c r="H55" s="13">
        <v>0.52814096978438996</v>
      </c>
      <c r="I55" s="14">
        <v>7520</v>
      </c>
      <c r="J55" s="14">
        <v>8111</v>
      </c>
      <c r="K55" s="13">
        <v>3.90385637974819</v>
      </c>
      <c r="L55" s="14">
        <v>2077.6891388927602</v>
      </c>
      <c r="M55" s="14">
        <v>2200</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9</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95" priority="1">
      <formula>ZA9 = 3</formula>
    </cfRule>
    <cfRule type="expression" dxfId="94" priority="48">
      <formula>I9 = J9</formula>
    </cfRule>
    <cfRule type="expression" dxfId="93" priority="95">
      <formula>ZA9 = 2</formula>
    </cfRule>
    <cfRule type="expression" dxfId="92" priority="142">
      <formula>ZA9 = 1</formula>
    </cfRule>
  </conditionalFormatting>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153</v>
      </c>
      <c r="M2" s="11" t="str">
        <f>HYPERLINK("#'INDICE'!A1", "Índice")</f>
        <v>Índice</v>
      </c>
    </row>
    <row r="3" spans="2:677" x14ac:dyDescent="0.3">
      <c r="B3" s="9" t="s">
        <v>7</v>
      </c>
      <c r="C3" s="10" t="s">
        <v>152</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64.291728030437497</v>
      </c>
      <c r="E9" s="13">
        <v>0.85896477684029904</v>
      </c>
      <c r="F9" s="13">
        <v>62.590461076361301</v>
      </c>
      <c r="G9" s="13">
        <v>65.957706527934803</v>
      </c>
      <c r="H9" s="13">
        <v>1.3360424476903801</v>
      </c>
      <c r="I9" s="14">
        <v>7938</v>
      </c>
      <c r="J9" s="14">
        <v>11863</v>
      </c>
      <c r="K9" s="13">
        <v>3.8122791820247302</v>
      </c>
      <c r="L9" s="14">
        <v>3111.78679041535</v>
      </c>
      <c r="M9" s="14">
        <v>3067</v>
      </c>
      <c r="ZA9" s="8"/>
    </row>
    <row r="10" spans="2:677" x14ac:dyDescent="0.3">
      <c r="B10" s="21" t="s">
        <v>256</v>
      </c>
      <c r="C10" s="15" t="s">
        <v>216</v>
      </c>
      <c r="D10" s="13">
        <v>63.118313654576298</v>
      </c>
      <c r="E10" s="13">
        <v>1.0847037844568701</v>
      </c>
      <c r="F10" s="13">
        <v>60.966732063201903</v>
      </c>
      <c r="G10" s="13">
        <v>65.218956083281995</v>
      </c>
      <c r="H10" s="13">
        <v>1.71852465893347</v>
      </c>
      <c r="I10" s="14">
        <v>4773</v>
      </c>
      <c r="J10" s="14">
        <v>7288</v>
      </c>
      <c r="K10" s="13">
        <v>3.68302717211182</v>
      </c>
      <c r="L10" s="14">
        <v>1978.80701374818</v>
      </c>
      <c r="M10" s="14">
        <v>1931</v>
      </c>
      <c r="ZA10" s="8"/>
    </row>
    <row r="11" spans="2:677" x14ac:dyDescent="0.3">
      <c r="B11" s="21"/>
      <c r="C11" s="15" t="s">
        <v>217</v>
      </c>
      <c r="D11" s="13">
        <v>66.849022545483294</v>
      </c>
      <c r="E11" s="13">
        <v>1.3550926174350599</v>
      </c>
      <c r="F11" s="13">
        <v>64.138758152933704</v>
      </c>
      <c r="G11" s="13">
        <v>69.452012212743895</v>
      </c>
      <c r="H11" s="13">
        <v>2.0270941381574801</v>
      </c>
      <c r="I11" s="14">
        <v>3165</v>
      </c>
      <c r="J11" s="14">
        <v>4575</v>
      </c>
      <c r="K11" s="13">
        <v>3.79003062464073</v>
      </c>
      <c r="L11" s="14">
        <v>1207.11425661202</v>
      </c>
      <c r="M11" s="14">
        <v>1136</v>
      </c>
      <c r="ZA11" s="8"/>
    </row>
    <row r="12" spans="2:677" x14ac:dyDescent="0.3">
      <c r="B12" s="21" t="s">
        <v>257</v>
      </c>
      <c r="C12" s="15" t="s">
        <v>218</v>
      </c>
      <c r="D12" s="13">
        <v>70.908492567420595</v>
      </c>
      <c r="E12" s="13">
        <v>1.0223855908830399</v>
      </c>
      <c r="F12" s="13">
        <v>68.862740352979301</v>
      </c>
      <c r="G12" s="13">
        <v>72.872784248868697</v>
      </c>
      <c r="H12" s="13">
        <v>1.4418379997444499</v>
      </c>
      <c r="I12" s="14">
        <v>3400</v>
      </c>
      <c r="J12" s="14">
        <v>4832</v>
      </c>
      <c r="K12" s="13">
        <v>2.44794693446249</v>
      </c>
      <c r="L12" s="14">
        <v>1973.8989975536399</v>
      </c>
      <c r="M12" s="14">
        <v>1226</v>
      </c>
      <c r="ZA12" s="8"/>
    </row>
    <row r="13" spans="2:677" x14ac:dyDescent="0.3">
      <c r="B13" s="21"/>
      <c r="C13" s="15" t="s">
        <v>219</v>
      </c>
      <c r="D13" s="13">
        <v>58.4637775075863</v>
      </c>
      <c r="E13" s="13">
        <v>1.4403273556070799</v>
      </c>
      <c r="F13" s="13">
        <v>55.612561582236403</v>
      </c>
      <c r="G13" s="13">
        <v>61.259429424448101</v>
      </c>
      <c r="H13" s="13">
        <v>2.46362348963883</v>
      </c>
      <c r="I13" s="14">
        <v>2299</v>
      </c>
      <c r="J13" s="14">
        <v>3775</v>
      </c>
      <c r="K13" s="13">
        <v>3.2241144060349098</v>
      </c>
      <c r="L13" s="14">
        <v>1170.8641582116099</v>
      </c>
      <c r="M13" s="14">
        <v>1003</v>
      </c>
      <c r="ZA13" s="8"/>
    </row>
    <row r="14" spans="2:677" x14ac:dyDescent="0.3">
      <c r="B14" s="21"/>
      <c r="C14" s="15" t="s">
        <v>220</v>
      </c>
      <c r="D14" s="13">
        <v>66.525426301362799</v>
      </c>
      <c r="E14" s="13">
        <v>1.1918964294168399</v>
      </c>
      <c r="F14" s="13">
        <v>64.146912569187705</v>
      </c>
      <c r="G14" s="13">
        <v>68.822839317873502</v>
      </c>
      <c r="H14" s="13">
        <v>1.7916404233435499</v>
      </c>
      <c r="I14" s="14">
        <v>2239</v>
      </c>
      <c r="J14" s="14">
        <v>3256</v>
      </c>
      <c r="K14" s="13">
        <v>2.0764683182190899</v>
      </c>
      <c r="L14" s="14">
        <v>1568.0470399820699</v>
      </c>
      <c r="M14" s="14">
        <v>838</v>
      </c>
      <c r="ZA14" s="8"/>
    </row>
    <row r="15" spans="2:677" x14ac:dyDescent="0.3">
      <c r="B15" s="21" t="s">
        <v>258</v>
      </c>
      <c r="C15" s="15" t="s">
        <v>221</v>
      </c>
      <c r="D15" s="13">
        <v>71.594362682240899</v>
      </c>
      <c r="E15" s="13">
        <v>2.94880134348135</v>
      </c>
      <c r="F15" s="13">
        <v>65.398671503903401</v>
      </c>
      <c r="G15" s="13">
        <v>77.069638761512195</v>
      </c>
      <c r="H15" s="13">
        <v>4.1187619150534003</v>
      </c>
      <c r="I15" s="14">
        <v>272</v>
      </c>
      <c r="J15" s="14">
        <v>372</v>
      </c>
      <c r="K15" s="13">
        <v>1.5862863091739601</v>
      </c>
      <c r="L15" s="14">
        <v>234.50999850948301</v>
      </c>
      <c r="M15" s="14">
        <v>91</v>
      </c>
      <c r="ZA15" s="8"/>
    </row>
    <row r="16" spans="2:677" x14ac:dyDescent="0.3">
      <c r="B16" s="21"/>
      <c r="C16" s="15" t="s">
        <v>222</v>
      </c>
      <c r="D16" s="13">
        <v>81.819997918244397</v>
      </c>
      <c r="E16" s="13">
        <v>1.9655599601348299</v>
      </c>
      <c r="F16" s="13">
        <v>77.598705613342503</v>
      </c>
      <c r="G16" s="13">
        <v>85.395540623736395</v>
      </c>
      <c r="H16" s="13">
        <v>2.4022977391160998</v>
      </c>
      <c r="I16" s="14">
        <v>357</v>
      </c>
      <c r="J16" s="14">
        <v>434</v>
      </c>
      <c r="K16" s="13">
        <v>1.1246233517092199</v>
      </c>
      <c r="L16" s="14">
        <v>385.906978847983</v>
      </c>
      <c r="M16" s="14">
        <v>112</v>
      </c>
      <c r="ZA16" s="8"/>
    </row>
    <row r="17" spans="2:677" x14ac:dyDescent="0.3">
      <c r="B17" s="21"/>
      <c r="C17" s="15" t="s">
        <v>223</v>
      </c>
      <c r="D17" s="13">
        <v>66.954472970816298</v>
      </c>
      <c r="E17" s="13">
        <v>2.32741206953609</v>
      </c>
      <c r="F17" s="13">
        <v>62.1928767527546</v>
      </c>
      <c r="G17" s="13">
        <v>71.392223958316904</v>
      </c>
      <c r="H17" s="13">
        <v>3.4761114026699098</v>
      </c>
      <c r="I17" s="14">
        <v>326</v>
      </c>
      <c r="J17" s="14">
        <v>485</v>
      </c>
      <c r="K17" s="13">
        <v>1.1849489691047299</v>
      </c>
      <c r="L17" s="14">
        <v>409.30032655029402</v>
      </c>
      <c r="M17" s="14">
        <v>113</v>
      </c>
      <c r="ZA17" s="8"/>
    </row>
    <row r="18" spans="2:677" x14ac:dyDescent="0.3">
      <c r="B18" s="21"/>
      <c r="C18" s="15" t="s">
        <v>224</v>
      </c>
      <c r="D18" s="13">
        <v>72.840179832857899</v>
      </c>
      <c r="E18" s="13">
        <v>3.4255313499085198</v>
      </c>
      <c r="F18" s="13">
        <v>65.535936094583306</v>
      </c>
      <c r="G18" s="13">
        <v>79.090292284392902</v>
      </c>
      <c r="H18" s="13">
        <v>4.7028046303137696</v>
      </c>
      <c r="I18" s="14">
        <v>283</v>
      </c>
      <c r="J18" s="14">
        <v>379</v>
      </c>
      <c r="K18" s="13">
        <v>2.2420732305223501</v>
      </c>
      <c r="L18" s="14">
        <v>169.039973735248</v>
      </c>
      <c r="M18" s="14">
        <v>91</v>
      </c>
      <c r="ZA18" s="8"/>
    </row>
    <row r="19" spans="2:677" x14ac:dyDescent="0.3">
      <c r="B19" s="21"/>
      <c r="C19" s="15" t="s">
        <v>225</v>
      </c>
      <c r="D19" s="13">
        <v>63.679259604573403</v>
      </c>
      <c r="E19" s="13">
        <v>3.64349288172395</v>
      </c>
      <c r="F19" s="13">
        <v>56.179737210342502</v>
      </c>
      <c r="G19" s="13">
        <v>70.567706578673395</v>
      </c>
      <c r="H19" s="13">
        <v>5.7216319793113204</v>
      </c>
      <c r="I19" s="14">
        <v>223</v>
      </c>
      <c r="J19" s="14">
        <v>325</v>
      </c>
      <c r="K19" s="13">
        <v>1.8596369325977899</v>
      </c>
      <c r="L19" s="14">
        <v>174.76529654957801</v>
      </c>
      <c r="M19" s="14">
        <v>85</v>
      </c>
      <c r="ZA19" s="8"/>
    </row>
    <row r="20" spans="2:677" x14ac:dyDescent="0.3">
      <c r="B20" s="21"/>
      <c r="C20" s="15" t="s">
        <v>226</v>
      </c>
      <c r="D20" s="13">
        <v>76.503772455963897</v>
      </c>
      <c r="E20" s="13">
        <v>2.42761233683327</v>
      </c>
      <c r="F20" s="13">
        <v>71.344122201368606</v>
      </c>
      <c r="G20" s="13">
        <v>80.982045596665003</v>
      </c>
      <c r="H20" s="13">
        <v>3.1731929797718399</v>
      </c>
      <c r="I20" s="14">
        <v>269</v>
      </c>
      <c r="J20" s="14">
        <v>356</v>
      </c>
      <c r="K20" s="13">
        <v>1.1638741818006799</v>
      </c>
      <c r="L20" s="14">
        <v>305.874986804174</v>
      </c>
      <c r="M20" s="14">
        <v>88</v>
      </c>
      <c r="ZA20" s="8"/>
    </row>
    <row r="21" spans="2:677" x14ac:dyDescent="0.3">
      <c r="B21" s="21"/>
      <c r="C21" s="15" t="s">
        <v>227</v>
      </c>
      <c r="D21" s="13">
        <v>66.648474499153906</v>
      </c>
      <c r="E21" s="13">
        <v>2.2863998745638998</v>
      </c>
      <c r="F21" s="13">
        <v>61.998106393756501</v>
      </c>
      <c r="G21" s="13">
        <v>70.995992815259598</v>
      </c>
      <c r="H21" s="13">
        <v>3.4305359451144302</v>
      </c>
      <c r="I21" s="14">
        <v>479</v>
      </c>
      <c r="J21" s="14">
        <v>728</v>
      </c>
      <c r="K21" s="13">
        <v>1.70975101149341</v>
      </c>
      <c r="L21" s="14">
        <v>425.79299272595199</v>
      </c>
      <c r="M21" s="14">
        <v>192</v>
      </c>
      <c r="ZA21" s="8"/>
    </row>
    <row r="22" spans="2:677" x14ac:dyDescent="0.3">
      <c r="B22" s="21"/>
      <c r="C22" s="15" t="s">
        <v>228</v>
      </c>
      <c r="D22" s="13">
        <v>60.732203068287198</v>
      </c>
      <c r="E22" s="13">
        <v>2.1949303067504902</v>
      </c>
      <c r="F22" s="13">
        <v>56.332722802238997</v>
      </c>
      <c r="G22" s="13">
        <v>64.964111530580894</v>
      </c>
      <c r="H22" s="13">
        <v>3.61411277025883</v>
      </c>
      <c r="I22" s="14">
        <v>524</v>
      </c>
      <c r="J22" s="14">
        <v>849</v>
      </c>
      <c r="K22" s="13">
        <v>1.71309619537153</v>
      </c>
      <c r="L22" s="14">
        <v>495.59388567544602</v>
      </c>
      <c r="M22" s="14">
        <v>217</v>
      </c>
      <c r="ZA22" s="8"/>
    </row>
    <row r="23" spans="2:677" x14ac:dyDescent="0.3">
      <c r="B23" s="21"/>
      <c r="C23" s="15" t="s">
        <v>229</v>
      </c>
      <c r="D23" s="13">
        <v>53.525352149071203</v>
      </c>
      <c r="E23" s="13">
        <v>2.75044852735072</v>
      </c>
      <c r="F23" s="13">
        <v>48.077774389914097</v>
      </c>
      <c r="G23" s="13">
        <v>58.890095786559002</v>
      </c>
      <c r="H23" s="13">
        <v>5.13859025100958</v>
      </c>
      <c r="I23" s="14">
        <v>333</v>
      </c>
      <c r="J23" s="14">
        <v>620</v>
      </c>
      <c r="K23" s="13">
        <v>1.88244394083922</v>
      </c>
      <c r="L23" s="14">
        <v>329.35907760610098</v>
      </c>
      <c r="M23" s="14">
        <v>177</v>
      </c>
      <c r="ZA23" s="8"/>
    </row>
    <row r="24" spans="2:677" x14ac:dyDescent="0.3">
      <c r="B24" s="21"/>
      <c r="C24" s="15" t="s">
        <v>230</v>
      </c>
      <c r="D24" s="13">
        <v>80.142252493513197</v>
      </c>
      <c r="E24" s="13">
        <v>2.6032778902121101</v>
      </c>
      <c r="F24" s="13">
        <v>74.471702310443007</v>
      </c>
      <c r="G24" s="13">
        <v>84.810130686165806</v>
      </c>
      <c r="H24" s="13">
        <v>3.24832134013556</v>
      </c>
      <c r="I24" s="14">
        <v>311</v>
      </c>
      <c r="J24" s="14">
        <v>390</v>
      </c>
      <c r="K24" s="13">
        <v>1.6565293392827301</v>
      </c>
      <c r="L24" s="14">
        <v>235.43199069982501</v>
      </c>
      <c r="M24" s="14">
        <v>98</v>
      </c>
      <c r="ZA24" s="8"/>
    </row>
    <row r="25" spans="2:677" x14ac:dyDescent="0.3">
      <c r="B25" s="21"/>
      <c r="C25" s="15" t="s">
        <v>231</v>
      </c>
      <c r="D25" s="13">
        <v>62.805554657726702</v>
      </c>
      <c r="E25" s="13">
        <v>2.4717784750380698</v>
      </c>
      <c r="F25" s="13">
        <v>57.808243298755301</v>
      </c>
      <c r="G25" s="13">
        <v>67.543292895672195</v>
      </c>
      <c r="H25" s="13">
        <v>3.9356048816200899</v>
      </c>
      <c r="I25" s="14">
        <v>394</v>
      </c>
      <c r="J25" s="14">
        <v>618</v>
      </c>
      <c r="K25" s="13">
        <v>1.61371974839458</v>
      </c>
      <c r="L25" s="14">
        <v>382.96612569488599</v>
      </c>
      <c r="M25" s="14">
        <v>156</v>
      </c>
      <c r="ZA25" s="8"/>
    </row>
    <row r="26" spans="2:677" x14ac:dyDescent="0.3">
      <c r="B26" s="21"/>
      <c r="C26" s="15" t="s">
        <v>232</v>
      </c>
      <c r="D26" s="13">
        <v>51.961588689525499</v>
      </c>
      <c r="E26" s="13">
        <v>2.5936724269435998</v>
      </c>
      <c r="F26" s="13">
        <v>46.839813928364599</v>
      </c>
      <c r="G26" s="13">
        <v>57.042463212923103</v>
      </c>
      <c r="H26" s="13">
        <v>4.9915187205706699</v>
      </c>
      <c r="I26" s="14">
        <v>331</v>
      </c>
      <c r="J26" s="14">
        <v>637</v>
      </c>
      <c r="K26" s="13">
        <v>1.7140216716000201</v>
      </c>
      <c r="L26" s="14">
        <v>371.64057523576503</v>
      </c>
      <c r="M26" s="14">
        <v>172</v>
      </c>
      <c r="ZA26" s="8"/>
    </row>
    <row r="27" spans="2:677" x14ac:dyDescent="0.3">
      <c r="B27" s="21"/>
      <c r="C27" s="15" t="s">
        <v>233</v>
      </c>
      <c r="D27" s="13">
        <v>67.309104563057403</v>
      </c>
      <c r="E27" s="13">
        <v>2.2271547094409399</v>
      </c>
      <c r="F27" s="13">
        <v>62.768705984943203</v>
      </c>
      <c r="G27" s="13">
        <v>71.5467930004111</v>
      </c>
      <c r="H27" s="13">
        <v>3.3088461418387598</v>
      </c>
      <c r="I27" s="14">
        <v>388</v>
      </c>
      <c r="J27" s="14">
        <v>582</v>
      </c>
      <c r="K27" s="13">
        <v>1.30971341416492</v>
      </c>
      <c r="L27" s="14">
        <v>444.37202345605402</v>
      </c>
      <c r="M27" s="14">
        <v>156</v>
      </c>
      <c r="ZA27" s="8"/>
    </row>
    <row r="28" spans="2:677" x14ac:dyDescent="0.3">
      <c r="B28" s="21"/>
      <c r="C28" s="15" t="s">
        <v>234</v>
      </c>
      <c r="D28" s="13">
        <v>69.113960433182996</v>
      </c>
      <c r="E28" s="13">
        <v>3.3707695272303</v>
      </c>
      <c r="F28" s="13">
        <v>62.050561330084903</v>
      </c>
      <c r="G28" s="13">
        <v>75.384216204552601</v>
      </c>
      <c r="H28" s="13">
        <v>4.87711817714316</v>
      </c>
      <c r="I28" s="14">
        <v>251</v>
      </c>
      <c r="J28" s="14">
        <v>353</v>
      </c>
      <c r="K28" s="13">
        <v>1.8735823142441099</v>
      </c>
      <c r="L28" s="14">
        <v>188.40912262903001</v>
      </c>
      <c r="M28" s="14">
        <v>86</v>
      </c>
      <c r="ZA28" s="8"/>
    </row>
    <row r="29" spans="2:677" x14ac:dyDescent="0.3">
      <c r="B29" s="21"/>
      <c r="C29" s="15" t="s">
        <v>235</v>
      </c>
      <c r="D29" s="13">
        <v>67.870544032008894</v>
      </c>
      <c r="E29" s="13">
        <v>2.5188425927214499</v>
      </c>
      <c r="F29" s="13">
        <v>62.6934802180769</v>
      </c>
      <c r="G29" s="13">
        <v>72.642678494735193</v>
      </c>
      <c r="H29" s="13">
        <v>3.7112456200933401</v>
      </c>
      <c r="I29" s="14">
        <v>337</v>
      </c>
      <c r="J29" s="14">
        <v>478</v>
      </c>
      <c r="K29" s="13">
        <v>1.38782828224627</v>
      </c>
      <c r="L29" s="14">
        <v>344.42301408235602</v>
      </c>
      <c r="M29" s="14">
        <v>117</v>
      </c>
      <c r="ZA29" s="8"/>
    </row>
    <row r="30" spans="2:677" x14ac:dyDescent="0.3">
      <c r="B30" s="21"/>
      <c r="C30" s="15" t="s">
        <v>236</v>
      </c>
      <c r="D30" s="13">
        <v>67.507823400614399</v>
      </c>
      <c r="E30" s="13">
        <v>2.98035866405383</v>
      </c>
      <c r="F30" s="13">
        <v>61.367462533149698</v>
      </c>
      <c r="G30" s="13">
        <v>73.100025924706998</v>
      </c>
      <c r="H30" s="13">
        <v>4.4148344798014998</v>
      </c>
      <c r="I30" s="14">
        <v>384</v>
      </c>
      <c r="J30" s="14">
        <v>548</v>
      </c>
      <c r="K30" s="13">
        <v>2.2150905197583302</v>
      </c>
      <c r="L30" s="14">
        <v>247.393953028966</v>
      </c>
      <c r="M30" s="14">
        <v>148</v>
      </c>
      <c r="ZA30" s="8"/>
    </row>
    <row r="31" spans="2:677" x14ac:dyDescent="0.3">
      <c r="B31" s="21"/>
      <c r="C31" s="15" t="s">
        <v>237</v>
      </c>
      <c r="D31" s="13">
        <v>74.3728230319293</v>
      </c>
      <c r="E31" s="13">
        <v>2.1974752938789899</v>
      </c>
      <c r="F31" s="13">
        <v>69.797758144363002</v>
      </c>
      <c r="G31" s="13">
        <v>78.468641621314802</v>
      </c>
      <c r="H31" s="13">
        <v>2.9546751142357301</v>
      </c>
      <c r="I31" s="14">
        <v>433</v>
      </c>
      <c r="J31" s="14">
        <v>576</v>
      </c>
      <c r="K31" s="13">
        <v>1.4568029496673001</v>
      </c>
      <c r="L31" s="14">
        <v>395.38634935599703</v>
      </c>
      <c r="M31" s="14">
        <v>149</v>
      </c>
      <c r="ZA31" s="8"/>
    </row>
    <row r="32" spans="2:677" x14ac:dyDescent="0.3">
      <c r="B32" s="21"/>
      <c r="C32" s="15" t="s">
        <v>238</v>
      </c>
      <c r="D32" s="13">
        <v>71.070093381339305</v>
      </c>
      <c r="E32" s="13">
        <v>3.4063428104617799</v>
      </c>
      <c r="F32" s="13">
        <v>63.862157208995797</v>
      </c>
      <c r="G32" s="13">
        <v>77.350251586539798</v>
      </c>
      <c r="H32" s="13">
        <v>4.7929341983335298</v>
      </c>
      <c r="I32" s="14">
        <v>251</v>
      </c>
      <c r="J32" s="14">
        <v>345</v>
      </c>
      <c r="K32" s="13">
        <v>1.94133833336677</v>
      </c>
      <c r="L32" s="14">
        <v>177.71245437763699</v>
      </c>
      <c r="M32" s="14">
        <v>84</v>
      </c>
      <c r="ZA32" s="8"/>
    </row>
    <row r="33" spans="2:677" x14ac:dyDescent="0.3">
      <c r="B33" s="21"/>
      <c r="C33" s="15" t="s">
        <v>239</v>
      </c>
      <c r="D33" s="13">
        <v>69.795504749213293</v>
      </c>
      <c r="E33" s="13">
        <v>2.57100901294096</v>
      </c>
      <c r="F33" s="13">
        <v>64.475712530437605</v>
      </c>
      <c r="G33" s="13">
        <v>74.632092155243399</v>
      </c>
      <c r="H33" s="13">
        <v>3.6836312341017101</v>
      </c>
      <c r="I33" s="14">
        <v>313</v>
      </c>
      <c r="J33" s="14">
        <v>444</v>
      </c>
      <c r="K33" s="13">
        <v>1.3890308438846699</v>
      </c>
      <c r="L33" s="14">
        <v>319.647329614564</v>
      </c>
      <c r="M33" s="14">
        <v>117</v>
      </c>
      <c r="ZA33" s="8"/>
    </row>
    <row r="34" spans="2:677" x14ac:dyDescent="0.3">
      <c r="B34" s="21"/>
      <c r="C34" s="15" t="s">
        <v>240</v>
      </c>
      <c r="D34" s="13">
        <v>68.315448825705801</v>
      </c>
      <c r="E34" s="13">
        <v>2.1902840632829599</v>
      </c>
      <c r="F34" s="13">
        <v>63.850871809440697</v>
      </c>
      <c r="G34" s="13">
        <v>72.466401893562605</v>
      </c>
      <c r="H34" s="13">
        <v>3.2061328746753301</v>
      </c>
      <c r="I34" s="14">
        <v>618</v>
      </c>
      <c r="J34" s="14">
        <v>870</v>
      </c>
      <c r="K34" s="13">
        <v>1.9259906629721599</v>
      </c>
      <c r="L34" s="14">
        <v>451.71558550415301</v>
      </c>
      <c r="M34" s="14">
        <v>221</v>
      </c>
      <c r="ZA34" s="8"/>
    </row>
    <row r="35" spans="2:677" x14ac:dyDescent="0.3">
      <c r="B35" s="21"/>
      <c r="C35" s="15" t="s">
        <v>241</v>
      </c>
      <c r="D35" s="13">
        <v>58.166809793816498</v>
      </c>
      <c r="E35" s="13">
        <v>2.7263969826149701</v>
      </c>
      <c r="F35" s="13">
        <v>52.703220519539499</v>
      </c>
      <c r="G35" s="13">
        <v>63.437113300629299</v>
      </c>
      <c r="H35" s="13">
        <v>4.68720390937583</v>
      </c>
      <c r="I35" s="14">
        <v>336</v>
      </c>
      <c r="J35" s="14">
        <v>563</v>
      </c>
      <c r="K35" s="13">
        <v>1.7167943289121499</v>
      </c>
      <c r="L35" s="14">
        <v>327.93677758520198</v>
      </c>
      <c r="M35" s="14">
        <v>149</v>
      </c>
      <c r="ZA35" s="8"/>
    </row>
    <row r="36" spans="2:677" x14ac:dyDescent="0.3">
      <c r="B36" s="21"/>
      <c r="C36" s="15" t="s">
        <v>242</v>
      </c>
      <c r="D36" s="13">
        <v>50.102272112576998</v>
      </c>
      <c r="E36" s="13">
        <v>2.1587577580197599</v>
      </c>
      <c r="F36" s="13">
        <v>45.848898409138897</v>
      </c>
      <c r="G36" s="13">
        <v>54.354166145550202</v>
      </c>
      <c r="H36" s="13">
        <v>4.3087023142765801</v>
      </c>
      <c r="I36" s="14">
        <v>281</v>
      </c>
      <c r="J36" s="14">
        <v>552</v>
      </c>
      <c r="K36" s="13">
        <v>1.0271201040414499</v>
      </c>
      <c r="L36" s="14">
        <v>537.42497866415499</v>
      </c>
      <c r="M36" s="14">
        <v>159</v>
      </c>
      <c r="ZA36" s="8"/>
    </row>
    <row r="37" spans="2:677" x14ac:dyDescent="0.3">
      <c r="B37" s="21"/>
      <c r="C37" s="15" t="s">
        <v>243</v>
      </c>
      <c r="D37" s="13">
        <v>67.425454675270899</v>
      </c>
      <c r="E37" s="13">
        <v>2.8942487573967401</v>
      </c>
      <c r="F37" s="13">
        <v>61.4374087713473</v>
      </c>
      <c r="G37" s="13">
        <v>72.893909574589102</v>
      </c>
      <c r="H37" s="13">
        <v>4.2925164855554803</v>
      </c>
      <c r="I37" s="14">
        <v>244</v>
      </c>
      <c r="J37" s="14">
        <v>359</v>
      </c>
      <c r="K37" s="13">
        <v>1.36537671247502</v>
      </c>
      <c r="L37" s="14">
        <v>262.93109932220801</v>
      </c>
      <c r="M37" s="14">
        <v>89</v>
      </c>
      <c r="ZA37" s="8"/>
    </row>
    <row r="38" spans="2:677" x14ac:dyDescent="0.3">
      <c r="B38" s="21" t="s">
        <v>259</v>
      </c>
      <c r="C38" s="15" t="s">
        <v>244</v>
      </c>
      <c r="D38" s="13">
        <v>64.561800322956302</v>
      </c>
      <c r="E38" s="13">
        <v>1.18066733020457</v>
      </c>
      <c r="F38" s="13">
        <v>62.213458644227103</v>
      </c>
      <c r="G38" s="13">
        <v>66.841982163188902</v>
      </c>
      <c r="H38" s="13">
        <v>1.82873978776698</v>
      </c>
      <c r="I38" s="14">
        <v>4432</v>
      </c>
      <c r="J38" s="14">
        <v>6633</v>
      </c>
      <c r="K38" s="13">
        <v>4.0406601711497103</v>
      </c>
      <c r="L38" s="14">
        <v>1641.5634374203501</v>
      </c>
      <c r="M38" s="14">
        <v>1657</v>
      </c>
      <c r="ZA38" s="8"/>
    </row>
    <row r="39" spans="2:677" x14ac:dyDescent="0.3">
      <c r="B39" s="21"/>
      <c r="C39" s="15" t="s">
        <v>245</v>
      </c>
      <c r="D39" s="13">
        <v>64.075768052174297</v>
      </c>
      <c r="E39" s="13">
        <v>1.2529893709130799</v>
      </c>
      <c r="F39" s="13">
        <v>61.582640716375202</v>
      </c>
      <c r="G39" s="13">
        <v>66.495127781373796</v>
      </c>
      <c r="H39" s="13">
        <v>1.95548084557149</v>
      </c>
      <c r="I39" s="14">
        <v>3506</v>
      </c>
      <c r="J39" s="14">
        <v>5230</v>
      </c>
      <c r="K39" s="13">
        <v>3.5664168516874599</v>
      </c>
      <c r="L39" s="14">
        <v>1466.45785321629</v>
      </c>
      <c r="M39" s="14">
        <v>1313</v>
      </c>
      <c r="ZA39" s="8"/>
    </row>
    <row r="40" spans="2:677" x14ac:dyDescent="0.3">
      <c r="B40" s="21" t="s">
        <v>284</v>
      </c>
      <c r="C40" s="15" t="s">
        <v>277</v>
      </c>
      <c r="D40" s="13">
        <v>64.031236518036806</v>
      </c>
      <c r="E40" s="13">
        <v>1.18642010619883</v>
      </c>
      <c r="F40" s="13">
        <v>61.673564559909401</v>
      </c>
      <c r="G40" s="13">
        <v>66.323070705625099</v>
      </c>
      <c r="H40" s="13">
        <v>1.8528770811174899</v>
      </c>
      <c r="I40" s="14">
        <v>4067</v>
      </c>
      <c r="J40" s="14">
        <v>6054</v>
      </c>
      <c r="K40" s="13">
        <v>3.6993913204284001</v>
      </c>
      <c r="L40" s="14">
        <v>1636.4854311489601</v>
      </c>
      <c r="M40" s="14">
        <v>2694</v>
      </c>
      <c r="ZA40" s="8"/>
    </row>
    <row r="41" spans="2:677" x14ac:dyDescent="0.3">
      <c r="B41" s="21"/>
      <c r="C41" s="15" t="s">
        <v>278</v>
      </c>
      <c r="D41" s="13">
        <v>64.5622425802934</v>
      </c>
      <c r="E41" s="13">
        <v>1.08766838144959</v>
      </c>
      <c r="F41" s="13">
        <v>62.4018406614247</v>
      </c>
      <c r="G41" s="13">
        <v>66.664821543394496</v>
      </c>
      <c r="H41" s="13">
        <v>1.6846818480583301</v>
      </c>
      <c r="I41" s="14">
        <v>3871</v>
      </c>
      <c r="J41" s="14">
        <v>5809</v>
      </c>
      <c r="K41" s="13">
        <v>3.0031344571892302</v>
      </c>
      <c r="L41" s="14">
        <v>1934.3123269401999</v>
      </c>
      <c r="M41" s="14">
        <v>2663</v>
      </c>
      <c r="ZA41" s="8"/>
    </row>
    <row r="42" spans="2:677" x14ac:dyDescent="0.3">
      <c r="B42" s="21" t="s">
        <v>285</v>
      </c>
      <c r="C42" s="15" t="s">
        <v>279</v>
      </c>
      <c r="D42" s="13">
        <v>63.670999878468798</v>
      </c>
      <c r="E42" s="13">
        <v>2.1882296870713001</v>
      </c>
      <c r="F42" s="13">
        <v>59.276566923876302</v>
      </c>
      <c r="G42" s="13">
        <v>67.848438647985105</v>
      </c>
      <c r="H42" s="13">
        <v>3.4367760695576601</v>
      </c>
      <c r="I42" s="14">
        <v>965</v>
      </c>
      <c r="J42" s="14">
        <v>1463</v>
      </c>
      <c r="K42" s="13">
        <v>3.0264818167252798</v>
      </c>
      <c r="L42" s="14">
        <v>483.39956708644598</v>
      </c>
      <c r="M42" s="14">
        <v>597</v>
      </c>
      <c r="ZA42" s="8"/>
    </row>
    <row r="43" spans="2:677" x14ac:dyDescent="0.3">
      <c r="B43" s="21"/>
      <c r="C43" s="15" t="s">
        <v>280</v>
      </c>
      <c r="D43" s="13">
        <v>51.314946275440398</v>
      </c>
      <c r="E43" s="13">
        <v>4.2090212662648998</v>
      </c>
      <c r="F43" s="13">
        <v>43.077804837894703</v>
      </c>
      <c r="G43" s="13">
        <v>59.481276516198498</v>
      </c>
      <c r="H43" s="13">
        <v>8.2023300651478195</v>
      </c>
      <c r="I43" s="14">
        <v>282</v>
      </c>
      <c r="J43" s="14">
        <v>497</v>
      </c>
      <c r="K43" s="13">
        <v>3.5172592822299298</v>
      </c>
      <c r="L43" s="14">
        <v>141.303202328861</v>
      </c>
      <c r="M43" s="14">
        <v>259</v>
      </c>
      <c r="ZA43" s="8"/>
    </row>
    <row r="44" spans="2:677" x14ac:dyDescent="0.3">
      <c r="B44" s="21"/>
      <c r="C44" s="15" t="s">
        <v>281</v>
      </c>
      <c r="D44" s="13">
        <v>65.3379235385854</v>
      </c>
      <c r="E44" s="13">
        <v>2.8651201312950998</v>
      </c>
      <c r="F44" s="13">
        <v>59.506413621636703</v>
      </c>
      <c r="G44" s="13">
        <v>70.742537211341002</v>
      </c>
      <c r="H44" s="13">
        <v>4.3850798680541203</v>
      </c>
      <c r="I44" s="14">
        <v>290</v>
      </c>
      <c r="J44" s="14">
        <v>458</v>
      </c>
      <c r="K44" s="13">
        <v>1.6564638716689699</v>
      </c>
      <c r="L44" s="14">
        <v>276.49259837979002</v>
      </c>
      <c r="M44" s="14">
        <v>215</v>
      </c>
      <c r="ZA44" s="8"/>
    </row>
    <row r="45" spans="2:677" x14ac:dyDescent="0.3">
      <c r="B45" s="21"/>
      <c r="C45" s="15" t="s">
        <v>282</v>
      </c>
      <c r="D45" s="13">
        <v>64.8595394998583</v>
      </c>
      <c r="E45" s="13">
        <v>0.93747859312564097</v>
      </c>
      <c r="F45" s="13">
        <v>63.000095185634201</v>
      </c>
      <c r="G45" s="13">
        <v>66.674967245551201</v>
      </c>
      <c r="H45" s="13">
        <v>1.44539816402441</v>
      </c>
      <c r="I45" s="14">
        <v>6340</v>
      </c>
      <c r="J45" s="14">
        <v>9348</v>
      </c>
      <c r="K45" s="13">
        <v>3.6042395885399698</v>
      </c>
      <c r="L45" s="14">
        <v>2593.6122642132</v>
      </c>
      <c r="M45" s="14">
        <v>2830</v>
      </c>
      <c r="ZA45" s="8"/>
    </row>
    <row r="46" spans="2:677" x14ac:dyDescent="0.3">
      <c r="B46" s="21"/>
      <c r="C46" s="15" t="s">
        <v>283</v>
      </c>
      <c r="D46" s="13">
        <v>64.125898497970695</v>
      </c>
      <c r="E46" s="13">
        <v>6.7474677636062799</v>
      </c>
      <c r="F46" s="13">
        <v>49.969231781392999</v>
      </c>
      <c r="G46" s="13">
        <v>76.185855331769702</v>
      </c>
      <c r="H46" s="13">
        <v>10.522219449010599</v>
      </c>
      <c r="I46" s="14">
        <v>61</v>
      </c>
      <c r="J46" s="14">
        <v>97</v>
      </c>
      <c r="K46" s="13">
        <v>1.89993338421545</v>
      </c>
      <c r="L46" s="14">
        <v>51.054421594920797</v>
      </c>
      <c r="M46" s="14">
        <v>44</v>
      </c>
      <c r="ZA46" s="8"/>
    </row>
    <row r="47" spans="2:677" x14ac:dyDescent="0.3">
      <c r="B47" s="21" t="s">
        <v>261</v>
      </c>
      <c r="C47" s="15" t="s">
        <v>246</v>
      </c>
      <c r="D47" s="13">
        <v>58.035222064048099</v>
      </c>
      <c r="E47" s="13">
        <v>2.0478706584995798</v>
      </c>
      <c r="F47" s="13">
        <v>53.974198805325798</v>
      </c>
      <c r="G47" s="13">
        <v>61.990261971947703</v>
      </c>
      <c r="H47" s="13">
        <v>3.52866860100844</v>
      </c>
      <c r="I47" s="14">
        <v>1397</v>
      </c>
      <c r="J47" s="14">
        <v>2217</v>
      </c>
      <c r="K47" s="13">
        <v>3.81591088035022</v>
      </c>
      <c r="L47" s="14">
        <v>580.98841129028801</v>
      </c>
      <c r="M47" s="14">
        <v>1266</v>
      </c>
      <c r="ZA47" s="8"/>
    </row>
    <row r="48" spans="2:677" x14ac:dyDescent="0.3">
      <c r="B48" s="21"/>
      <c r="C48" s="15" t="s">
        <v>247</v>
      </c>
      <c r="D48" s="13">
        <v>61.3302155149049</v>
      </c>
      <c r="E48" s="13">
        <v>1.9018320792653001</v>
      </c>
      <c r="F48" s="13">
        <v>57.540687567943998</v>
      </c>
      <c r="G48" s="13">
        <v>64.987326041190201</v>
      </c>
      <c r="H48" s="13">
        <v>3.1009708074531401</v>
      </c>
      <c r="I48" s="14">
        <v>1376</v>
      </c>
      <c r="J48" s="14">
        <v>2142</v>
      </c>
      <c r="K48" s="13">
        <v>3.2652373984065601</v>
      </c>
      <c r="L48" s="14">
        <v>656.00130668762404</v>
      </c>
      <c r="M48" s="14">
        <v>1388</v>
      </c>
      <c r="ZA48" s="8"/>
    </row>
    <row r="49" spans="2:677" x14ac:dyDescent="0.3">
      <c r="B49" s="21"/>
      <c r="C49" s="15" t="s">
        <v>248</v>
      </c>
      <c r="D49" s="13">
        <v>60.118586582632403</v>
      </c>
      <c r="E49" s="13">
        <v>1.9077752474448599</v>
      </c>
      <c r="F49" s="13">
        <v>56.324946757445403</v>
      </c>
      <c r="G49" s="13">
        <v>63.794521530821001</v>
      </c>
      <c r="H49" s="13">
        <v>3.1733534600362501</v>
      </c>
      <c r="I49" s="14">
        <v>1352</v>
      </c>
      <c r="J49" s="14">
        <v>2115</v>
      </c>
      <c r="K49" s="13">
        <v>3.2090767149510699</v>
      </c>
      <c r="L49" s="14">
        <v>659.06807093337</v>
      </c>
      <c r="M49" s="14">
        <v>1404</v>
      </c>
      <c r="ZA49" s="8"/>
    </row>
    <row r="50" spans="2:677" x14ac:dyDescent="0.3">
      <c r="B50" s="21"/>
      <c r="C50" s="15" t="s">
        <v>249</v>
      </c>
      <c r="D50" s="13">
        <v>64.356752892125002</v>
      </c>
      <c r="E50" s="13">
        <v>1.57042034037488</v>
      </c>
      <c r="F50" s="13">
        <v>61.2212617617934</v>
      </c>
      <c r="G50" s="13">
        <v>67.373829032421</v>
      </c>
      <c r="H50" s="13">
        <v>2.4401795768149301</v>
      </c>
      <c r="I50" s="14">
        <v>1637</v>
      </c>
      <c r="J50" s="14">
        <v>2424</v>
      </c>
      <c r="K50" s="13">
        <v>2.6050367373927199</v>
      </c>
      <c r="L50" s="14">
        <v>930.50511158091797</v>
      </c>
      <c r="M50" s="14">
        <v>1537</v>
      </c>
      <c r="ZA50" s="8"/>
    </row>
    <row r="51" spans="2:677" x14ac:dyDescent="0.3">
      <c r="B51" s="21"/>
      <c r="C51" s="15" t="s">
        <v>250</v>
      </c>
      <c r="D51" s="13">
        <v>74.706866103771006</v>
      </c>
      <c r="E51" s="13">
        <v>1.3231450931920901</v>
      </c>
      <c r="F51" s="13">
        <v>72.025254403904498</v>
      </c>
      <c r="G51" s="13">
        <v>77.212749677946107</v>
      </c>
      <c r="H51" s="13">
        <v>1.7711157785071401</v>
      </c>
      <c r="I51" s="14">
        <v>2113</v>
      </c>
      <c r="J51" s="14">
        <v>2876</v>
      </c>
      <c r="K51" s="13">
        <v>2.6637264837746502</v>
      </c>
      <c r="L51" s="14">
        <v>1079.6904327521499</v>
      </c>
      <c r="M51" s="14">
        <v>1624</v>
      </c>
      <c r="ZA51" s="8"/>
    </row>
    <row r="52" spans="2:677" x14ac:dyDescent="0.3">
      <c r="B52" s="21" t="s">
        <v>260</v>
      </c>
      <c r="C52" s="15" t="s">
        <v>251</v>
      </c>
      <c r="D52" s="13">
        <v>65.411623050114898</v>
      </c>
      <c r="E52" s="13">
        <v>0.901221592250121</v>
      </c>
      <c r="F52" s="13">
        <v>63.623959819280003</v>
      </c>
      <c r="G52" s="13">
        <v>67.156783787765406</v>
      </c>
      <c r="H52" s="13">
        <v>1.3777698063838799</v>
      </c>
      <c r="I52" s="14">
        <v>6427</v>
      </c>
      <c r="J52" s="14">
        <v>9480</v>
      </c>
      <c r="K52" s="13">
        <v>3.40283265112663</v>
      </c>
      <c r="L52" s="14">
        <v>2785.9142578937299</v>
      </c>
      <c r="M52" s="14">
        <v>2950</v>
      </c>
      <c r="ZA52" s="8"/>
    </row>
    <row r="53" spans="2:677" x14ac:dyDescent="0.3">
      <c r="B53" s="21"/>
      <c r="C53" s="15" t="s">
        <v>252</v>
      </c>
      <c r="D53" s="13">
        <v>58.585532254331099</v>
      </c>
      <c r="E53" s="13">
        <v>2.0040990485885501</v>
      </c>
      <c r="F53" s="13">
        <v>54.608406523307799</v>
      </c>
      <c r="G53" s="13">
        <v>62.453780419064302</v>
      </c>
      <c r="H53" s="13">
        <v>3.4208088097388401</v>
      </c>
      <c r="I53" s="14">
        <v>1448</v>
      </c>
      <c r="J53" s="14">
        <v>2295</v>
      </c>
      <c r="K53" s="13">
        <v>3.7974259441885398</v>
      </c>
      <c r="L53" s="14">
        <v>604.35674947452105</v>
      </c>
      <c r="M53" s="14">
        <v>1298</v>
      </c>
      <c r="ZA53" s="8"/>
    </row>
    <row r="54" spans="2:677" x14ac:dyDescent="0.3">
      <c r="B54" s="21" t="s">
        <v>254</v>
      </c>
      <c r="C54" s="15" t="s">
        <v>253</v>
      </c>
      <c r="D54" s="13">
        <v>66.073712972637395</v>
      </c>
      <c r="E54" s="13">
        <v>0.99043767450963804</v>
      </c>
      <c r="F54" s="13">
        <v>64.1054723915056</v>
      </c>
      <c r="G54" s="13">
        <v>67.987921849314205</v>
      </c>
      <c r="H54" s="13">
        <v>1.49898897753756</v>
      </c>
      <c r="I54" s="14">
        <v>5489</v>
      </c>
      <c r="J54" s="14">
        <v>7957</v>
      </c>
      <c r="K54" s="13">
        <v>3.4816413655517402</v>
      </c>
      <c r="L54" s="14">
        <v>2285.4163207987499</v>
      </c>
      <c r="M54" s="14">
        <v>2626</v>
      </c>
      <c r="ZA54" s="8"/>
    </row>
    <row r="55" spans="2:677" x14ac:dyDescent="0.3">
      <c r="B55" s="21"/>
      <c r="C55" s="15" t="s">
        <v>254</v>
      </c>
      <c r="D55" s="13">
        <v>60.984756601283003</v>
      </c>
      <c r="E55" s="13">
        <v>1.5778703844080999</v>
      </c>
      <c r="F55" s="13">
        <v>57.850122144766097</v>
      </c>
      <c r="G55" s="13">
        <v>64.031215731025696</v>
      </c>
      <c r="H55" s="13">
        <v>2.5873193111586601</v>
      </c>
      <c r="I55" s="14">
        <v>2449</v>
      </c>
      <c r="J55" s="14">
        <v>3906</v>
      </c>
      <c r="K55" s="13">
        <v>4.08609135726525</v>
      </c>
      <c r="L55" s="14">
        <v>955.92576339610196</v>
      </c>
      <c r="M55" s="14">
        <v>1722</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321</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91" priority="1">
      <formula>ZA9 = 3</formula>
    </cfRule>
    <cfRule type="expression" dxfId="90" priority="48">
      <formula>I9 = J9</formula>
    </cfRule>
    <cfRule type="expression" dxfId="89" priority="95">
      <formula>ZA9 = 2</formula>
    </cfRule>
    <cfRule type="expression" dxfId="88" priority="142">
      <formula>ZA9 = 1</formula>
    </cfRule>
  </conditionalFormatting>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155</v>
      </c>
      <c r="M2" s="11" t="str">
        <f>HYPERLINK("#'INDICE'!A1", "Índice")</f>
        <v>Índice</v>
      </c>
    </row>
    <row r="3" spans="2:677" x14ac:dyDescent="0.3">
      <c r="B3" s="9" t="s">
        <v>7</v>
      </c>
      <c r="C3" s="10" t="s">
        <v>154</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15.6325418465275</v>
      </c>
      <c r="E9" s="13">
        <v>0.44873529147782998</v>
      </c>
      <c r="F9" s="13">
        <v>14.7727277593404</v>
      </c>
      <c r="G9" s="13">
        <v>16.532691885039199</v>
      </c>
      <c r="H9" s="13">
        <v>2.87052032793701</v>
      </c>
      <c r="I9" s="14">
        <v>3501</v>
      </c>
      <c r="J9" s="14">
        <v>22007</v>
      </c>
      <c r="K9" s="13">
        <v>3.3598276298143799</v>
      </c>
      <c r="L9" s="14">
        <v>6550.0384021830896</v>
      </c>
      <c r="M9" s="14">
        <v>3123</v>
      </c>
      <c r="ZA9" s="8"/>
    </row>
    <row r="10" spans="2:677" x14ac:dyDescent="0.3">
      <c r="B10" s="21" t="s">
        <v>256</v>
      </c>
      <c r="C10" s="15" t="s">
        <v>216</v>
      </c>
      <c r="D10" s="13">
        <v>15.5574399274279</v>
      </c>
      <c r="E10" s="13">
        <v>0.55658221552023701</v>
      </c>
      <c r="F10" s="13">
        <v>14.496850958485499</v>
      </c>
      <c r="G10" s="13">
        <v>16.680484284524901</v>
      </c>
      <c r="H10" s="13">
        <v>3.5775951449375598</v>
      </c>
      <c r="I10" s="14">
        <v>2063</v>
      </c>
      <c r="J10" s="14">
        <v>13399</v>
      </c>
      <c r="K10" s="13">
        <v>3.1593598862349599</v>
      </c>
      <c r="L10" s="14">
        <v>4241.0489727296399</v>
      </c>
      <c r="M10" s="14">
        <v>1972</v>
      </c>
      <c r="ZA10" s="8"/>
    </row>
    <row r="11" spans="2:677" x14ac:dyDescent="0.3">
      <c r="B11" s="21"/>
      <c r="C11" s="15" t="s">
        <v>217</v>
      </c>
      <c r="D11" s="13">
        <v>15.797086840065999</v>
      </c>
      <c r="E11" s="13">
        <v>0.75056818525109303</v>
      </c>
      <c r="F11" s="13">
        <v>14.3795753097553</v>
      </c>
      <c r="G11" s="13">
        <v>17.326057244025801</v>
      </c>
      <c r="H11" s="13">
        <v>4.75130758506329</v>
      </c>
      <c r="I11" s="14">
        <v>1438</v>
      </c>
      <c r="J11" s="14">
        <v>8608</v>
      </c>
      <c r="K11" s="13">
        <v>3.6452555844988601</v>
      </c>
      <c r="L11" s="14">
        <v>2361.4256395641401</v>
      </c>
      <c r="M11" s="14">
        <v>1151</v>
      </c>
      <c r="ZA11" s="8"/>
    </row>
    <row r="12" spans="2:677" x14ac:dyDescent="0.3">
      <c r="B12" s="21" t="s">
        <v>257</v>
      </c>
      <c r="C12" s="15" t="s">
        <v>218</v>
      </c>
      <c r="D12" s="13">
        <v>14.346615824768</v>
      </c>
      <c r="E12" s="13">
        <v>0.52895181657439905</v>
      </c>
      <c r="F12" s="13">
        <v>13.3398005395842</v>
      </c>
      <c r="G12" s="13">
        <v>15.4159024304368</v>
      </c>
      <c r="H12" s="13">
        <v>3.6869448728195402</v>
      </c>
      <c r="I12" s="14">
        <v>1195</v>
      </c>
      <c r="J12" s="14">
        <v>8679</v>
      </c>
      <c r="K12" s="13">
        <v>1.9758677655515</v>
      </c>
      <c r="L12" s="14">
        <v>4392.5004250360398</v>
      </c>
      <c r="M12" s="14">
        <v>1255</v>
      </c>
      <c r="ZA12" s="8"/>
    </row>
    <row r="13" spans="2:677" x14ac:dyDescent="0.3">
      <c r="B13" s="21"/>
      <c r="C13" s="15" t="s">
        <v>219</v>
      </c>
      <c r="D13" s="13">
        <v>15.9750199218622</v>
      </c>
      <c r="E13" s="13">
        <v>0.73524715759803105</v>
      </c>
      <c r="F13" s="13">
        <v>14.584442645546201</v>
      </c>
      <c r="G13" s="13">
        <v>17.471064467565601</v>
      </c>
      <c r="H13" s="13">
        <v>4.6024803799576297</v>
      </c>
      <c r="I13" s="14">
        <v>1174</v>
      </c>
      <c r="J13" s="14">
        <v>7162</v>
      </c>
      <c r="K13" s="13">
        <v>2.88396878616176</v>
      </c>
      <c r="L13" s="14">
        <v>2483.3833272973202</v>
      </c>
      <c r="M13" s="14">
        <v>1019</v>
      </c>
      <c r="ZA13" s="8"/>
    </row>
    <row r="14" spans="2:677" x14ac:dyDescent="0.3">
      <c r="B14" s="21"/>
      <c r="C14" s="15" t="s">
        <v>220</v>
      </c>
      <c r="D14" s="13">
        <v>20.3653210825244</v>
      </c>
      <c r="E14" s="13">
        <v>0.78651329089878097</v>
      </c>
      <c r="F14" s="13">
        <v>18.865036068389799</v>
      </c>
      <c r="G14" s="13">
        <v>21.9526370801707</v>
      </c>
      <c r="H14" s="13">
        <v>3.86202254171033</v>
      </c>
      <c r="I14" s="14">
        <v>1132</v>
      </c>
      <c r="J14" s="14">
        <v>6166</v>
      </c>
      <c r="K14" s="13">
        <v>2.3515364659993301</v>
      </c>
      <c r="L14" s="14">
        <v>2622.1154080124602</v>
      </c>
      <c r="M14" s="14">
        <v>849</v>
      </c>
      <c r="ZA14" s="8"/>
    </row>
    <row r="15" spans="2:677" x14ac:dyDescent="0.3">
      <c r="B15" s="21" t="s">
        <v>258</v>
      </c>
      <c r="C15" s="15" t="s">
        <v>221</v>
      </c>
      <c r="D15" s="13">
        <v>14.1557383923708</v>
      </c>
      <c r="E15" s="13">
        <v>1.57551931676852</v>
      </c>
      <c r="F15" s="13">
        <v>11.306866573583299</v>
      </c>
      <c r="G15" s="13">
        <v>17.580133040378801</v>
      </c>
      <c r="H15" s="13">
        <v>11.1298985125187</v>
      </c>
      <c r="I15" s="14">
        <v>92</v>
      </c>
      <c r="J15" s="14">
        <v>673</v>
      </c>
      <c r="K15" s="13">
        <v>1.3726914864919899</v>
      </c>
      <c r="L15" s="14">
        <v>490.27768192829501</v>
      </c>
      <c r="M15" s="14">
        <v>96</v>
      </c>
      <c r="ZA15" s="8"/>
    </row>
    <row r="16" spans="2:677" x14ac:dyDescent="0.3">
      <c r="B16" s="21"/>
      <c r="C16" s="15" t="s">
        <v>222</v>
      </c>
      <c r="D16" s="13">
        <v>16.683649218129698</v>
      </c>
      <c r="E16" s="13">
        <v>1.46970568092332</v>
      </c>
      <c r="F16" s="13">
        <v>13.971354332585801</v>
      </c>
      <c r="G16" s="13">
        <v>19.8012935726832</v>
      </c>
      <c r="H16" s="13">
        <v>8.8092578650373206</v>
      </c>
      <c r="I16" s="14">
        <v>126</v>
      </c>
      <c r="J16" s="14">
        <v>787</v>
      </c>
      <c r="K16" s="13">
        <v>1.22141149235019</v>
      </c>
      <c r="L16" s="14">
        <v>644.33649505433095</v>
      </c>
      <c r="M16" s="14">
        <v>114</v>
      </c>
      <c r="ZA16" s="8"/>
    </row>
    <row r="17" spans="2:677" x14ac:dyDescent="0.3">
      <c r="B17" s="21"/>
      <c r="C17" s="15" t="s">
        <v>223</v>
      </c>
      <c r="D17" s="13">
        <v>15.0784132390921</v>
      </c>
      <c r="E17" s="13">
        <v>1.8027884567290999</v>
      </c>
      <c r="F17" s="13">
        <v>11.8431539850869</v>
      </c>
      <c r="G17" s="13">
        <v>19.006917091297598</v>
      </c>
      <c r="H17" s="13">
        <v>11.9560886689006</v>
      </c>
      <c r="I17" s="14">
        <v>119</v>
      </c>
      <c r="J17" s="14">
        <v>793</v>
      </c>
      <c r="K17" s="13">
        <v>2.0102079078964099</v>
      </c>
      <c r="L17" s="14">
        <v>394.486558770849</v>
      </c>
      <c r="M17" s="14">
        <v>114</v>
      </c>
      <c r="ZA17" s="8"/>
    </row>
    <row r="18" spans="2:677" x14ac:dyDescent="0.3">
      <c r="B18" s="21"/>
      <c r="C18" s="15" t="s">
        <v>224</v>
      </c>
      <c r="D18" s="13">
        <v>13.0936398036892</v>
      </c>
      <c r="E18" s="13">
        <v>1.6054091826216801</v>
      </c>
      <c r="F18" s="13">
        <v>10.221364752488199</v>
      </c>
      <c r="G18" s="13">
        <v>16.623594532698601</v>
      </c>
      <c r="H18" s="13">
        <v>12.260984773457301</v>
      </c>
      <c r="I18" s="14">
        <v>81</v>
      </c>
      <c r="J18" s="14">
        <v>658</v>
      </c>
      <c r="K18" s="13">
        <v>1.48807528663414</v>
      </c>
      <c r="L18" s="14">
        <v>442.18192850196499</v>
      </c>
      <c r="M18" s="14">
        <v>93</v>
      </c>
      <c r="ZA18" s="8"/>
    </row>
    <row r="19" spans="2:677" x14ac:dyDescent="0.3">
      <c r="B19" s="21"/>
      <c r="C19" s="15" t="s">
        <v>225</v>
      </c>
      <c r="D19" s="13">
        <v>16.457527819879399</v>
      </c>
      <c r="E19" s="13">
        <v>1.9528496373162501</v>
      </c>
      <c r="F19" s="13">
        <v>12.9341496358784</v>
      </c>
      <c r="G19" s="13">
        <v>20.712375910392002</v>
      </c>
      <c r="H19" s="13">
        <v>11.8659962704566</v>
      </c>
      <c r="I19" s="14">
        <v>94</v>
      </c>
      <c r="J19" s="14">
        <v>610</v>
      </c>
      <c r="K19" s="13">
        <v>1.6892074292566599</v>
      </c>
      <c r="L19" s="14">
        <v>361.11610062503303</v>
      </c>
      <c r="M19" s="14">
        <v>89</v>
      </c>
      <c r="ZA19" s="8"/>
    </row>
    <row r="20" spans="2:677" x14ac:dyDescent="0.3">
      <c r="B20" s="21"/>
      <c r="C20" s="15" t="s">
        <v>226</v>
      </c>
      <c r="D20" s="13">
        <v>12.7841588815881</v>
      </c>
      <c r="E20" s="13">
        <v>1.70957643555398</v>
      </c>
      <c r="F20" s="13">
        <v>9.7542070683051207</v>
      </c>
      <c r="G20" s="13">
        <v>16.5823640018207</v>
      </c>
      <c r="H20" s="13">
        <v>13.3726156831181</v>
      </c>
      <c r="I20" s="14">
        <v>76</v>
      </c>
      <c r="J20" s="14">
        <v>611</v>
      </c>
      <c r="K20" s="13">
        <v>1.5989664377323201</v>
      </c>
      <c r="L20" s="14">
        <v>382.12184169827202</v>
      </c>
      <c r="M20" s="14">
        <v>89</v>
      </c>
      <c r="ZA20" s="8"/>
    </row>
    <row r="21" spans="2:677" x14ac:dyDescent="0.3">
      <c r="B21" s="21"/>
      <c r="C21" s="15" t="s">
        <v>227</v>
      </c>
      <c r="D21" s="13">
        <v>16.1007880914274</v>
      </c>
      <c r="E21" s="13">
        <v>1.1587641017265</v>
      </c>
      <c r="F21" s="13">
        <v>13.9442847227598</v>
      </c>
      <c r="G21" s="13">
        <v>18.519027831130401</v>
      </c>
      <c r="H21" s="13">
        <v>7.1969402686782997</v>
      </c>
      <c r="I21" s="14">
        <v>208</v>
      </c>
      <c r="J21" s="14">
        <v>1282</v>
      </c>
      <c r="K21" s="13">
        <v>1.2733100920175</v>
      </c>
      <c r="L21" s="14">
        <v>1006.8246596308099</v>
      </c>
      <c r="M21" s="14">
        <v>195</v>
      </c>
      <c r="ZA21" s="8"/>
    </row>
    <row r="22" spans="2:677" x14ac:dyDescent="0.3">
      <c r="B22" s="21"/>
      <c r="C22" s="15" t="s">
        <v>228</v>
      </c>
      <c r="D22" s="13">
        <v>19.3231591418125</v>
      </c>
      <c r="E22" s="13">
        <v>1.0728600815359499</v>
      </c>
      <c r="F22" s="13">
        <v>17.296154187864001</v>
      </c>
      <c r="G22" s="13">
        <v>21.525887394269802</v>
      </c>
      <c r="H22" s="13">
        <v>5.5521981352129703</v>
      </c>
      <c r="I22" s="14">
        <v>314</v>
      </c>
      <c r="J22" s="14">
        <v>1608</v>
      </c>
      <c r="K22" s="13">
        <v>1.18651992453665</v>
      </c>
      <c r="L22" s="14">
        <v>1355.2237655241599</v>
      </c>
      <c r="M22" s="14">
        <v>219</v>
      </c>
      <c r="ZA22" s="8"/>
    </row>
    <row r="23" spans="2:677" x14ac:dyDescent="0.3">
      <c r="B23" s="21"/>
      <c r="C23" s="15" t="s">
        <v>229</v>
      </c>
      <c r="D23" s="13">
        <v>15.7672338589877</v>
      </c>
      <c r="E23" s="13">
        <v>1.3124764738471799</v>
      </c>
      <c r="F23" s="13">
        <v>13.346662032167201</v>
      </c>
      <c r="G23" s="13">
        <v>18.532913927528298</v>
      </c>
      <c r="H23" s="13">
        <v>8.3240756469089892</v>
      </c>
      <c r="I23" s="14">
        <v>200</v>
      </c>
      <c r="J23" s="14">
        <v>1275</v>
      </c>
      <c r="K23" s="13">
        <v>1.6524027634454299</v>
      </c>
      <c r="L23" s="14">
        <v>771.60364785489401</v>
      </c>
      <c r="M23" s="14">
        <v>180</v>
      </c>
      <c r="ZA23" s="8"/>
    </row>
    <row r="24" spans="2:677" x14ac:dyDescent="0.3">
      <c r="B24" s="21"/>
      <c r="C24" s="15" t="s">
        <v>230</v>
      </c>
      <c r="D24" s="13">
        <v>14.7849423571865</v>
      </c>
      <c r="E24" s="13">
        <v>1.6986405256614301</v>
      </c>
      <c r="F24" s="13">
        <v>11.721333556302399</v>
      </c>
      <c r="G24" s="13">
        <v>18.4816487972933</v>
      </c>
      <c r="H24" s="13">
        <v>11.488989842667699</v>
      </c>
      <c r="I24" s="14">
        <v>104</v>
      </c>
      <c r="J24" s="14">
        <v>696</v>
      </c>
      <c r="K24" s="13">
        <v>1.5916654499354901</v>
      </c>
      <c r="L24" s="14">
        <v>437.27782118296699</v>
      </c>
      <c r="M24" s="14">
        <v>99</v>
      </c>
      <c r="ZA24" s="8"/>
    </row>
    <row r="25" spans="2:677" x14ac:dyDescent="0.3">
      <c r="B25" s="21"/>
      <c r="C25" s="15" t="s">
        <v>231</v>
      </c>
      <c r="D25" s="13">
        <v>14.982995475046</v>
      </c>
      <c r="E25" s="13">
        <v>1.33790610077433</v>
      </c>
      <c r="F25" s="13">
        <v>12.527776977783599</v>
      </c>
      <c r="G25" s="13">
        <v>17.821358501542999</v>
      </c>
      <c r="H25" s="13">
        <v>8.9294967952343107</v>
      </c>
      <c r="I25" s="14">
        <v>158</v>
      </c>
      <c r="J25" s="14">
        <v>1114</v>
      </c>
      <c r="K25" s="13">
        <v>1.56401885771144</v>
      </c>
      <c r="L25" s="14">
        <v>712.267626766386</v>
      </c>
      <c r="M25" s="14">
        <v>159</v>
      </c>
      <c r="ZA25" s="8"/>
    </row>
    <row r="26" spans="2:677" x14ac:dyDescent="0.3">
      <c r="B26" s="21"/>
      <c r="C26" s="15" t="s">
        <v>232</v>
      </c>
      <c r="D26" s="13">
        <v>16.297266017487399</v>
      </c>
      <c r="E26" s="13">
        <v>1.2801121899846499</v>
      </c>
      <c r="F26" s="13">
        <v>13.9255434379539</v>
      </c>
      <c r="G26" s="13">
        <v>18.9838381851376</v>
      </c>
      <c r="H26" s="13">
        <v>7.8547664903491397</v>
      </c>
      <c r="I26" s="14">
        <v>180</v>
      </c>
      <c r="J26" s="14">
        <v>1227</v>
      </c>
      <c r="K26" s="13">
        <v>1.4727605365660399</v>
      </c>
      <c r="L26" s="14">
        <v>833.12933062487798</v>
      </c>
      <c r="M26" s="14">
        <v>174</v>
      </c>
      <c r="ZA26" s="8"/>
    </row>
    <row r="27" spans="2:677" x14ac:dyDescent="0.3">
      <c r="B27" s="21"/>
      <c r="C27" s="15" t="s">
        <v>233</v>
      </c>
      <c r="D27" s="13">
        <v>15.2355274337251</v>
      </c>
      <c r="E27" s="13">
        <v>1.3154974695488999</v>
      </c>
      <c r="F27" s="13">
        <v>12.814989441767599</v>
      </c>
      <c r="G27" s="13">
        <v>18.018774044329501</v>
      </c>
      <c r="H27" s="13">
        <v>8.6344071465287406</v>
      </c>
      <c r="I27" s="14">
        <v>165</v>
      </c>
      <c r="J27" s="14">
        <v>1078</v>
      </c>
      <c r="K27" s="13">
        <v>1.44319288729103</v>
      </c>
      <c r="L27" s="14">
        <v>746.95490082651202</v>
      </c>
      <c r="M27" s="14">
        <v>160</v>
      </c>
      <c r="ZA27" s="8"/>
    </row>
    <row r="28" spans="2:677" x14ac:dyDescent="0.3">
      <c r="B28" s="21"/>
      <c r="C28" s="15" t="s">
        <v>234</v>
      </c>
      <c r="D28" s="13">
        <v>23.326280143510999</v>
      </c>
      <c r="E28" s="13">
        <v>2.47561242865322</v>
      </c>
      <c r="F28" s="13">
        <v>18.7702135949759</v>
      </c>
      <c r="G28" s="13">
        <v>28.598880094765502</v>
      </c>
      <c r="H28" s="13">
        <v>10.6129756370173</v>
      </c>
      <c r="I28" s="14">
        <v>138</v>
      </c>
      <c r="J28" s="14">
        <v>647</v>
      </c>
      <c r="K28" s="13">
        <v>2.2136339451922802</v>
      </c>
      <c r="L28" s="14">
        <v>292.27958010184898</v>
      </c>
      <c r="M28" s="14">
        <v>89</v>
      </c>
      <c r="ZA28" s="8"/>
    </row>
    <row r="29" spans="2:677" x14ac:dyDescent="0.3">
      <c r="B29" s="21"/>
      <c r="C29" s="15" t="s">
        <v>235</v>
      </c>
      <c r="D29" s="13">
        <v>20.105299505792701</v>
      </c>
      <c r="E29" s="13">
        <v>1.5776822255185301</v>
      </c>
      <c r="F29" s="13">
        <v>17.1614999019599</v>
      </c>
      <c r="G29" s="13">
        <v>23.4113536960364</v>
      </c>
      <c r="H29" s="13">
        <v>7.8470963591662803</v>
      </c>
      <c r="I29" s="14">
        <v>161</v>
      </c>
      <c r="J29" s="14">
        <v>883</v>
      </c>
      <c r="K29" s="13">
        <v>1.36671868039977</v>
      </c>
      <c r="L29" s="14">
        <v>646.072972194773</v>
      </c>
      <c r="M29" s="14">
        <v>118</v>
      </c>
      <c r="ZA29" s="8"/>
    </row>
    <row r="30" spans="2:677" x14ac:dyDescent="0.3">
      <c r="B30" s="21"/>
      <c r="C30" s="15" t="s">
        <v>236</v>
      </c>
      <c r="D30" s="13">
        <v>19.076933619732799</v>
      </c>
      <c r="E30" s="13">
        <v>1.3036469128605701</v>
      </c>
      <c r="F30" s="13">
        <v>16.6329527763565</v>
      </c>
      <c r="G30" s="13">
        <v>21.786178048460201</v>
      </c>
      <c r="H30" s="13">
        <v>6.8336292343760503</v>
      </c>
      <c r="I30" s="14">
        <v>195</v>
      </c>
      <c r="J30" s="14">
        <v>1076</v>
      </c>
      <c r="K30" s="13">
        <v>1.18344349238792</v>
      </c>
      <c r="L30" s="14">
        <v>909.21113422059295</v>
      </c>
      <c r="M30" s="14">
        <v>151</v>
      </c>
      <c r="ZA30" s="8"/>
    </row>
    <row r="31" spans="2:677" x14ac:dyDescent="0.3">
      <c r="B31" s="21"/>
      <c r="C31" s="15" t="s">
        <v>237</v>
      </c>
      <c r="D31" s="13">
        <v>14.9494383580238</v>
      </c>
      <c r="E31" s="13">
        <v>1.11046529379296</v>
      </c>
      <c r="F31" s="13">
        <v>12.885749983995</v>
      </c>
      <c r="G31" s="13">
        <v>17.2780802828857</v>
      </c>
      <c r="H31" s="13">
        <v>7.4281405575142498</v>
      </c>
      <c r="I31" s="14">
        <v>150</v>
      </c>
      <c r="J31" s="14">
        <v>1034</v>
      </c>
      <c r="K31" s="13">
        <v>1.0018627705126</v>
      </c>
      <c r="L31" s="14">
        <v>1032.07747651004</v>
      </c>
      <c r="M31" s="14">
        <v>155</v>
      </c>
      <c r="ZA31" s="8"/>
    </row>
    <row r="32" spans="2:677" x14ac:dyDescent="0.3">
      <c r="B32" s="21"/>
      <c r="C32" s="15" t="s">
        <v>238</v>
      </c>
      <c r="D32" s="13">
        <v>12.5393326683271</v>
      </c>
      <c r="E32" s="13">
        <v>1.60287591086548</v>
      </c>
      <c r="F32" s="13">
        <v>9.6833536590922495</v>
      </c>
      <c r="G32" s="13">
        <v>16.087605213088001</v>
      </c>
      <c r="H32" s="13">
        <v>12.782784804124001</v>
      </c>
      <c r="I32" s="14">
        <v>78</v>
      </c>
      <c r="J32" s="14">
        <v>606</v>
      </c>
      <c r="K32" s="13">
        <v>1.4173201702251801</v>
      </c>
      <c r="L32" s="14">
        <v>427.56747044933297</v>
      </c>
      <c r="M32" s="14">
        <v>85</v>
      </c>
      <c r="ZA32" s="8"/>
    </row>
    <row r="33" spans="2:677" x14ac:dyDescent="0.3">
      <c r="B33" s="21"/>
      <c r="C33" s="15" t="s">
        <v>239</v>
      </c>
      <c r="D33" s="13">
        <v>19.0107455612766</v>
      </c>
      <c r="E33" s="13">
        <v>1.67791242903567</v>
      </c>
      <c r="F33" s="13">
        <v>15.907587312344599</v>
      </c>
      <c r="G33" s="13">
        <v>22.556872201777601</v>
      </c>
      <c r="H33" s="13">
        <v>8.8261263800902601</v>
      </c>
      <c r="I33" s="14">
        <v>154</v>
      </c>
      <c r="J33" s="14">
        <v>845</v>
      </c>
      <c r="K33" s="13">
        <v>1.5433146488499201</v>
      </c>
      <c r="L33" s="14">
        <v>547.52282733122195</v>
      </c>
      <c r="M33" s="14">
        <v>118</v>
      </c>
      <c r="ZA33" s="8"/>
    </row>
    <row r="34" spans="2:677" x14ac:dyDescent="0.3">
      <c r="B34" s="21"/>
      <c r="C34" s="15" t="s">
        <v>240</v>
      </c>
      <c r="D34" s="13">
        <v>19.026867511317999</v>
      </c>
      <c r="E34" s="13">
        <v>1.3197850344022499</v>
      </c>
      <c r="F34" s="13">
        <v>16.560816723551898</v>
      </c>
      <c r="G34" s="13">
        <v>21.7643497845052</v>
      </c>
      <c r="H34" s="13">
        <v>6.9364283617215596</v>
      </c>
      <c r="I34" s="14">
        <v>286</v>
      </c>
      <c r="J34" s="14">
        <v>1586</v>
      </c>
      <c r="K34" s="13">
        <v>1.7919563674180801</v>
      </c>
      <c r="L34" s="14">
        <v>885.06619292587197</v>
      </c>
      <c r="M34" s="14">
        <v>223</v>
      </c>
      <c r="ZA34" s="8"/>
    </row>
    <row r="35" spans="2:677" x14ac:dyDescent="0.3">
      <c r="B35" s="21"/>
      <c r="C35" s="15" t="s">
        <v>241</v>
      </c>
      <c r="D35" s="13">
        <v>19.898739599475899</v>
      </c>
      <c r="E35" s="13">
        <v>1.66248743417394</v>
      </c>
      <c r="F35" s="13">
        <v>16.815968468523501</v>
      </c>
      <c r="G35" s="13">
        <v>23.387762071720399</v>
      </c>
      <c r="H35" s="13">
        <v>8.3547373735054098</v>
      </c>
      <c r="I35" s="14">
        <v>198</v>
      </c>
      <c r="J35" s="14">
        <v>1129</v>
      </c>
      <c r="K35" s="13">
        <v>1.9559643002238101</v>
      </c>
      <c r="L35" s="14">
        <v>577.20889888982902</v>
      </c>
      <c r="M35" s="14">
        <v>150</v>
      </c>
      <c r="ZA35" s="8"/>
    </row>
    <row r="36" spans="2:677" x14ac:dyDescent="0.3">
      <c r="B36" s="21"/>
      <c r="C36" s="15" t="s">
        <v>242</v>
      </c>
      <c r="D36" s="13">
        <v>11.5459214420517</v>
      </c>
      <c r="E36" s="13">
        <v>1.2683178994650299</v>
      </c>
      <c r="F36" s="13">
        <v>9.2676138012554397</v>
      </c>
      <c r="G36" s="13">
        <v>14.2960685120219</v>
      </c>
      <c r="H36" s="13">
        <v>10.984986393945601</v>
      </c>
      <c r="I36" s="14">
        <v>117</v>
      </c>
      <c r="J36" s="14">
        <v>1097</v>
      </c>
      <c r="K36" s="13">
        <v>1.7263161615413001</v>
      </c>
      <c r="L36" s="14">
        <v>635.45718011501003</v>
      </c>
      <c r="M36" s="14">
        <v>162</v>
      </c>
      <c r="ZA36" s="8"/>
    </row>
    <row r="37" spans="2:677" x14ac:dyDescent="0.3">
      <c r="B37" s="21"/>
      <c r="C37" s="15" t="s">
        <v>243</v>
      </c>
      <c r="D37" s="13">
        <v>14.972688986950899</v>
      </c>
      <c r="E37" s="13">
        <v>1.50982988172554</v>
      </c>
      <c r="F37" s="13">
        <v>12.2139813374979</v>
      </c>
      <c r="G37" s="13">
        <v>18.225131579787298</v>
      </c>
      <c r="H37" s="13">
        <v>10.083892633056101</v>
      </c>
      <c r="I37" s="14">
        <v>107</v>
      </c>
      <c r="J37" s="14">
        <v>692</v>
      </c>
      <c r="K37" s="13">
        <v>1.23730233379886</v>
      </c>
      <c r="L37" s="14">
        <v>559.28125333390994</v>
      </c>
      <c r="M37" s="14">
        <v>91</v>
      </c>
      <c r="ZA37" s="8"/>
    </row>
    <row r="38" spans="2:677" x14ac:dyDescent="0.3">
      <c r="B38" s="21" t="s">
        <v>259</v>
      </c>
      <c r="C38" s="15" t="s">
        <v>244</v>
      </c>
      <c r="D38" s="13">
        <v>16.631316464245401</v>
      </c>
      <c r="E38" s="13">
        <v>0.593479387571757</v>
      </c>
      <c r="F38" s="13">
        <v>15.499646415317899</v>
      </c>
      <c r="G38" s="13">
        <v>17.828179959631999</v>
      </c>
      <c r="H38" s="13">
        <v>3.5684450407016199</v>
      </c>
      <c r="I38" s="14">
        <v>2083</v>
      </c>
      <c r="J38" s="14">
        <v>12500</v>
      </c>
      <c r="K38" s="13">
        <v>3.17509684642669</v>
      </c>
      <c r="L38" s="14">
        <v>3936.8877878694402</v>
      </c>
      <c r="M38" s="14">
        <v>1679</v>
      </c>
      <c r="ZA38" s="8"/>
    </row>
    <row r="39" spans="2:677" x14ac:dyDescent="0.3">
      <c r="B39" s="21"/>
      <c r="C39" s="15" t="s">
        <v>245</v>
      </c>
      <c r="D39" s="13">
        <v>14.8418957095083</v>
      </c>
      <c r="E39" s="13">
        <v>0.64395338016306503</v>
      </c>
      <c r="F39" s="13">
        <v>13.6224998244363</v>
      </c>
      <c r="G39" s="13">
        <v>16.150035594086901</v>
      </c>
      <c r="H39" s="13">
        <v>4.33875424519068</v>
      </c>
      <c r="I39" s="14">
        <v>1418</v>
      </c>
      <c r="J39" s="14">
        <v>9507</v>
      </c>
      <c r="K39" s="13">
        <v>3.1188271324622199</v>
      </c>
      <c r="L39" s="14">
        <v>3048.2612842009398</v>
      </c>
      <c r="M39" s="14">
        <v>1347</v>
      </c>
      <c r="ZA39" s="8"/>
    </row>
    <row r="40" spans="2:677" x14ac:dyDescent="0.3">
      <c r="B40" s="21" t="s">
        <v>284</v>
      </c>
      <c r="C40" s="15" t="s">
        <v>277</v>
      </c>
      <c r="D40" s="13">
        <v>17.0228345213125</v>
      </c>
      <c r="E40" s="13">
        <v>0.62352416517542297</v>
      </c>
      <c r="F40" s="13">
        <v>15.834913185820501</v>
      </c>
      <c r="G40" s="13">
        <v>18.2805166515198</v>
      </c>
      <c r="H40" s="13">
        <v>3.6628692148465301</v>
      </c>
      <c r="I40" s="14">
        <v>1886</v>
      </c>
      <c r="J40" s="14">
        <v>11209</v>
      </c>
      <c r="K40" s="13">
        <v>3.0849222929931299</v>
      </c>
      <c r="L40" s="14">
        <v>3633.4788806380402</v>
      </c>
      <c r="M40" s="14">
        <v>3054</v>
      </c>
      <c r="ZA40" s="8"/>
    </row>
    <row r="41" spans="2:677" x14ac:dyDescent="0.3">
      <c r="B41" s="21"/>
      <c r="C41" s="15" t="s">
        <v>278</v>
      </c>
      <c r="D41" s="13">
        <v>14.188588158776</v>
      </c>
      <c r="E41" s="13">
        <v>0.55451091120890805</v>
      </c>
      <c r="F41" s="13">
        <v>13.1357033574509</v>
      </c>
      <c r="G41" s="13">
        <v>15.310990881225701</v>
      </c>
      <c r="H41" s="13">
        <v>3.9081472025525601</v>
      </c>
      <c r="I41" s="14">
        <v>1615</v>
      </c>
      <c r="J41" s="14">
        <v>10798</v>
      </c>
      <c r="K41" s="13">
        <v>2.7267107071839898</v>
      </c>
      <c r="L41" s="14">
        <v>3960.0827368854302</v>
      </c>
      <c r="M41" s="14">
        <v>3035</v>
      </c>
      <c r="ZA41" s="8"/>
    </row>
    <row r="42" spans="2:677" x14ac:dyDescent="0.3">
      <c r="B42" s="21" t="s">
        <v>285</v>
      </c>
      <c r="C42" s="15" t="s">
        <v>279</v>
      </c>
      <c r="D42" s="13">
        <v>19.4161383619861</v>
      </c>
      <c r="E42" s="13">
        <v>1.1034331080647599</v>
      </c>
      <c r="F42" s="13">
        <v>17.341263229688099</v>
      </c>
      <c r="G42" s="13">
        <v>21.674175058464499</v>
      </c>
      <c r="H42" s="13">
        <v>5.6830719244621601</v>
      </c>
      <c r="I42" s="14">
        <v>605</v>
      </c>
      <c r="J42" s="14">
        <v>2931</v>
      </c>
      <c r="K42" s="13">
        <v>2.2800727710820401</v>
      </c>
      <c r="L42" s="14">
        <v>1285.4852867740101</v>
      </c>
      <c r="M42" s="14">
        <v>781</v>
      </c>
      <c r="ZA42" s="8"/>
    </row>
    <row r="43" spans="2:677" x14ac:dyDescent="0.3">
      <c r="B43" s="21"/>
      <c r="C43" s="15" t="s">
        <v>280</v>
      </c>
      <c r="D43" s="13">
        <v>19.981935692676</v>
      </c>
      <c r="E43" s="13">
        <v>2.7089832019578099</v>
      </c>
      <c r="F43" s="13">
        <v>15.179685342320001</v>
      </c>
      <c r="G43" s="13">
        <v>25.840589203838299</v>
      </c>
      <c r="H43" s="13">
        <v>13.5571610459679</v>
      </c>
      <c r="I43" s="14">
        <v>201</v>
      </c>
      <c r="J43" s="14">
        <v>945</v>
      </c>
      <c r="K43" s="13">
        <v>4.3327040007326998</v>
      </c>
      <c r="L43" s="14">
        <v>218.10859911967</v>
      </c>
      <c r="M43" s="14">
        <v>371</v>
      </c>
      <c r="ZA43" s="8"/>
    </row>
    <row r="44" spans="2:677" x14ac:dyDescent="0.3">
      <c r="B44" s="21"/>
      <c r="C44" s="15" t="s">
        <v>281</v>
      </c>
      <c r="D44" s="13">
        <v>15.708046404376001</v>
      </c>
      <c r="E44" s="13">
        <v>1.9190993305395101</v>
      </c>
      <c r="F44" s="13">
        <v>12.2886694901669</v>
      </c>
      <c r="G44" s="13">
        <v>19.8634099560566</v>
      </c>
      <c r="H44" s="13">
        <v>12.2173011279422</v>
      </c>
      <c r="I44" s="14">
        <v>122</v>
      </c>
      <c r="J44" s="14">
        <v>808</v>
      </c>
      <c r="K44" s="13">
        <v>2.2447095157133399</v>
      </c>
      <c r="L44" s="14">
        <v>359.95748863889298</v>
      </c>
      <c r="M44" s="14">
        <v>292</v>
      </c>
      <c r="ZA44" s="8"/>
    </row>
    <row r="45" spans="2:677" x14ac:dyDescent="0.3">
      <c r="B45" s="21"/>
      <c r="C45" s="15" t="s">
        <v>282</v>
      </c>
      <c r="D45" s="13">
        <v>15.0503503314812</v>
      </c>
      <c r="E45" s="13">
        <v>0.51188259378716405</v>
      </c>
      <c r="F45" s="13">
        <v>14.0739627770479</v>
      </c>
      <c r="G45" s="13">
        <v>16.081797591199301</v>
      </c>
      <c r="H45" s="13">
        <v>3.4011340767028302</v>
      </c>
      <c r="I45" s="14">
        <v>2546</v>
      </c>
      <c r="J45" s="14">
        <v>17139</v>
      </c>
      <c r="K45" s="13">
        <v>3.5123085500359901</v>
      </c>
      <c r="L45" s="14">
        <v>4879.6965744437202</v>
      </c>
      <c r="M45" s="14">
        <v>2990</v>
      </c>
      <c r="ZA45" s="8"/>
    </row>
    <row r="46" spans="2:677" x14ac:dyDescent="0.3">
      <c r="B46" s="21"/>
      <c r="C46" s="15" t="s">
        <v>283</v>
      </c>
      <c r="D46" s="13">
        <v>14.451911509006999</v>
      </c>
      <c r="E46" s="13">
        <v>3.47827661571726</v>
      </c>
      <c r="F46" s="13">
        <v>8.8140143697191693</v>
      </c>
      <c r="G46" s="13">
        <v>22.7946004724975</v>
      </c>
      <c r="H46" s="13">
        <v>24.067934636532101</v>
      </c>
      <c r="I46" s="14">
        <v>27</v>
      </c>
      <c r="J46" s="14">
        <v>184</v>
      </c>
      <c r="K46" s="13">
        <v>1.7907861298289001</v>
      </c>
      <c r="L46" s="14">
        <v>102.748171283625</v>
      </c>
      <c r="M46" s="14">
        <v>97</v>
      </c>
      <c r="ZA46" s="8"/>
    </row>
    <row r="47" spans="2:677" x14ac:dyDescent="0.3">
      <c r="B47" s="21" t="s">
        <v>261</v>
      </c>
      <c r="C47" s="15" t="s">
        <v>246</v>
      </c>
      <c r="D47" s="13">
        <v>18.3644809746379</v>
      </c>
      <c r="E47" s="13">
        <v>1.05332691585732</v>
      </c>
      <c r="F47" s="13">
        <v>16.3879223393612</v>
      </c>
      <c r="G47" s="13">
        <v>20.52092461254</v>
      </c>
      <c r="H47" s="13">
        <v>5.7356748459812703</v>
      </c>
      <c r="I47" s="14">
        <v>892</v>
      </c>
      <c r="J47" s="14">
        <v>4820</v>
      </c>
      <c r="K47" s="13">
        <v>3.5663624075751801</v>
      </c>
      <c r="L47" s="14">
        <v>1351.5171620702399</v>
      </c>
      <c r="M47" s="14">
        <v>1830</v>
      </c>
      <c r="ZA47" s="8"/>
    </row>
    <row r="48" spans="2:677" x14ac:dyDescent="0.3">
      <c r="B48" s="21"/>
      <c r="C48" s="15" t="s">
        <v>247</v>
      </c>
      <c r="D48" s="13">
        <v>16.1485455185563</v>
      </c>
      <c r="E48" s="13">
        <v>1.13859218506528</v>
      </c>
      <c r="F48" s="13">
        <v>14.038164940556699</v>
      </c>
      <c r="G48" s="13">
        <v>18.5078765862512</v>
      </c>
      <c r="H48" s="13">
        <v>7.0507414042764296</v>
      </c>
      <c r="I48" s="14">
        <v>701</v>
      </c>
      <c r="J48" s="14">
        <v>4048</v>
      </c>
      <c r="K48" s="13">
        <v>3.8745885380785698</v>
      </c>
      <c r="L48" s="14">
        <v>1044.75609738097</v>
      </c>
      <c r="M48" s="14">
        <v>1973</v>
      </c>
      <c r="ZA48" s="8"/>
    </row>
    <row r="49" spans="2:677" x14ac:dyDescent="0.3">
      <c r="B49" s="21"/>
      <c r="C49" s="15" t="s">
        <v>248</v>
      </c>
      <c r="D49" s="13">
        <v>15.8918483576605</v>
      </c>
      <c r="E49" s="13">
        <v>1.04522587660249</v>
      </c>
      <c r="F49" s="13">
        <v>13.9475163916063</v>
      </c>
      <c r="G49" s="13">
        <v>18.0503721729951</v>
      </c>
      <c r="H49" s="13">
        <v>6.5771196218258101</v>
      </c>
      <c r="I49" s="14">
        <v>628</v>
      </c>
      <c r="J49" s="14">
        <v>3870</v>
      </c>
      <c r="K49" s="13">
        <v>3.1623252400013202</v>
      </c>
      <c r="L49" s="14">
        <v>1223.7830413668601</v>
      </c>
      <c r="M49" s="14">
        <v>1999</v>
      </c>
      <c r="ZA49" s="8"/>
    </row>
    <row r="50" spans="2:677" x14ac:dyDescent="0.3">
      <c r="B50" s="21"/>
      <c r="C50" s="15" t="s">
        <v>249</v>
      </c>
      <c r="D50" s="13">
        <v>16.146282983561001</v>
      </c>
      <c r="E50" s="13">
        <v>0.91218500736587604</v>
      </c>
      <c r="F50" s="13">
        <v>14.4363618009591</v>
      </c>
      <c r="G50" s="13">
        <v>18.016091758595199</v>
      </c>
      <c r="H50" s="13">
        <v>5.6495046463300502</v>
      </c>
      <c r="I50" s="14">
        <v>635</v>
      </c>
      <c r="J50" s="14">
        <v>4193</v>
      </c>
      <c r="K50" s="13">
        <v>2.5762752159631201</v>
      </c>
      <c r="L50" s="14">
        <v>1627.54350700551</v>
      </c>
      <c r="M50" s="14">
        <v>2077</v>
      </c>
      <c r="ZA50" s="8"/>
    </row>
    <row r="51" spans="2:677" x14ac:dyDescent="0.3">
      <c r="B51" s="21"/>
      <c r="C51" s="15" t="s">
        <v>250</v>
      </c>
      <c r="D51" s="13">
        <v>11.990263232718201</v>
      </c>
      <c r="E51" s="13">
        <v>0.73246324549499997</v>
      </c>
      <c r="F51" s="13">
        <v>10.626484459094501</v>
      </c>
      <c r="G51" s="13">
        <v>13.502623455881199</v>
      </c>
      <c r="H51" s="13">
        <v>6.1088170566289497</v>
      </c>
      <c r="I51" s="14">
        <v>625</v>
      </c>
      <c r="J51" s="14">
        <v>4892</v>
      </c>
      <c r="K51" s="13">
        <v>2.4866227184404202</v>
      </c>
      <c r="L51" s="14">
        <v>1967.3269948519601</v>
      </c>
      <c r="M51" s="14">
        <v>2060</v>
      </c>
      <c r="ZA51" s="8"/>
    </row>
    <row r="52" spans="2:677" x14ac:dyDescent="0.3">
      <c r="B52" s="21" t="s">
        <v>260</v>
      </c>
      <c r="C52" s="15" t="s">
        <v>251</v>
      </c>
      <c r="D52" s="13">
        <v>15.0041787042457</v>
      </c>
      <c r="E52" s="13">
        <v>0.50142538237104695</v>
      </c>
      <c r="F52" s="13">
        <v>14.0473075087321</v>
      </c>
      <c r="G52" s="13">
        <v>16.0140859730835</v>
      </c>
      <c r="H52" s="13">
        <v>3.3419048936624498</v>
      </c>
      <c r="I52" s="14">
        <v>2562</v>
      </c>
      <c r="J52" s="14">
        <v>16838</v>
      </c>
      <c r="K52" s="13">
        <v>3.3194607496603301</v>
      </c>
      <c r="L52" s="14">
        <v>5072.51064852115</v>
      </c>
      <c r="M52" s="14">
        <v>3090</v>
      </c>
      <c r="ZA52" s="8"/>
    </row>
    <row r="53" spans="2:677" x14ac:dyDescent="0.3">
      <c r="B53" s="21"/>
      <c r="C53" s="15" t="s">
        <v>252</v>
      </c>
      <c r="D53" s="13">
        <v>18.2832547525039</v>
      </c>
      <c r="E53" s="13">
        <v>1.0186674231756401</v>
      </c>
      <c r="F53" s="13">
        <v>16.369430336250101</v>
      </c>
      <c r="G53" s="13">
        <v>20.366342843595099</v>
      </c>
      <c r="H53" s="13">
        <v>5.5715868808103597</v>
      </c>
      <c r="I53" s="14">
        <v>919</v>
      </c>
      <c r="J53" s="14">
        <v>4986</v>
      </c>
      <c r="K53" s="13">
        <v>3.4623058299577001</v>
      </c>
      <c r="L53" s="14">
        <v>1440.0807568350799</v>
      </c>
      <c r="M53" s="14">
        <v>1871</v>
      </c>
      <c r="ZA53" s="8"/>
    </row>
    <row r="54" spans="2:677" x14ac:dyDescent="0.3">
      <c r="B54" s="21" t="s">
        <v>254</v>
      </c>
      <c r="C54" s="15" t="s">
        <v>253</v>
      </c>
      <c r="D54" s="13">
        <v>14.401567360601099</v>
      </c>
      <c r="E54" s="13">
        <v>0.479416358928618</v>
      </c>
      <c r="F54" s="13">
        <v>13.4867972665353</v>
      </c>
      <c r="G54" s="13">
        <v>15.3673623603444</v>
      </c>
      <c r="H54" s="13">
        <v>3.32891793597532</v>
      </c>
      <c r="I54" s="14">
        <v>2026</v>
      </c>
      <c r="J54" s="14">
        <v>13960</v>
      </c>
      <c r="K54" s="13">
        <v>2.60258206736688</v>
      </c>
      <c r="L54" s="14">
        <v>5363.9038611081396</v>
      </c>
      <c r="M54" s="14">
        <v>2797</v>
      </c>
      <c r="ZA54" s="8"/>
    </row>
    <row r="55" spans="2:677" x14ac:dyDescent="0.3">
      <c r="B55" s="21"/>
      <c r="C55" s="15" t="s">
        <v>254</v>
      </c>
      <c r="D55" s="13">
        <v>17.493415404922999</v>
      </c>
      <c r="E55" s="13">
        <v>0.84708624474420302</v>
      </c>
      <c r="F55" s="13">
        <v>15.893852775753601</v>
      </c>
      <c r="G55" s="13">
        <v>19.2171765648433</v>
      </c>
      <c r="H55" s="13">
        <v>4.8423148089527297</v>
      </c>
      <c r="I55" s="14">
        <v>1475</v>
      </c>
      <c r="J55" s="14">
        <v>8047</v>
      </c>
      <c r="K55" s="13">
        <v>4.0001112375598797</v>
      </c>
      <c r="L55" s="14">
        <v>2011.6940560155001</v>
      </c>
      <c r="M55" s="14">
        <v>2199</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322</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87" priority="1">
      <formula>ZA9 = 3</formula>
    </cfRule>
    <cfRule type="expression" dxfId="86" priority="48">
      <formula>I9 = J9</formula>
    </cfRule>
    <cfRule type="expression" dxfId="85" priority="95">
      <formula>ZA9 = 2</formula>
    </cfRule>
    <cfRule type="expression" dxfId="84" priority="142">
      <formula>ZA9 = 1</formula>
    </cfRule>
  </conditionalFormatting>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157</v>
      </c>
      <c r="M2" s="11" t="str">
        <f>HYPERLINK("#'INDICE'!A1", "Índice")</f>
        <v>Índice</v>
      </c>
    </row>
    <row r="3" spans="2:677" x14ac:dyDescent="0.3">
      <c r="B3" s="9" t="s">
        <v>7</v>
      </c>
      <c r="C3" s="10" t="s">
        <v>156</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41.746194693518397</v>
      </c>
      <c r="E9" s="13">
        <v>0.66743993185010297</v>
      </c>
      <c r="F9" s="13">
        <v>40.443629100949103</v>
      </c>
      <c r="G9" s="13">
        <v>43.060380102458502</v>
      </c>
      <c r="H9" s="13">
        <v>1.5988042425187301</v>
      </c>
      <c r="I9" s="14">
        <v>9056</v>
      </c>
      <c r="J9" s="14">
        <v>22012</v>
      </c>
      <c r="K9" s="13">
        <v>4.0320225473462603</v>
      </c>
      <c r="L9" s="14">
        <v>5459.29486790384</v>
      </c>
      <c r="M9" s="14">
        <v>3123</v>
      </c>
      <c r="ZA9" s="8"/>
    </row>
    <row r="10" spans="2:677" x14ac:dyDescent="0.3">
      <c r="B10" s="21" t="s">
        <v>256</v>
      </c>
      <c r="C10" s="15" t="s">
        <v>216</v>
      </c>
      <c r="D10" s="13">
        <v>41.501531140599397</v>
      </c>
      <c r="E10" s="13">
        <v>0.80638176325611899</v>
      </c>
      <c r="F10" s="13">
        <v>39.929340644238799</v>
      </c>
      <c r="G10" s="13">
        <v>43.091219264217301</v>
      </c>
      <c r="H10" s="13">
        <v>1.94301689863984</v>
      </c>
      <c r="I10" s="14">
        <v>5507</v>
      </c>
      <c r="J10" s="14">
        <v>13403</v>
      </c>
      <c r="K10" s="13">
        <v>3.5895696928855401</v>
      </c>
      <c r="L10" s="14">
        <v>3733.8737360537898</v>
      </c>
      <c r="M10" s="14">
        <v>1972</v>
      </c>
      <c r="ZA10" s="8"/>
    </row>
    <row r="11" spans="2:677" x14ac:dyDescent="0.3">
      <c r="B11" s="21"/>
      <c r="C11" s="15" t="s">
        <v>217</v>
      </c>
      <c r="D11" s="13">
        <v>42.282260876667699</v>
      </c>
      <c r="E11" s="13">
        <v>1.1872608038311601</v>
      </c>
      <c r="F11" s="13">
        <v>39.9715990133693</v>
      </c>
      <c r="G11" s="13">
        <v>44.627193148194301</v>
      </c>
      <c r="H11" s="13">
        <v>2.8079406805947702</v>
      </c>
      <c r="I11" s="14">
        <v>3549</v>
      </c>
      <c r="J11" s="14">
        <v>8609</v>
      </c>
      <c r="K11" s="13">
        <v>4.9719529075997499</v>
      </c>
      <c r="L11" s="14">
        <v>1731.51277978537</v>
      </c>
      <c r="M11" s="14">
        <v>1151</v>
      </c>
      <c r="ZA11" s="8"/>
    </row>
    <row r="12" spans="2:677" x14ac:dyDescent="0.3">
      <c r="B12" s="21" t="s">
        <v>257</v>
      </c>
      <c r="C12" s="15" t="s">
        <v>218</v>
      </c>
      <c r="D12" s="13">
        <v>37.4664059053203</v>
      </c>
      <c r="E12" s="13">
        <v>0.80609399911589397</v>
      </c>
      <c r="F12" s="13">
        <v>35.898822495397901</v>
      </c>
      <c r="G12" s="13">
        <v>39.060729056990098</v>
      </c>
      <c r="H12" s="13">
        <v>2.1515114130587798</v>
      </c>
      <c r="I12" s="14">
        <v>3313</v>
      </c>
      <c r="J12" s="14">
        <v>8681</v>
      </c>
      <c r="K12" s="13">
        <v>2.40733027251899</v>
      </c>
      <c r="L12" s="14">
        <v>3606.0693869463798</v>
      </c>
      <c r="M12" s="14">
        <v>1255</v>
      </c>
      <c r="ZA12" s="8"/>
    </row>
    <row r="13" spans="2:677" x14ac:dyDescent="0.3">
      <c r="B13" s="21"/>
      <c r="C13" s="15" t="s">
        <v>219</v>
      </c>
      <c r="D13" s="13">
        <v>44.5494151365166</v>
      </c>
      <c r="E13" s="13">
        <v>1.07842241358666</v>
      </c>
      <c r="F13" s="13">
        <v>42.4443487926278</v>
      </c>
      <c r="G13" s="13">
        <v>46.674219780983201</v>
      </c>
      <c r="H13" s="13">
        <v>2.4207330450511102</v>
      </c>
      <c r="I13" s="14">
        <v>3174</v>
      </c>
      <c r="J13" s="14">
        <v>7165</v>
      </c>
      <c r="K13" s="13">
        <v>3.3727585367191502</v>
      </c>
      <c r="L13" s="14">
        <v>2124.3738388013198</v>
      </c>
      <c r="M13" s="14">
        <v>1019</v>
      </c>
      <c r="ZA13" s="8"/>
    </row>
    <row r="14" spans="2:677" x14ac:dyDescent="0.3">
      <c r="B14" s="21"/>
      <c r="C14" s="15" t="s">
        <v>220</v>
      </c>
      <c r="D14" s="13">
        <v>44.583028194195002</v>
      </c>
      <c r="E14" s="13">
        <v>1.11132424379801</v>
      </c>
      <c r="F14" s="13">
        <v>42.413547572416398</v>
      </c>
      <c r="G14" s="13">
        <v>46.773345907886601</v>
      </c>
      <c r="H14" s="13">
        <v>2.49270695332156</v>
      </c>
      <c r="I14" s="14">
        <v>2569</v>
      </c>
      <c r="J14" s="14">
        <v>6166</v>
      </c>
      <c r="K14" s="13">
        <v>3.0817847671003502</v>
      </c>
      <c r="L14" s="14">
        <v>2000.78865527056</v>
      </c>
      <c r="M14" s="14">
        <v>849</v>
      </c>
      <c r="ZA14" s="8"/>
    </row>
    <row r="15" spans="2:677" x14ac:dyDescent="0.3">
      <c r="B15" s="21" t="s">
        <v>258</v>
      </c>
      <c r="C15" s="15" t="s">
        <v>221</v>
      </c>
      <c r="D15" s="13">
        <v>42.518926087325397</v>
      </c>
      <c r="E15" s="13">
        <v>2.54669449921784</v>
      </c>
      <c r="F15" s="13">
        <v>37.558210349776701</v>
      </c>
      <c r="G15" s="13">
        <v>47.635012478171902</v>
      </c>
      <c r="H15" s="13">
        <v>5.9895550842169296</v>
      </c>
      <c r="I15" s="14">
        <v>291</v>
      </c>
      <c r="J15" s="14">
        <v>673</v>
      </c>
      <c r="K15" s="13">
        <v>1.7832647020457599</v>
      </c>
      <c r="L15" s="14">
        <v>377.39770165805197</v>
      </c>
      <c r="M15" s="14">
        <v>96</v>
      </c>
      <c r="ZA15" s="8"/>
    </row>
    <row r="16" spans="2:677" x14ac:dyDescent="0.3">
      <c r="B16" s="21"/>
      <c r="C16" s="15" t="s">
        <v>222</v>
      </c>
      <c r="D16" s="13">
        <v>38.915256658108099</v>
      </c>
      <c r="E16" s="13">
        <v>1.88735152639447</v>
      </c>
      <c r="F16" s="13">
        <v>35.247922930071397</v>
      </c>
      <c r="G16" s="13">
        <v>42.712463010452502</v>
      </c>
      <c r="H16" s="13">
        <v>4.8499012687386003</v>
      </c>
      <c r="I16" s="14">
        <v>310</v>
      </c>
      <c r="J16" s="14">
        <v>787</v>
      </c>
      <c r="K16" s="13">
        <v>1.17781067684787</v>
      </c>
      <c r="L16" s="14">
        <v>668.18888253434704</v>
      </c>
      <c r="M16" s="14">
        <v>114</v>
      </c>
      <c r="ZA16" s="8"/>
    </row>
    <row r="17" spans="2:677" x14ac:dyDescent="0.3">
      <c r="B17" s="21"/>
      <c r="C17" s="15" t="s">
        <v>223</v>
      </c>
      <c r="D17" s="13">
        <v>45.287926388601001</v>
      </c>
      <c r="E17" s="13">
        <v>2.4931870276317798</v>
      </c>
      <c r="F17" s="13">
        <v>40.4108873134711</v>
      </c>
      <c r="G17" s="13">
        <v>50.257142030831297</v>
      </c>
      <c r="H17" s="13">
        <v>5.50519139745668</v>
      </c>
      <c r="I17" s="14">
        <v>349</v>
      </c>
      <c r="J17" s="14">
        <v>793</v>
      </c>
      <c r="K17" s="13">
        <v>1.9868692467631199</v>
      </c>
      <c r="L17" s="14">
        <v>399.12037558178901</v>
      </c>
      <c r="M17" s="14">
        <v>114</v>
      </c>
      <c r="ZA17" s="8"/>
    </row>
    <row r="18" spans="2:677" x14ac:dyDescent="0.3">
      <c r="B18" s="21"/>
      <c r="C18" s="15" t="s">
        <v>224</v>
      </c>
      <c r="D18" s="13">
        <v>36.7291874872911</v>
      </c>
      <c r="E18" s="13">
        <v>2.5337259363342199</v>
      </c>
      <c r="F18" s="13">
        <v>31.856728514361301</v>
      </c>
      <c r="G18" s="13">
        <v>41.888774711679098</v>
      </c>
      <c r="H18" s="13">
        <v>6.8983990925770602</v>
      </c>
      <c r="I18" s="14">
        <v>243</v>
      </c>
      <c r="J18" s="14">
        <v>658</v>
      </c>
      <c r="K18" s="13">
        <v>1.81497192273676</v>
      </c>
      <c r="L18" s="14">
        <v>362.54004359903001</v>
      </c>
      <c r="M18" s="14">
        <v>93</v>
      </c>
      <c r="ZA18" s="8"/>
    </row>
    <row r="19" spans="2:677" x14ac:dyDescent="0.3">
      <c r="B19" s="21"/>
      <c r="C19" s="15" t="s">
        <v>225</v>
      </c>
      <c r="D19" s="13">
        <v>32.634750684672802</v>
      </c>
      <c r="E19" s="13">
        <v>2.4561055990548302</v>
      </c>
      <c r="F19" s="13">
        <v>27.9541549843103</v>
      </c>
      <c r="G19" s="13">
        <v>37.689077491587902</v>
      </c>
      <c r="H19" s="13">
        <v>7.5260437034941496</v>
      </c>
      <c r="I19" s="14">
        <v>202</v>
      </c>
      <c r="J19" s="14">
        <v>610</v>
      </c>
      <c r="K19" s="13">
        <v>1.67107192275774</v>
      </c>
      <c r="L19" s="14">
        <v>365.03515599336203</v>
      </c>
      <c r="M19" s="14">
        <v>89</v>
      </c>
      <c r="ZA19" s="8"/>
    </row>
    <row r="20" spans="2:677" x14ac:dyDescent="0.3">
      <c r="B20" s="21"/>
      <c r="C20" s="15" t="s">
        <v>226</v>
      </c>
      <c r="D20" s="13">
        <v>39.442250348194001</v>
      </c>
      <c r="E20" s="13">
        <v>2.5476704742063401</v>
      </c>
      <c r="F20" s="13">
        <v>34.508922024304603</v>
      </c>
      <c r="G20" s="13">
        <v>44.600544235353198</v>
      </c>
      <c r="H20" s="13">
        <v>6.4592421875416397</v>
      </c>
      <c r="I20" s="14">
        <v>230</v>
      </c>
      <c r="J20" s="14">
        <v>611</v>
      </c>
      <c r="K20" s="13">
        <v>1.65761981380674</v>
      </c>
      <c r="L20" s="14">
        <v>368.60080635549002</v>
      </c>
      <c r="M20" s="14">
        <v>89</v>
      </c>
      <c r="ZA20" s="8"/>
    </row>
    <row r="21" spans="2:677" x14ac:dyDescent="0.3">
      <c r="B21" s="21"/>
      <c r="C21" s="15" t="s">
        <v>227</v>
      </c>
      <c r="D21" s="13">
        <v>42.562061580406599</v>
      </c>
      <c r="E21" s="13">
        <v>1.81716885098404</v>
      </c>
      <c r="F21" s="13">
        <v>39.023156885437999</v>
      </c>
      <c r="G21" s="13">
        <v>46.178851160641003</v>
      </c>
      <c r="H21" s="13">
        <v>4.2694568437459699</v>
      </c>
      <c r="I21" s="14">
        <v>541</v>
      </c>
      <c r="J21" s="14">
        <v>1283</v>
      </c>
      <c r="K21" s="13">
        <v>1.7316379426386801</v>
      </c>
      <c r="L21" s="14">
        <v>740.91700603704601</v>
      </c>
      <c r="M21" s="14">
        <v>195</v>
      </c>
      <c r="ZA21" s="8"/>
    </row>
    <row r="22" spans="2:677" x14ac:dyDescent="0.3">
      <c r="B22" s="21"/>
      <c r="C22" s="15" t="s">
        <v>228</v>
      </c>
      <c r="D22" s="13">
        <v>42.900763842345</v>
      </c>
      <c r="E22" s="13">
        <v>1.57553329373573</v>
      </c>
      <c r="F22" s="13">
        <v>39.827387452764498</v>
      </c>
      <c r="G22" s="13">
        <v>46.0298824271824</v>
      </c>
      <c r="H22" s="13">
        <v>3.6725063906218902</v>
      </c>
      <c r="I22" s="14">
        <v>684</v>
      </c>
      <c r="J22" s="14">
        <v>1609</v>
      </c>
      <c r="K22" s="13">
        <v>1.62946820634183</v>
      </c>
      <c r="L22" s="14">
        <v>987.43872003014906</v>
      </c>
      <c r="M22" s="14">
        <v>219</v>
      </c>
      <c r="ZA22" s="8"/>
    </row>
    <row r="23" spans="2:677" x14ac:dyDescent="0.3">
      <c r="B23" s="21"/>
      <c r="C23" s="15" t="s">
        <v>229</v>
      </c>
      <c r="D23" s="13">
        <v>45.004164202316801</v>
      </c>
      <c r="E23" s="13">
        <v>1.92327637676876</v>
      </c>
      <c r="F23" s="13">
        <v>41.245252148691101</v>
      </c>
      <c r="G23" s="13">
        <v>48.820995214078998</v>
      </c>
      <c r="H23" s="13">
        <v>4.2735520387016903</v>
      </c>
      <c r="I23" s="14">
        <v>570</v>
      </c>
      <c r="J23" s="14">
        <v>1275</v>
      </c>
      <c r="K23" s="13">
        <v>1.9040147805044201</v>
      </c>
      <c r="L23" s="14">
        <v>669.63765883278404</v>
      </c>
      <c r="M23" s="14">
        <v>180</v>
      </c>
      <c r="ZA23" s="8"/>
    </row>
    <row r="24" spans="2:677" x14ac:dyDescent="0.3">
      <c r="B24" s="21"/>
      <c r="C24" s="15" t="s">
        <v>230</v>
      </c>
      <c r="D24" s="13">
        <v>36.101999146563102</v>
      </c>
      <c r="E24" s="13">
        <v>2.3828688540907002</v>
      </c>
      <c r="F24" s="13">
        <v>31.520406859253701</v>
      </c>
      <c r="G24" s="13">
        <v>40.9512981126027</v>
      </c>
      <c r="H24" s="13">
        <v>6.6003792322330304</v>
      </c>
      <c r="I24" s="14">
        <v>247</v>
      </c>
      <c r="J24" s="14">
        <v>697</v>
      </c>
      <c r="K24" s="13">
        <v>1.71313267547921</v>
      </c>
      <c r="L24" s="14">
        <v>406.856987772433</v>
      </c>
      <c r="M24" s="14">
        <v>99</v>
      </c>
      <c r="ZA24" s="8"/>
    </row>
    <row r="25" spans="2:677" x14ac:dyDescent="0.3">
      <c r="B25" s="21"/>
      <c r="C25" s="15" t="s">
        <v>231</v>
      </c>
      <c r="D25" s="13">
        <v>37.402803255517</v>
      </c>
      <c r="E25" s="13">
        <v>1.8747518186245899</v>
      </c>
      <c r="F25" s="13">
        <v>33.7798971108678</v>
      </c>
      <c r="G25" s="13">
        <v>41.172679520431501</v>
      </c>
      <c r="H25" s="13">
        <v>5.0123297064587096</v>
      </c>
      <c r="I25" s="14">
        <v>413</v>
      </c>
      <c r="J25" s="14">
        <v>1114</v>
      </c>
      <c r="K25" s="13">
        <v>1.6707970268572401</v>
      </c>
      <c r="L25" s="14">
        <v>666.74765521664199</v>
      </c>
      <c r="M25" s="14">
        <v>159</v>
      </c>
      <c r="ZA25" s="8"/>
    </row>
    <row r="26" spans="2:677" x14ac:dyDescent="0.3">
      <c r="B26" s="21"/>
      <c r="C26" s="15" t="s">
        <v>232</v>
      </c>
      <c r="D26" s="13">
        <v>46.334985913705999</v>
      </c>
      <c r="E26" s="13">
        <v>1.89341417205194</v>
      </c>
      <c r="F26" s="13">
        <v>42.625382983128603</v>
      </c>
      <c r="G26" s="13">
        <v>50.085603166006599</v>
      </c>
      <c r="H26" s="13">
        <v>4.0863596582898003</v>
      </c>
      <c r="I26" s="14">
        <v>573</v>
      </c>
      <c r="J26" s="14">
        <v>1228</v>
      </c>
      <c r="K26" s="13">
        <v>1.7690313388360199</v>
      </c>
      <c r="L26" s="14">
        <v>694.16520388383606</v>
      </c>
      <c r="M26" s="14">
        <v>174</v>
      </c>
      <c r="ZA26" s="8"/>
    </row>
    <row r="27" spans="2:677" x14ac:dyDescent="0.3">
      <c r="B27" s="21"/>
      <c r="C27" s="15" t="s">
        <v>233</v>
      </c>
      <c r="D27" s="13">
        <v>42.800381690433397</v>
      </c>
      <c r="E27" s="13">
        <v>1.91092579887095</v>
      </c>
      <c r="F27" s="13">
        <v>39.0752083664322</v>
      </c>
      <c r="G27" s="13">
        <v>46.609002433369298</v>
      </c>
      <c r="H27" s="13">
        <v>4.4647400873485097</v>
      </c>
      <c r="I27" s="14">
        <v>471</v>
      </c>
      <c r="J27" s="14">
        <v>1078</v>
      </c>
      <c r="K27" s="13">
        <v>1.6064328565511301</v>
      </c>
      <c r="L27" s="14">
        <v>671.05201166911502</v>
      </c>
      <c r="M27" s="14">
        <v>160</v>
      </c>
      <c r="ZA27" s="8"/>
    </row>
    <row r="28" spans="2:677" x14ac:dyDescent="0.3">
      <c r="B28" s="21"/>
      <c r="C28" s="15" t="s">
        <v>234</v>
      </c>
      <c r="D28" s="13">
        <v>52.107909366665403</v>
      </c>
      <c r="E28" s="13">
        <v>3.2845495328808898</v>
      </c>
      <c r="F28" s="13">
        <v>45.582755612213703</v>
      </c>
      <c r="G28" s="13">
        <v>58.561919676511103</v>
      </c>
      <c r="H28" s="13">
        <v>6.3033608003127597</v>
      </c>
      <c r="I28" s="14">
        <v>304</v>
      </c>
      <c r="J28" s="14">
        <v>647</v>
      </c>
      <c r="K28" s="13">
        <v>2.7926512545200501</v>
      </c>
      <c r="L28" s="14">
        <v>231.679483413046</v>
      </c>
      <c r="M28" s="14">
        <v>89</v>
      </c>
      <c r="ZA28" s="8"/>
    </row>
    <row r="29" spans="2:677" x14ac:dyDescent="0.3">
      <c r="B29" s="21"/>
      <c r="C29" s="15" t="s">
        <v>235</v>
      </c>
      <c r="D29" s="13">
        <v>44.315780321642301</v>
      </c>
      <c r="E29" s="13">
        <v>2.4335393023661598</v>
      </c>
      <c r="F29" s="13">
        <v>39.564541434069</v>
      </c>
      <c r="G29" s="13">
        <v>49.173344286101198</v>
      </c>
      <c r="H29" s="13">
        <v>5.4913606049664896</v>
      </c>
      <c r="I29" s="14">
        <v>379</v>
      </c>
      <c r="J29" s="14">
        <v>883</v>
      </c>
      <c r="K29" s="13">
        <v>2.1166778999087401</v>
      </c>
      <c r="L29" s="14">
        <v>417.163140427776</v>
      </c>
      <c r="M29" s="14">
        <v>118</v>
      </c>
      <c r="ZA29" s="8"/>
    </row>
    <row r="30" spans="2:677" x14ac:dyDescent="0.3">
      <c r="B30" s="21"/>
      <c r="C30" s="15" t="s">
        <v>236</v>
      </c>
      <c r="D30" s="13">
        <v>48.644083515219897</v>
      </c>
      <c r="E30" s="13">
        <v>2.2979383866013601</v>
      </c>
      <c r="F30" s="13">
        <v>44.127375608592097</v>
      </c>
      <c r="G30" s="13">
        <v>53.183046085470799</v>
      </c>
      <c r="H30" s="13">
        <v>4.7239833100820503</v>
      </c>
      <c r="I30" s="14">
        <v>499</v>
      </c>
      <c r="J30" s="14">
        <v>1076</v>
      </c>
      <c r="K30" s="13">
        <v>2.2722950107032598</v>
      </c>
      <c r="L30" s="14">
        <v>473.530063187959</v>
      </c>
      <c r="M30" s="14">
        <v>151</v>
      </c>
      <c r="ZA30" s="8"/>
    </row>
    <row r="31" spans="2:677" x14ac:dyDescent="0.3">
      <c r="B31" s="21"/>
      <c r="C31" s="15" t="s">
        <v>237</v>
      </c>
      <c r="D31" s="13">
        <v>34.143471954938498</v>
      </c>
      <c r="E31" s="13">
        <v>1.6795290453168099</v>
      </c>
      <c r="F31" s="13">
        <v>30.9073334140611</v>
      </c>
      <c r="G31" s="13">
        <v>37.534376008485197</v>
      </c>
      <c r="H31" s="13">
        <v>4.9190341495832701</v>
      </c>
      <c r="I31" s="14">
        <v>348</v>
      </c>
      <c r="J31" s="14">
        <v>1035</v>
      </c>
      <c r="K31" s="13">
        <v>1.2971466075582301</v>
      </c>
      <c r="L31" s="14">
        <v>797.90518201200302</v>
      </c>
      <c r="M31" s="14">
        <v>155</v>
      </c>
      <c r="ZA31" s="8"/>
    </row>
    <row r="32" spans="2:677" x14ac:dyDescent="0.3">
      <c r="B32" s="21"/>
      <c r="C32" s="15" t="s">
        <v>238</v>
      </c>
      <c r="D32" s="13">
        <v>40.9088709602634</v>
      </c>
      <c r="E32" s="13">
        <v>2.5726688906607502</v>
      </c>
      <c r="F32" s="13">
        <v>35.908550659161698</v>
      </c>
      <c r="G32" s="13">
        <v>46.104603914934302</v>
      </c>
      <c r="H32" s="13">
        <v>6.2887799889654801</v>
      </c>
      <c r="I32" s="14">
        <v>240</v>
      </c>
      <c r="J32" s="14">
        <v>606</v>
      </c>
      <c r="K32" s="13">
        <v>1.6564692678827799</v>
      </c>
      <c r="L32" s="14">
        <v>365.83835978711602</v>
      </c>
      <c r="M32" s="14">
        <v>85</v>
      </c>
      <c r="ZA32" s="8"/>
    </row>
    <row r="33" spans="2:677" x14ac:dyDescent="0.3">
      <c r="B33" s="21"/>
      <c r="C33" s="15" t="s">
        <v>239</v>
      </c>
      <c r="D33" s="13">
        <v>38.580732328934801</v>
      </c>
      <c r="E33" s="13">
        <v>2.5366763747958898</v>
      </c>
      <c r="F33" s="13">
        <v>33.694005755415603</v>
      </c>
      <c r="G33" s="13">
        <v>43.708994652187698</v>
      </c>
      <c r="H33" s="13">
        <v>6.5749824372655397</v>
      </c>
      <c r="I33" s="14">
        <v>318</v>
      </c>
      <c r="J33" s="14">
        <v>845</v>
      </c>
      <c r="K33" s="13">
        <v>2.2919095488116299</v>
      </c>
      <c r="L33" s="14">
        <v>368.68819733228003</v>
      </c>
      <c r="M33" s="14">
        <v>118</v>
      </c>
      <c r="ZA33" s="8"/>
    </row>
    <row r="34" spans="2:677" x14ac:dyDescent="0.3">
      <c r="B34" s="21"/>
      <c r="C34" s="15" t="s">
        <v>240</v>
      </c>
      <c r="D34" s="13">
        <v>39.192147560024097</v>
      </c>
      <c r="E34" s="13">
        <v>1.4677821818082399</v>
      </c>
      <c r="F34" s="13">
        <v>36.340555126218099</v>
      </c>
      <c r="G34" s="13">
        <v>42.1194522266061</v>
      </c>
      <c r="H34" s="13">
        <v>3.74509250752407</v>
      </c>
      <c r="I34" s="14">
        <v>605</v>
      </c>
      <c r="J34" s="14">
        <v>1586</v>
      </c>
      <c r="K34" s="13">
        <v>1.4328270169797099</v>
      </c>
      <c r="L34" s="14">
        <v>1106.9026345854199</v>
      </c>
      <c r="M34" s="14">
        <v>223</v>
      </c>
      <c r="ZA34" s="8"/>
    </row>
    <row r="35" spans="2:677" x14ac:dyDescent="0.3">
      <c r="B35" s="21"/>
      <c r="C35" s="15" t="s">
        <v>241</v>
      </c>
      <c r="D35" s="13">
        <v>42.050261871675701</v>
      </c>
      <c r="E35" s="13">
        <v>2.4271417954622301</v>
      </c>
      <c r="F35" s="13">
        <v>37.343286381580597</v>
      </c>
      <c r="G35" s="13">
        <v>46.906377163679998</v>
      </c>
      <c r="H35" s="13">
        <v>5.7720016176572297</v>
      </c>
      <c r="I35" s="14">
        <v>464</v>
      </c>
      <c r="J35" s="14">
        <v>1129</v>
      </c>
      <c r="K35" s="13">
        <v>2.7269628087047502</v>
      </c>
      <c r="L35" s="14">
        <v>414.01371386368601</v>
      </c>
      <c r="M35" s="14">
        <v>150</v>
      </c>
      <c r="ZA35" s="8"/>
    </row>
    <row r="36" spans="2:677" x14ac:dyDescent="0.3">
      <c r="B36" s="21"/>
      <c r="C36" s="15" t="s">
        <v>242</v>
      </c>
      <c r="D36" s="13">
        <v>40.718191034490701</v>
      </c>
      <c r="E36" s="13">
        <v>2.0909792122774902</v>
      </c>
      <c r="F36" s="13">
        <v>36.663363671898601</v>
      </c>
      <c r="G36" s="13">
        <v>44.903532041006898</v>
      </c>
      <c r="H36" s="13">
        <v>5.13524584259235</v>
      </c>
      <c r="I36" s="14">
        <v>440</v>
      </c>
      <c r="J36" s="14">
        <v>1097</v>
      </c>
      <c r="K36" s="13">
        <v>1.98518077865916</v>
      </c>
      <c r="L36" s="14">
        <v>552.59451017903802</v>
      </c>
      <c r="M36" s="14">
        <v>162</v>
      </c>
      <c r="ZA36" s="8"/>
    </row>
    <row r="37" spans="2:677" x14ac:dyDescent="0.3">
      <c r="B37" s="21"/>
      <c r="C37" s="15" t="s">
        <v>243</v>
      </c>
      <c r="D37" s="13">
        <v>47.9487860803969</v>
      </c>
      <c r="E37" s="13">
        <v>2.3481804022206298</v>
      </c>
      <c r="F37" s="13">
        <v>43.315652826867201</v>
      </c>
      <c r="G37" s="13">
        <v>52.617474453970303</v>
      </c>
      <c r="H37" s="13">
        <v>4.8972676769822199</v>
      </c>
      <c r="I37" s="14">
        <v>335</v>
      </c>
      <c r="J37" s="14">
        <v>692</v>
      </c>
      <c r="K37" s="13">
        <v>1.5266254095216101</v>
      </c>
      <c r="L37" s="14">
        <v>453.28735895785201</v>
      </c>
      <c r="M37" s="14">
        <v>91</v>
      </c>
      <c r="ZA37" s="8"/>
    </row>
    <row r="38" spans="2:677" x14ac:dyDescent="0.3">
      <c r="B38" s="21" t="s">
        <v>259</v>
      </c>
      <c r="C38" s="15" t="s">
        <v>244</v>
      </c>
      <c r="D38" s="13">
        <v>43.790454497856103</v>
      </c>
      <c r="E38" s="13">
        <v>0.85944065166830697</v>
      </c>
      <c r="F38" s="13">
        <v>42.112557641184999</v>
      </c>
      <c r="G38" s="13">
        <v>45.482677293094902</v>
      </c>
      <c r="H38" s="13">
        <v>1.9626209901758001</v>
      </c>
      <c r="I38" s="14">
        <v>5264</v>
      </c>
      <c r="J38" s="14">
        <v>12501</v>
      </c>
      <c r="K38" s="13">
        <v>3.7510449686660698</v>
      </c>
      <c r="L38" s="14">
        <v>3332.67132343805</v>
      </c>
      <c r="M38" s="14">
        <v>1679</v>
      </c>
      <c r="ZA38" s="8"/>
    </row>
    <row r="39" spans="2:677" x14ac:dyDescent="0.3">
      <c r="B39" s="21"/>
      <c r="C39" s="15" t="s">
        <v>245</v>
      </c>
      <c r="D39" s="13">
        <v>40.128207898372303</v>
      </c>
      <c r="E39" s="13">
        <v>0.98929110713675195</v>
      </c>
      <c r="F39" s="13">
        <v>38.203880321371699</v>
      </c>
      <c r="G39" s="13">
        <v>42.083455131647298</v>
      </c>
      <c r="H39" s="13">
        <v>2.4653259114939901</v>
      </c>
      <c r="I39" s="14">
        <v>3792</v>
      </c>
      <c r="J39" s="14">
        <v>9511</v>
      </c>
      <c r="K39" s="13">
        <v>3.8739740268279999</v>
      </c>
      <c r="L39" s="14">
        <v>2455.1016434634198</v>
      </c>
      <c r="M39" s="14">
        <v>1347</v>
      </c>
      <c r="ZA39" s="8"/>
    </row>
    <row r="40" spans="2:677" x14ac:dyDescent="0.3">
      <c r="B40" s="21" t="s">
        <v>284</v>
      </c>
      <c r="C40" s="15" t="s">
        <v>277</v>
      </c>
      <c r="D40" s="13">
        <v>43.134547648326198</v>
      </c>
      <c r="E40" s="13">
        <v>0.82852659245899696</v>
      </c>
      <c r="F40" s="13">
        <v>41.517962968795501</v>
      </c>
      <c r="G40" s="13">
        <v>44.765895182934997</v>
      </c>
      <c r="H40" s="13">
        <v>1.9207958298622601</v>
      </c>
      <c r="I40" s="14">
        <v>4715</v>
      </c>
      <c r="J40" s="14">
        <v>11210</v>
      </c>
      <c r="K40" s="13">
        <v>3.1369386651878099</v>
      </c>
      <c r="L40" s="14">
        <v>3573.5477152942199</v>
      </c>
      <c r="M40" s="14">
        <v>3054</v>
      </c>
      <c r="ZA40" s="8"/>
    </row>
    <row r="41" spans="2:677" x14ac:dyDescent="0.3">
      <c r="B41" s="21"/>
      <c r="C41" s="15" t="s">
        <v>278</v>
      </c>
      <c r="D41" s="13">
        <v>40.305011507889098</v>
      </c>
      <c r="E41" s="13">
        <v>0.89787122618291004</v>
      </c>
      <c r="F41" s="13">
        <v>38.557689259623899</v>
      </c>
      <c r="G41" s="13">
        <v>42.077290356971901</v>
      </c>
      <c r="H41" s="13">
        <v>2.2276912785576699</v>
      </c>
      <c r="I41" s="14">
        <v>4341</v>
      </c>
      <c r="J41" s="14">
        <v>10802</v>
      </c>
      <c r="K41" s="13">
        <v>3.6190547387372201</v>
      </c>
      <c r="L41" s="14">
        <v>2984.7572860335099</v>
      </c>
      <c r="M41" s="14">
        <v>3035</v>
      </c>
      <c r="ZA41" s="8"/>
    </row>
    <row r="42" spans="2:677" x14ac:dyDescent="0.3">
      <c r="B42" s="21" t="s">
        <v>285</v>
      </c>
      <c r="C42" s="15" t="s">
        <v>279</v>
      </c>
      <c r="D42" s="13">
        <v>41.832329820393802</v>
      </c>
      <c r="E42" s="13">
        <v>1.45730130224675</v>
      </c>
      <c r="F42" s="13">
        <v>39.0020856496484</v>
      </c>
      <c r="G42" s="13">
        <v>44.717390750796802</v>
      </c>
      <c r="H42" s="13">
        <v>3.48367233788708</v>
      </c>
      <c r="I42" s="14">
        <v>1317</v>
      </c>
      <c r="J42" s="14">
        <v>2931</v>
      </c>
      <c r="K42" s="13">
        <v>2.5572465670533502</v>
      </c>
      <c r="L42" s="14">
        <v>1146.15463278432</v>
      </c>
      <c r="M42" s="14">
        <v>781</v>
      </c>
      <c r="ZA42" s="8"/>
    </row>
    <row r="43" spans="2:677" x14ac:dyDescent="0.3">
      <c r="B43" s="21"/>
      <c r="C43" s="15" t="s">
        <v>280</v>
      </c>
      <c r="D43" s="13">
        <v>43.698745491689202</v>
      </c>
      <c r="E43" s="13">
        <v>2.7371633802059199</v>
      </c>
      <c r="F43" s="13">
        <v>38.410465002436702</v>
      </c>
      <c r="G43" s="13">
        <v>49.134265906325503</v>
      </c>
      <c r="H43" s="13">
        <v>6.2637115766320699</v>
      </c>
      <c r="I43" s="14">
        <v>423</v>
      </c>
      <c r="J43" s="14">
        <v>945</v>
      </c>
      <c r="K43" s="13">
        <v>2.8746593986544902</v>
      </c>
      <c r="L43" s="14">
        <v>328.73459737258401</v>
      </c>
      <c r="M43" s="14">
        <v>371</v>
      </c>
      <c r="ZA43" s="8"/>
    </row>
    <row r="44" spans="2:677" x14ac:dyDescent="0.3">
      <c r="B44" s="21"/>
      <c r="C44" s="15" t="s">
        <v>281</v>
      </c>
      <c r="D44" s="13">
        <v>50.633106219796403</v>
      </c>
      <c r="E44" s="13">
        <v>2.7121433620275899</v>
      </c>
      <c r="F44" s="13">
        <v>45.308299765387801</v>
      </c>
      <c r="G44" s="13">
        <v>55.943588355280603</v>
      </c>
      <c r="H44" s="13">
        <v>5.3564625291884704</v>
      </c>
      <c r="I44" s="14">
        <v>400</v>
      </c>
      <c r="J44" s="14">
        <v>809</v>
      </c>
      <c r="K44" s="13">
        <v>2.3777504496419102</v>
      </c>
      <c r="L44" s="14">
        <v>340.23755525809599</v>
      </c>
      <c r="M44" s="14">
        <v>292</v>
      </c>
      <c r="ZA44" s="8"/>
    </row>
    <row r="45" spans="2:677" x14ac:dyDescent="0.3">
      <c r="B45" s="21"/>
      <c r="C45" s="15" t="s">
        <v>282</v>
      </c>
      <c r="D45" s="13">
        <v>40.751093414356099</v>
      </c>
      <c r="E45" s="13">
        <v>0.75206389165462695</v>
      </c>
      <c r="F45" s="13">
        <v>39.285214498421702</v>
      </c>
      <c r="G45" s="13">
        <v>42.233621857880301</v>
      </c>
      <c r="H45" s="13">
        <v>1.84550604325548</v>
      </c>
      <c r="I45" s="14">
        <v>6825</v>
      </c>
      <c r="J45" s="14">
        <v>17143</v>
      </c>
      <c r="K45" s="13">
        <v>4.0156084559747702</v>
      </c>
      <c r="L45" s="14">
        <v>4269.0915182463004</v>
      </c>
      <c r="M45" s="14">
        <v>2990</v>
      </c>
      <c r="ZA45" s="8"/>
    </row>
    <row r="46" spans="2:677" x14ac:dyDescent="0.3">
      <c r="B46" s="21"/>
      <c r="C46" s="15" t="s">
        <v>283</v>
      </c>
      <c r="D46" s="13">
        <v>51.899787077164198</v>
      </c>
      <c r="E46" s="13">
        <v>5.5306586505064201</v>
      </c>
      <c r="F46" s="13">
        <v>41.008279602460199</v>
      </c>
      <c r="G46" s="13">
        <v>62.613688407574003</v>
      </c>
      <c r="H46" s="13">
        <v>10.6564187677369</v>
      </c>
      <c r="I46" s="14">
        <v>91</v>
      </c>
      <c r="J46" s="14">
        <v>184</v>
      </c>
      <c r="K46" s="13">
        <v>2.2422922943486099</v>
      </c>
      <c r="L46" s="14">
        <v>82.058882538974501</v>
      </c>
      <c r="M46" s="14">
        <v>97</v>
      </c>
      <c r="ZA46" s="8"/>
    </row>
    <row r="47" spans="2:677" x14ac:dyDescent="0.3">
      <c r="B47" s="21" t="s">
        <v>261</v>
      </c>
      <c r="C47" s="15" t="s">
        <v>246</v>
      </c>
      <c r="D47" s="13">
        <v>45.552037678226498</v>
      </c>
      <c r="E47" s="13">
        <v>1.4457080532769799</v>
      </c>
      <c r="F47" s="13">
        <v>42.734024585613298</v>
      </c>
      <c r="G47" s="13">
        <v>48.398824731381502</v>
      </c>
      <c r="H47" s="13">
        <v>3.1737505652091098</v>
      </c>
      <c r="I47" s="14">
        <v>2145</v>
      </c>
      <c r="J47" s="14">
        <v>4820</v>
      </c>
      <c r="K47" s="13">
        <v>4.0609597652315896</v>
      </c>
      <c r="L47" s="14">
        <v>1186.91153782587</v>
      </c>
      <c r="M47" s="14">
        <v>1830</v>
      </c>
      <c r="ZA47" s="8"/>
    </row>
    <row r="48" spans="2:677" x14ac:dyDescent="0.3">
      <c r="B48" s="21"/>
      <c r="C48" s="15" t="s">
        <v>247</v>
      </c>
      <c r="D48" s="13">
        <v>44.69104194002</v>
      </c>
      <c r="E48" s="13">
        <v>1.53020995179893</v>
      </c>
      <c r="F48" s="13">
        <v>41.712897564971001</v>
      </c>
      <c r="G48" s="13">
        <v>47.707779139108403</v>
      </c>
      <c r="H48" s="13">
        <v>3.4239746610800301</v>
      </c>
      <c r="I48" s="14">
        <v>1757</v>
      </c>
      <c r="J48" s="14">
        <v>4049</v>
      </c>
      <c r="K48" s="13">
        <v>3.83465759492708</v>
      </c>
      <c r="L48" s="14">
        <v>1055.8961001776199</v>
      </c>
      <c r="M48" s="14">
        <v>1973</v>
      </c>
      <c r="ZA48" s="8"/>
    </row>
    <row r="49" spans="2:677" x14ac:dyDescent="0.3">
      <c r="B49" s="21"/>
      <c r="C49" s="15" t="s">
        <v>248</v>
      </c>
      <c r="D49" s="13">
        <v>43.319376232241297</v>
      </c>
      <c r="E49" s="13">
        <v>1.39772041649268</v>
      </c>
      <c r="F49" s="13">
        <v>40.601330487776899</v>
      </c>
      <c r="G49" s="13">
        <v>46.078227146405403</v>
      </c>
      <c r="H49" s="13">
        <v>3.2265478824055598</v>
      </c>
      <c r="I49" s="14">
        <v>1673</v>
      </c>
      <c r="J49" s="14">
        <v>3872</v>
      </c>
      <c r="K49" s="13">
        <v>3.0799734567131298</v>
      </c>
      <c r="L49" s="14">
        <v>1257.15369123087</v>
      </c>
      <c r="M49" s="14">
        <v>2001</v>
      </c>
      <c r="ZA49" s="8"/>
    </row>
    <row r="50" spans="2:677" x14ac:dyDescent="0.3">
      <c r="B50" s="21"/>
      <c r="C50" s="15" t="s">
        <v>249</v>
      </c>
      <c r="D50" s="13">
        <v>40.4034953279048</v>
      </c>
      <c r="E50" s="13">
        <v>1.2558389841097</v>
      </c>
      <c r="F50" s="13">
        <v>37.9667030661941</v>
      </c>
      <c r="G50" s="13">
        <v>42.8885555301379</v>
      </c>
      <c r="H50" s="13">
        <v>3.10824341784696</v>
      </c>
      <c r="I50" s="14">
        <v>1696</v>
      </c>
      <c r="J50" s="14">
        <v>4194</v>
      </c>
      <c r="K50" s="13">
        <v>2.7463321202216799</v>
      </c>
      <c r="L50" s="14">
        <v>1527.1277530925399</v>
      </c>
      <c r="M50" s="14">
        <v>2077</v>
      </c>
      <c r="ZA50" s="8"/>
    </row>
    <row r="51" spans="2:677" x14ac:dyDescent="0.3">
      <c r="B51" s="21"/>
      <c r="C51" s="15" t="s">
        <v>250</v>
      </c>
      <c r="D51" s="13">
        <v>35.604067547436401</v>
      </c>
      <c r="E51" s="13">
        <v>1.12236080716002</v>
      </c>
      <c r="F51" s="13">
        <v>33.4346356684038</v>
      </c>
      <c r="G51" s="13">
        <v>37.834256870200598</v>
      </c>
      <c r="H51" s="13">
        <v>3.15233871990795</v>
      </c>
      <c r="I51" s="14">
        <v>1729</v>
      </c>
      <c r="J51" s="14">
        <v>4893</v>
      </c>
      <c r="K51" s="13">
        <v>2.68777791654697</v>
      </c>
      <c r="L51" s="14">
        <v>1820.46290725021</v>
      </c>
      <c r="M51" s="14">
        <v>2060</v>
      </c>
      <c r="ZA51" s="8"/>
    </row>
    <row r="52" spans="2:677" x14ac:dyDescent="0.3">
      <c r="B52" s="21" t="s">
        <v>260</v>
      </c>
      <c r="C52" s="15" t="s">
        <v>251</v>
      </c>
      <c r="D52" s="13">
        <v>40.9436737274427</v>
      </c>
      <c r="E52" s="13">
        <v>0.70461654507210603</v>
      </c>
      <c r="F52" s="13">
        <v>39.569593521695303</v>
      </c>
      <c r="G52" s="13">
        <v>42.332044397346998</v>
      </c>
      <c r="H52" s="13">
        <v>1.72094118803959</v>
      </c>
      <c r="I52" s="14">
        <v>6781</v>
      </c>
      <c r="J52" s="14">
        <v>16843</v>
      </c>
      <c r="K52" s="13">
        <v>3.4581681076387798</v>
      </c>
      <c r="L52" s="14">
        <v>4870.4977536503602</v>
      </c>
      <c r="M52" s="14">
        <v>3090</v>
      </c>
      <c r="ZA52" s="8"/>
    </row>
    <row r="53" spans="2:677" x14ac:dyDescent="0.3">
      <c r="B53" s="21"/>
      <c r="C53" s="15" t="s">
        <v>252</v>
      </c>
      <c r="D53" s="13">
        <v>45.499977135620803</v>
      </c>
      <c r="E53" s="13">
        <v>1.44688549949834</v>
      </c>
      <c r="F53" s="13">
        <v>42.679896922163103</v>
      </c>
      <c r="G53" s="13">
        <v>48.349220053227398</v>
      </c>
      <c r="H53" s="13">
        <v>3.17996972874435</v>
      </c>
      <c r="I53" s="14">
        <v>2219</v>
      </c>
      <c r="J53" s="14">
        <v>4986</v>
      </c>
      <c r="K53" s="13">
        <v>4.2084834949061598</v>
      </c>
      <c r="L53" s="14">
        <v>1184.7498050152601</v>
      </c>
      <c r="M53" s="14">
        <v>1871</v>
      </c>
      <c r="ZA53" s="8"/>
    </row>
    <row r="54" spans="2:677" x14ac:dyDescent="0.3">
      <c r="B54" s="21" t="s">
        <v>254</v>
      </c>
      <c r="C54" s="15" t="s">
        <v>253</v>
      </c>
      <c r="D54" s="13">
        <v>39.089479325839399</v>
      </c>
      <c r="E54" s="13">
        <v>0.74765145764026997</v>
      </c>
      <c r="F54" s="13">
        <v>37.633714461049102</v>
      </c>
      <c r="G54" s="13">
        <v>40.564929353523503</v>
      </c>
      <c r="H54" s="13">
        <v>1.91266670862522</v>
      </c>
      <c r="I54" s="14">
        <v>5454</v>
      </c>
      <c r="J54" s="14">
        <v>13962</v>
      </c>
      <c r="K54" s="13">
        <v>3.2776509218030698</v>
      </c>
      <c r="L54" s="14">
        <v>4259.7580807413597</v>
      </c>
      <c r="M54" s="14">
        <v>2797</v>
      </c>
      <c r="ZA54" s="8"/>
    </row>
    <row r="55" spans="2:677" x14ac:dyDescent="0.3">
      <c r="B55" s="21"/>
      <c r="C55" s="15" t="s">
        <v>254</v>
      </c>
      <c r="D55" s="13">
        <v>45.762361791230298</v>
      </c>
      <c r="E55" s="13">
        <v>1.15961923241651</v>
      </c>
      <c r="F55" s="13">
        <v>43.498670949914803</v>
      </c>
      <c r="G55" s="13">
        <v>48.043686553904799</v>
      </c>
      <c r="H55" s="13">
        <v>2.5340021516082101</v>
      </c>
      <c r="I55" s="14">
        <v>3602</v>
      </c>
      <c r="J55" s="14">
        <v>8050</v>
      </c>
      <c r="K55" s="13">
        <v>4.3607736670608599</v>
      </c>
      <c r="L55" s="14">
        <v>1846.0027083739101</v>
      </c>
      <c r="M55" s="14">
        <v>2200</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323</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83" priority="1">
      <formula>ZA9 = 3</formula>
    </cfRule>
    <cfRule type="expression" dxfId="82" priority="48">
      <formula>I9 = J9</formula>
    </cfRule>
    <cfRule type="expression" dxfId="81" priority="95">
      <formula>ZA9 = 2</formula>
    </cfRule>
    <cfRule type="expression" dxfId="80" priority="142">
      <formula>ZA9 = 1</formula>
    </cfRule>
  </conditionalFormatting>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159</v>
      </c>
      <c r="M2" s="11" t="str">
        <f>HYPERLINK("#'INDICE'!A1", "Índice")</f>
        <v>Índice</v>
      </c>
    </row>
    <row r="3" spans="2:677" x14ac:dyDescent="0.3">
      <c r="B3" s="9" t="s">
        <v>7</v>
      </c>
      <c r="C3" s="10" t="s">
        <v>158</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44.952526866100399</v>
      </c>
      <c r="E9" s="13">
        <v>1.0107366206144901</v>
      </c>
      <c r="F9" s="13">
        <v>42.979780331391098</v>
      </c>
      <c r="G9" s="13">
        <v>46.941278722278199</v>
      </c>
      <c r="H9" s="13">
        <v>2.2484534042439002</v>
      </c>
      <c r="I9" s="14">
        <v>2831</v>
      </c>
      <c r="J9" s="14">
        <v>6453</v>
      </c>
      <c r="K9" s="13">
        <v>2.66366045779229</v>
      </c>
      <c r="L9" s="14">
        <v>2422.6060724528002</v>
      </c>
      <c r="M9" s="14">
        <v>2746</v>
      </c>
      <c r="ZA9" s="8"/>
    </row>
    <row r="10" spans="2:677" x14ac:dyDescent="0.3">
      <c r="B10" s="21" t="s">
        <v>256</v>
      </c>
      <c r="C10" s="15" t="s">
        <v>216</v>
      </c>
      <c r="D10" s="13">
        <v>44.921778755626498</v>
      </c>
      <c r="E10" s="13">
        <v>1.2984966476487301</v>
      </c>
      <c r="F10" s="13">
        <v>42.390672538654002</v>
      </c>
      <c r="G10" s="13">
        <v>47.479459247568002</v>
      </c>
      <c r="H10" s="13">
        <v>2.8905726434220802</v>
      </c>
      <c r="I10" s="14">
        <v>1717</v>
      </c>
      <c r="J10" s="14">
        <v>3945</v>
      </c>
      <c r="K10" s="13">
        <v>2.68770575318824</v>
      </c>
      <c r="L10" s="14">
        <v>1467.7946033788501</v>
      </c>
      <c r="M10" s="14">
        <v>1710</v>
      </c>
      <c r="ZA10" s="8"/>
    </row>
    <row r="11" spans="2:677" x14ac:dyDescent="0.3">
      <c r="B11" s="21"/>
      <c r="C11" s="15" t="s">
        <v>217</v>
      </c>
      <c r="D11" s="13">
        <v>45.021805445201899</v>
      </c>
      <c r="E11" s="13">
        <v>1.5013038922352799</v>
      </c>
      <c r="F11" s="13">
        <v>42.0969846675941</v>
      </c>
      <c r="G11" s="13">
        <v>47.981446058536903</v>
      </c>
      <c r="H11" s="13">
        <v>3.3346150324037702</v>
      </c>
      <c r="I11" s="14">
        <v>1114</v>
      </c>
      <c r="J11" s="14">
        <v>2508</v>
      </c>
      <c r="K11" s="13">
        <v>2.2828541958587101</v>
      </c>
      <c r="L11" s="14">
        <v>1098.62469734148</v>
      </c>
      <c r="M11" s="14">
        <v>1036</v>
      </c>
      <c r="ZA11" s="8"/>
    </row>
    <row r="12" spans="2:677" x14ac:dyDescent="0.3">
      <c r="B12" s="21" t="s">
        <v>257</v>
      </c>
      <c r="C12" s="15" t="s">
        <v>218</v>
      </c>
      <c r="D12" s="13">
        <v>44.023488440258497</v>
      </c>
      <c r="E12" s="13">
        <v>1.25779285999657</v>
      </c>
      <c r="F12" s="13">
        <v>41.5725950858955</v>
      </c>
      <c r="G12" s="13">
        <v>46.503868766017597</v>
      </c>
      <c r="H12" s="13">
        <v>2.85709493854274</v>
      </c>
      <c r="I12" s="14">
        <v>1188</v>
      </c>
      <c r="J12" s="14">
        <v>2596</v>
      </c>
      <c r="K12" s="13">
        <v>1.66596291353649</v>
      </c>
      <c r="L12" s="14">
        <v>1558.2579773575101</v>
      </c>
      <c r="M12" s="14">
        <v>1093</v>
      </c>
      <c r="ZA12" s="8"/>
    </row>
    <row r="13" spans="2:677" x14ac:dyDescent="0.3">
      <c r="B13" s="21"/>
      <c r="C13" s="15" t="s">
        <v>219</v>
      </c>
      <c r="D13" s="13">
        <v>46.2368217819362</v>
      </c>
      <c r="E13" s="13">
        <v>1.6251615702920399</v>
      </c>
      <c r="F13" s="13">
        <v>43.067422394818003</v>
      </c>
      <c r="G13" s="13">
        <v>49.436929302116397</v>
      </c>
      <c r="H13" s="13">
        <v>3.5148643606099998</v>
      </c>
      <c r="I13" s="14">
        <v>928</v>
      </c>
      <c r="J13" s="14">
        <v>2073</v>
      </c>
      <c r="K13" s="13">
        <v>2.2014556018474498</v>
      </c>
      <c r="L13" s="14">
        <v>941.64969680076695</v>
      </c>
      <c r="M13" s="14">
        <v>885</v>
      </c>
      <c r="ZA13" s="8"/>
    </row>
    <row r="14" spans="2:677" x14ac:dyDescent="0.3">
      <c r="B14" s="21"/>
      <c r="C14" s="15" t="s">
        <v>220</v>
      </c>
      <c r="D14" s="13">
        <v>40.294923796025301</v>
      </c>
      <c r="E14" s="13">
        <v>1.6618513951132201</v>
      </c>
      <c r="F14" s="13">
        <v>37.080326016467097</v>
      </c>
      <c r="G14" s="13">
        <v>43.595113521065798</v>
      </c>
      <c r="H14" s="13">
        <v>4.1242202207047001</v>
      </c>
      <c r="I14" s="14">
        <v>715</v>
      </c>
      <c r="J14" s="14">
        <v>1784</v>
      </c>
      <c r="K14" s="13">
        <v>2.0467939256355101</v>
      </c>
      <c r="L14" s="14">
        <v>871.60704243642203</v>
      </c>
      <c r="M14" s="14">
        <v>768</v>
      </c>
      <c r="ZA14" s="8"/>
    </row>
    <row r="15" spans="2:677" x14ac:dyDescent="0.3">
      <c r="B15" s="21" t="s">
        <v>258</v>
      </c>
      <c r="C15" s="15" t="s">
        <v>221</v>
      </c>
      <c r="D15" s="13">
        <v>46.1952578656526</v>
      </c>
      <c r="E15" s="13">
        <v>3.48250301916014</v>
      </c>
      <c r="F15" s="13">
        <v>39.398224505308697</v>
      </c>
      <c r="G15" s="13">
        <v>53.1367383101474</v>
      </c>
      <c r="H15" s="13">
        <v>7.5386591179729603</v>
      </c>
      <c r="I15" s="14">
        <v>103</v>
      </c>
      <c r="J15" s="14">
        <v>215</v>
      </c>
      <c r="K15" s="13">
        <v>1.04418830921664</v>
      </c>
      <c r="L15" s="14">
        <v>205.90155827476801</v>
      </c>
      <c r="M15" s="14">
        <v>89</v>
      </c>
      <c r="ZA15" s="8"/>
    </row>
    <row r="16" spans="2:677" x14ac:dyDescent="0.3">
      <c r="B16" s="21"/>
      <c r="C16" s="15" t="s">
        <v>222</v>
      </c>
      <c r="D16" s="13">
        <v>57.117095156526801</v>
      </c>
      <c r="E16" s="13">
        <v>3.3085185679987599</v>
      </c>
      <c r="F16" s="13">
        <v>50.476049618834999</v>
      </c>
      <c r="G16" s="13">
        <v>63.511360899151903</v>
      </c>
      <c r="H16" s="13">
        <v>5.7925189628987903</v>
      </c>
      <c r="I16" s="14">
        <v>129</v>
      </c>
      <c r="J16" s="14">
        <v>230</v>
      </c>
      <c r="K16" s="13">
        <v>1.0234162924944501</v>
      </c>
      <c r="L16" s="14">
        <v>224.737481401048</v>
      </c>
      <c r="M16" s="14">
        <v>98</v>
      </c>
      <c r="ZA16" s="8"/>
    </row>
    <row r="17" spans="2:677" x14ac:dyDescent="0.3">
      <c r="B17" s="21"/>
      <c r="C17" s="15" t="s">
        <v>223</v>
      </c>
      <c r="D17" s="13">
        <v>48.714876490354698</v>
      </c>
      <c r="E17" s="13">
        <v>3.9902796734483599</v>
      </c>
      <c r="F17" s="13">
        <v>40.906938658458003</v>
      </c>
      <c r="G17" s="13">
        <v>56.586040534227003</v>
      </c>
      <c r="H17" s="13">
        <v>8.1910906091251601</v>
      </c>
      <c r="I17" s="14">
        <v>100</v>
      </c>
      <c r="J17" s="14">
        <v>202</v>
      </c>
      <c r="K17" s="13">
        <v>1.28100173402499</v>
      </c>
      <c r="L17" s="14">
        <v>157.68909177453099</v>
      </c>
      <c r="M17" s="14">
        <v>98</v>
      </c>
      <c r="ZA17" s="8"/>
    </row>
    <row r="18" spans="2:677" x14ac:dyDescent="0.3">
      <c r="B18" s="21"/>
      <c r="C18" s="15" t="s">
        <v>224</v>
      </c>
      <c r="D18" s="13">
        <v>38.038223527345501</v>
      </c>
      <c r="E18" s="13">
        <v>3.92246905122441</v>
      </c>
      <c r="F18" s="13">
        <v>30.610109907968098</v>
      </c>
      <c r="G18" s="13">
        <v>46.072073813824197</v>
      </c>
      <c r="H18" s="13">
        <v>10.3119144047423</v>
      </c>
      <c r="I18" s="14">
        <v>82</v>
      </c>
      <c r="J18" s="14">
        <v>209</v>
      </c>
      <c r="K18" s="13">
        <v>1.35780780057205</v>
      </c>
      <c r="L18" s="14">
        <v>153.924583370303</v>
      </c>
      <c r="M18" s="14">
        <v>86</v>
      </c>
      <c r="ZA18" s="8"/>
    </row>
    <row r="19" spans="2:677" x14ac:dyDescent="0.3">
      <c r="B19" s="21"/>
      <c r="C19" s="15" t="s">
        <v>225</v>
      </c>
      <c r="D19" s="13">
        <v>47.767606624509199</v>
      </c>
      <c r="E19" s="13">
        <v>3.3571660684427802</v>
      </c>
      <c r="F19" s="13">
        <v>41.1755536827729</v>
      </c>
      <c r="G19" s="13">
        <v>54.438350053842001</v>
      </c>
      <c r="H19" s="13">
        <v>7.0281228340216702</v>
      </c>
      <c r="I19" s="14">
        <v>96</v>
      </c>
      <c r="J19" s="14">
        <v>205</v>
      </c>
      <c r="K19" s="13">
        <v>0.92151500086618299</v>
      </c>
      <c r="L19" s="14">
        <v>205</v>
      </c>
      <c r="M19" s="14">
        <v>80</v>
      </c>
      <c r="ZA19" s="8"/>
    </row>
    <row r="20" spans="2:677" x14ac:dyDescent="0.3">
      <c r="B20" s="21"/>
      <c r="C20" s="15" t="s">
        <v>226</v>
      </c>
      <c r="D20" s="13">
        <v>53.655399372487899</v>
      </c>
      <c r="E20" s="13">
        <v>3.9966390214565002</v>
      </c>
      <c r="F20" s="13">
        <v>45.688756171310303</v>
      </c>
      <c r="G20" s="13">
        <v>61.439716762274301</v>
      </c>
      <c r="H20" s="13">
        <v>7.44871731120839</v>
      </c>
      <c r="I20" s="14">
        <v>87</v>
      </c>
      <c r="J20" s="14">
        <v>163</v>
      </c>
      <c r="K20" s="13">
        <v>1.04062028494516</v>
      </c>
      <c r="L20" s="14">
        <v>156.63734635788899</v>
      </c>
      <c r="M20" s="14">
        <v>72</v>
      </c>
      <c r="ZA20" s="8"/>
    </row>
    <row r="21" spans="2:677" x14ac:dyDescent="0.3">
      <c r="B21" s="21"/>
      <c r="C21" s="15" t="s">
        <v>227</v>
      </c>
      <c r="D21" s="13">
        <v>50.528580990981702</v>
      </c>
      <c r="E21" s="13">
        <v>3.1182019547878999</v>
      </c>
      <c r="F21" s="13">
        <v>44.401753813417798</v>
      </c>
      <c r="G21" s="13">
        <v>56.639573919250601</v>
      </c>
      <c r="H21" s="13">
        <v>6.1711647024966698</v>
      </c>
      <c r="I21" s="14">
        <v>167</v>
      </c>
      <c r="J21" s="14">
        <v>347</v>
      </c>
      <c r="K21" s="13">
        <v>1.3458389966450801</v>
      </c>
      <c r="L21" s="14">
        <v>257.83173237289498</v>
      </c>
      <c r="M21" s="14">
        <v>158</v>
      </c>
      <c r="ZA21" s="8"/>
    </row>
    <row r="22" spans="2:677" x14ac:dyDescent="0.3">
      <c r="B22" s="21"/>
      <c r="C22" s="15" t="s">
        <v>228</v>
      </c>
      <c r="D22" s="13">
        <v>42.273582863819897</v>
      </c>
      <c r="E22" s="13">
        <v>2.7481887352379499</v>
      </c>
      <c r="F22" s="13">
        <v>36.970005149665703</v>
      </c>
      <c r="G22" s="13">
        <v>47.761466072783399</v>
      </c>
      <c r="H22" s="13">
        <v>6.5009600536840297</v>
      </c>
      <c r="I22" s="14">
        <v>194</v>
      </c>
      <c r="J22" s="14">
        <v>455</v>
      </c>
      <c r="K22" s="13">
        <v>1.40509375042476</v>
      </c>
      <c r="L22" s="14">
        <v>323.821808945101</v>
      </c>
      <c r="M22" s="14">
        <v>191</v>
      </c>
      <c r="ZA22" s="8"/>
    </row>
    <row r="23" spans="2:677" x14ac:dyDescent="0.3">
      <c r="B23" s="21"/>
      <c r="C23" s="15" t="s">
        <v>229</v>
      </c>
      <c r="D23" s="13">
        <v>46.618342385581798</v>
      </c>
      <c r="E23" s="13">
        <v>2.85466524730312</v>
      </c>
      <c r="F23" s="13">
        <v>41.051784555603497</v>
      </c>
      <c r="G23" s="13">
        <v>52.270407802793102</v>
      </c>
      <c r="H23" s="13">
        <v>6.1234808043840196</v>
      </c>
      <c r="I23" s="14">
        <v>170</v>
      </c>
      <c r="J23" s="14">
        <v>381</v>
      </c>
      <c r="K23" s="13">
        <v>1.2443572714009401</v>
      </c>
      <c r="L23" s="14">
        <v>306.18216227487198</v>
      </c>
      <c r="M23" s="14">
        <v>158</v>
      </c>
      <c r="ZA23" s="8"/>
    </row>
    <row r="24" spans="2:677" x14ac:dyDescent="0.3">
      <c r="B24" s="21"/>
      <c r="C24" s="15" t="s">
        <v>230</v>
      </c>
      <c r="D24" s="13">
        <v>41.893033634291797</v>
      </c>
      <c r="E24" s="13">
        <v>3.7296183038790298</v>
      </c>
      <c r="F24" s="13">
        <v>34.724461781460398</v>
      </c>
      <c r="G24" s="13">
        <v>49.4210497331295</v>
      </c>
      <c r="H24" s="13">
        <v>8.9027171830930296</v>
      </c>
      <c r="I24" s="14">
        <v>92</v>
      </c>
      <c r="J24" s="14">
        <v>218</v>
      </c>
      <c r="K24" s="13">
        <v>1.23999089455857</v>
      </c>
      <c r="L24" s="14">
        <v>175.80774258637399</v>
      </c>
      <c r="M24" s="14">
        <v>85</v>
      </c>
      <c r="ZA24" s="8"/>
    </row>
    <row r="25" spans="2:677" x14ac:dyDescent="0.3">
      <c r="B25" s="21"/>
      <c r="C25" s="15" t="s">
        <v>231</v>
      </c>
      <c r="D25" s="13">
        <v>50.548020613922802</v>
      </c>
      <c r="E25" s="13">
        <v>3.0536119411846299</v>
      </c>
      <c r="F25" s="13">
        <v>44.538325633956703</v>
      </c>
      <c r="G25" s="13">
        <v>56.541921270432802</v>
      </c>
      <c r="H25" s="13">
        <v>6.0410119013513901</v>
      </c>
      <c r="I25" s="14">
        <v>151</v>
      </c>
      <c r="J25" s="14">
        <v>309</v>
      </c>
      <c r="K25" s="13">
        <v>1.1489220740619299</v>
      </c>
      <c r="L25" s="14">
        <v>268.94774412989801</v>
      </c>
      <c r="M25" s="14">
        <v>137</v>
      </c>
      <c r="ZA25" s="8"/>
    </row>
    <row r="26" spans="2:677" x14ac:dyDescent="0.3">
      <c r="B26" s="21"/>
      <c r="C26" s="15" t="s">
        <v>232</v>
      </c>
      <c r="D26" s="13">
        <v>44.867522861659602</v>
      </c>
      <c r="E26" s="13">
        <v>2.6335661982942198</v>
      </c>
      <c r="F26" s="13">
        <v>39.743773146533002</v>
      </c>
      <c r="G26" s="13">
        <v>50.102580687359399</v>
      </c>
      <c r="H26" s="13">
        <v>5.8696492035326298</v>
      </c>
      <c r="I26" s="14">
        <v>169</v>
      </c>
      <c r="J26" s="14">
        <v>373</v>
      </c>
      <c r="K26" s="13">
        <v>1.0430180396981401</v>
      </c>
      <c r="L26" s="14">
        <v>357.61605821118002</v>
      </c>
      <c r="M26" s="14">
        <v>155</v>
      </c>
      <c r="ZA26" s="8"/>
    </row>
    <row r="27" spans="2:677" x14ac:dyDescent="0.3">
      <c r="B27" s="21"/>
      <c r="C27" s="15" t="s">
        <v>233</v>
      </c>
      <c r="D27" s="13">
        <v>46.614828121151703</v>
      </c>
      <c r="E27" s="13">
        <v>2.96309214675107</v>
      </c>
      <c r="F27" s="13">
        <v>40.8356226751783</v>
      </c>
      <c r="G27" s="13">
        <v>52.486351250373602</v>
      </c>
      <c r="H27" s="13">
        <v>6.35654418600451</v>
      </c>
      <c r="I27" s="14">
        <v>144</v>
      </c>
      <c r="J27" s="14">
        <v>316</v>
      </c>
      <c r="K27" s="13">
        <v>1.11136351744204</v>
      </c>
      <c r="L27" s="14">
        <v>284.33540874845198</v>
      </c>
      <c r="M27" s="14">
        <v>139</v>
      </c>
      <c r="ZA27" s="8"/>
    </row>
    <row r="28" spans="2:677" x14ac:dyDescent="0.3">
      <c r="B28" s="21"/>
      <c r="C28" s="15" t="s">
        <v>234</v>
      </c>
      <c r="D28" s="13">
        <v>44.190322672627502</v>
      </c>
      <c r="E28" s="13">
        <v>5.0963910443189899</v>
      </c>
      <c r="F28" s="13">
        <v>34.433346404363299</v>
      </c>
      <c r="G28" s="13">
        <v>54.417423693554802</v>
      </c>
      <c r="H28" s="13">
        <v>11.532821523106501</v>
      </c>
      <c r="I28" s="14">
        <v>69</v>
      </c>
      <c r="J28" s="14">
        <v>165</v>
      </c>
      <c r="K28" s="13">
        <v>1.7271603182609601</v>
      </c>
      <c r="L28" s="14">
        <v>95.532532941779607</v>
      </c>
      <c r="M28" s="14">
        <v>78</v>
      </c>
      <c r="ZA28" s="8"/>
    </row>
    <row r="29" spans="2:677" x14ac:dyDescent="0.3">
      <c r="B29" s="21"/>
      <c r="C29" s="15" t="s">
        <v>235</v>
      </c>
      <c r="D29" s="13">
        <v>47.401861164250299</v>
      </c>
      <c r="E29" s="13">
        <v>3.63537559646426</v>
      </c>
      <c r="F29" s="13">
        <v>40.305301153168699</v>
      </c>
      <c r="G29" s="13">
        <v>54.604956497018499</v>
      </c>
      <c r="H29" s="13">
        <v>7.6692676345923703</v>
      </c>
      <c r="I29" s="14">
        <v>112</v>
      </c>
      <c r="J29" s="14">
        <v>243</v>
      </c>
      <c r="K29" s="13">
        <v>1.28276815540123</v>
      </c>
      <c r="L29" s="14">
        <v>189.43407581239299</v>
      </c>
      <c r="M29" s="14">
        <v>105</v>
      </c>
      <c r="ZA29" s="8"/>
    </row>
    <row r="30" spans="2:677" x14ac:dyDescent="0.3">
      <c r="B30" s="21"/>
      <c r="C30" s="15" t="s">
        <v>236</v>
      </c>
      <c r="D30" s="13">
        <v>38.502329825662201</v>
      </c>
      <c r="E30" s="13">
        <v>3.1230436829645001</v>
      </c>
      <c r="F30" s="13">
        <v>32.544033934433003</v>
      </c>
      <c r="G30" s="13">
        <v>44.826578606934802</v>
      </c>
      <c r="H30" s="13">
        <v>8.1113109183407399</v>
      </c>
      <c r="I30" s="14">
        <v>147</v>
      </c>
      <c r="J30" s="14">
        <v>322</v>
      </c>
      <c r="K30" s="13">
        <v>1.3222557893623299</v>
      </c>
      <c r="L30" s="14">
        <v>243.523229461743</v>
      </c>
      <c r="M30" s="14">
        <v>139</v>
      </c>
      <c r="ZA30" s="8"/>
    </row>
    <row r="31" spans="2:677" x14ac:dyDescent="0.3">
      <c r="B31" s="21"/>
      <c r="C31" s="15" t="s">
        <v>237</v>
      </c>
      <c r="D31" s="13">
        <v>37.863579216763704</v>
      </c>
      <c r="E31" s="13">
        <v>2.6562737799631901</v>
      </c>
      <c r="F31" s="13">
        <v>32.775213621165399</v>
      </c>
      <c r="G31" s="13">
        <v>43.233866543021001</v>
      </c>
      <c r="H31" s="13">
        <v>7.0153795148535503</v>
      </c>
      <c r="I31" s="14">
        <v>117</v>
      </c>
      <c r="J31" s="14">
        <v>312</v>
      </c>
      <c r="K31" s="13">
        <v>0.93269180631373205</v>
      </c>
      <c r="L31" s="14">
        <v>312</v>
      </c>
      <c r="M31" s="14">
        <v>131</v>
      </c>
      <c r="ZA31" s="8"/>
    </row>
    <row r="32" spans="2:677" x14ac:dyDescent="0.3">
      <c r="B32" s="21"/>
      <c r="C32" s="15" t="s">
        <v>238</v>
      </c>
      <c r="D32" s="13">
        <v>52.345358569427603</v>
      </c>
      <c r="E32" s="13">
        <v>4.4152664856911104</v>
      </c>
      <c r="F32" s="13">
        <v>43.584548264694703</v>
      </c>
      <c r="G32" s="13">
        <v>60.9641820251952</v>
      </c>
      <c r="H32" s="13">
        <v>8.4348767614897007</v>
      </c>
      <c r="I32" s="14">
        <v>92</v>
      </c>
      <c r="J32" s="14">
        <v>186</v>
      </c>
      <c r="K32" s="13">
        <v>1.4457799069003701</v>
      </c>
      <c r="L32" s="14">
        <v>128.65028702658299</v>
      </c>
      <c r="M32" s="14">
        <v>72</v>
      </c>
      <c r="ZA32" s="8"/>
    </row>
    <row r="33" spans="2:677" x14ac:dyDescent="0.3">
      <c r="B33" s="21"/>
      <c r="C33" s="15" t="s">
        <v>239</v>
      </c>
      <c r="D33" s="13">
        <v>41.118174930181802</v>
      </c>
      <c r="E33" s="13">
        <v>3.6536547891737499</v>
      </c>
      <c r="F33" s="13">
        <v>34.120672486162697</v>
      </c>
      <c r="G33" s="13">
        <v>48.494375259963803</v>
      </c>
      <c r="H33" s="13">
        <v>8.8857416346362896</v>
      </c>
      <c r="I33" s="14">
        <v>105</v>
      </c>
      <c r="J33" s="14">
        <v>254</v>
      </c>
      <c r="K33" s="13">
        <v>1.3949558131705799</v>
      </c>
      <c r="L33" s="14">
        <v>182.08462060363499</v>
      </c>
      <c r="M33" s="14">
        <v>107</v>
      </c>
      <c r="ZA33" s="8"/>
    </row>
    <row r="34" spans="2:677" x14ac:dyDescent="0.3">
      <c r="B34" s="21"/>
      <c r="C34" s="15" t="s">
        <v>240</v>
      </c>
      <c r="D34" s="13">
        <v>37.998311986060401</v>
      </c>
      <c r="E34" s="13">
        <v>2.9230125149287098</v>
      </c>
      <c r="F34" s="13">
        <v>32.429186077911403</v>
      </c>
      <c r="G34" s="13">
        <v>43.902439816825499</v>
      </c>
      <c r="H34" s="13">
        <v>7.6924799080575204</v>
      </c>
      <c r="I34" s="14">
        <v>175</v>
      </c>
      <c r="J34" s="14">
        <v>483</v>
      </c>
      <c r="K34" s="13">
        <v>1.74799654613447</v>
      </c>
      <c r="L34" s="14">
        <v>276.31633544591898</v>
      </c>
      <c r="M34" s="14">
        <v>203</v>
      </c>
      <c r="ZA34" s="8"/>
    </row>
    <row r="35" spans="2:677" x14ac:dyDescent="0.3">
      <c r="B35" s="21"/>
      <c r="C35" s="15" t="s">
        <v>241</v>
      </c>
      <c r="D35" s="13">
        <v>34.660201189061198</v>
      </c>
      <c r="E35" s="13">
        <v>3.9804458706145098</v>
      </c>
      <c r="F35" s="13">
        <v>27.2634585021882</v>
      </c>
      <c r="G35" s="13">
        <v>42.880659554134603</v>
      </c>
      <c r="H35" s="13">
        <v>11.4841972465836</v>
      </c>
      <c r="I35" s="14">
        <v>107</v>
      </c>
      <c r="J35" s="14">
        <v>317</v>
      </c>
      <c r="K35" s="13">
        <v>2.2107602905491199</v>
      </c>
      <c r="L35" s="14">
        <v>143.38958473026599</v>
      </c>
      <c r="M35" s="14">
        <v>136</v>
      </c>
      <c r="ZA35" s="8"/>
    </row>
    <row r="36" spans="2:677" x14ac:dyDescent="0.3">
      <c r="B36" s="21"/>
      <c r="C36" s="15" t="s">
        <v>242</v>
      </c>
      <c r="D36" s="13">
        <v>40.938376190537703</v>
      </c>
      <c r="E36" s="13">
        <v>3.1229965852350099</v>
      </c>
      <c r="F36" s="13">
        <v>34.942397808357399</v>
      </c>
      <c r="G36" s="13">
        <v>47.216511528246301</v>
      </c>
      <c r="H36" s="13">
        <v>7.6285306742499603</v>
      </c>
      <c r="I36" s="14">
        <v>139</v>
      </c>
      <c r="J36" s="14">
        <v>347</v>
      </c>
      <c r="K36" s="13">
        <v>1.39567121651172</v>
      </c>
      <c r="L36" s="14">
        <v>248.625891180358</v>
      </c>
      <c r="M36" s="14">
        <v>145</v>
      </c>
      <c r="ZA36" s="8"/>
    </row>
    <row r="37" spans="2:677" x14ac:dyDescent="0.3">
      <c r="B37" s="21"/>
      <c r="C37" s="15" t="s">
        <v>243</v>
      </c>
      <c r="D37" s="13">
        <v>43.663122863537403</v>
      </c>
      <c r="E37" s="13">
        <v>4.1457421347925498</v>
      </c>
      <c r="F37" s="13">
        <v>35.672133986394201</v>
      </c>
      <c r="G37" s="13">
        <v>51.9972411191875</v>
      </c>
      <c r="H37" s="13">
        <v>9.4948365185638295</v>
      </c>
      <c r="I37" s="14">
        <v>84</v>
      </c>
      <c r="J37" s="14">
        <v>201</v>
      </c>
      <c r="K37" s="13">
        <v>1.39742015598874</v>
      </c>
      <c r="L37" s="14">
        <v>143.83648263451801</v>
      </c>
      <c r="M37" s="14">
        <v>84</v>
      </c>
      <c r="ZA37" s="8"/>
    </row>
    <row r="38" spans="2:677" x14ac:dyDescent="0.3">
      <c r="B38" s="21" t="s">
        <v>259</v>
      </c>
      <c r="C38" s="15" t="s">
        <v>244</v>
      </c>
      <c r="D38" s="13">
        <v>46.3755525515895</v>
      </c>
      <c r="E38" s="13">
        <v>1.2563545044364299</v>
      </c>
      <c r="F38" s="13">
        <v>43.922184645309599</v>
      </c>
      <c r="G38" s="13">
        <v>48.846591499334203</v>
      </c>
      <c r="H38" s="13">
        <v>2.7090879467987401</v>
      </c>
      <c r="I38" s="14">
        <v>1618</v>
      </c>
      <c r="J38" s="14">
        <v>3701</v>
      </c>
      <c r="K38" s="13">
        <v>2.3484115035689599</v>
      </c>
      <c r="L38" s="14">
        <v>1575.9588957793201</v>
      </c>
      <c r="M38" s="14">
        <v>1510</v>
      </c>
      <c r="ZA38" s="8"/>
    </row>
    <row r="39" spans="2:677" x14ac:dyDescent="0.3">
      <c r="B39" s="21"/>
      <c r="C39" s="15" t="s">
        <v>245</v>
      </c>
      <c r="D39" s="13">
        <v>43.820296161809502</v>
      </c>
      <c r="E39" s="13">
        <v>1.52980194695486</v>
      </c>
      <c r="F39" s="13">
        <v>40.845337414957697</v>
      </c>
      <c r="G39" s="13">
        <v>46.840361519133999</v>
      </c>
      <c r="H39" s="13">
        <v>3.4910808026170299</v>
      </c>
      <c r="I39" s="14">
        <v>1213</v>
      </c>
      <c r="J39" s="14">
        <v>2752</v>
      </c>
      <c r="K39" s="13">
        <v>2.6152081147990902</v>
      </c>
      <c r="L39" s="14">
        <v>1052.3063095540399</v>
      </c>
      <c r="M39" s="14">
        <v>1139</v>
      </c>
      <c r="ZA39" s="8"/>
    </row>
    <row r="40" spans="2:677" x14ac:dyDescent="0.3">
      <c r="B40" s="21" t="s">
        <v>284</v>
      </c>
      <c r="C40" s="15" t="s">
        <v>277</v>
      </c>
      <c r="D40" s="13">
        <v>45.247770686088899</v>
      </c>
      <c r="E40" s="13">
        <v>1.5165793245731201</v>
      </c>
      <c r="F40" s="13">
        <v>42.294541454828</v>
      </c>
      <c r="G40" s="13">
        <v>48.234843108095497</v>
      </c>
      <c r="H40" s="13">
        <v>3.3517216463426398</v>
      </c>
      <c r="I40" s="14">
        <v>1427</v>
      </c>
      <c r="J40" s="14">
        <v>3275</v>
      </c>
      <c r="K40" s="13">
        <v>3.0395545605901702</v>
      </c>
      <c r="L40" s="14">
        <v>1077.4605076883699</v>
      </c>
      <c r="M40" s="14">
        <v>1983</v>
      </c>
      <c r="ZA40" s="8"/>
    </row>
    <row r="41" spans="2:677" x14ac:dyDescent="0.3">
      <c r="B41" s="21"/>
      <c r="C41" s="15" t="s">
        <v>278</v>
      </c>
      <c r="D41" s="13">
        <v>44.646805506256001</v>
      </c>
      <c r="E41" s="13">
        <v>1.42449137255539</v>
      </c>
      <c r="F41" s="13">
        <v>41.873470485896704</v>
      </c>
      <c r="G41" s="13">
        <v>47.453866470953599</v>
      </c>
      <c r="H41" s="13">
        <v>3.19057848910554</v>
      </c>
      <c r="I41" s="14">
        <v>1404</v>
      </c>
      <c r="J41" s="14">
        <v>3178</v>
      </c>
      <c r="K41" s="13">
        <v>2.6085777246745501</v>
      </c>
      <c r="L41" s="14">
        <v>1218.2884067203699</v>
      </c>
      <c r="M41" s="14">
        <v>1943</v>
      </c>
      <c r="ZA41" s="8"/>
    </row>
    <row r="42" spans="2:677" x14ac:dyDescent="0.3">
      <c r="B42" s="21" t="s">
        <v>285</v>
      </c>
      <c r="C42" s="15" t="s">
        <v>279</v>
      </c>
      <c r="D42" s="13">
        <v>38.255940201969501</v>
      </c>
      <c r="E42" s="13">
        <v>2.5606415267761098</v>
      </c>
      <c r="F42" s="13">
        <v>33.369938310598599</v>
      </c>
      <c r="G42" s="13">
        <v>43.391454268159499</v>
      </c>
      <c r="H42" s="13">
        <v>6.6934481632326497</v>
      </c>
      <c r="I42" s="14">
        <v>343</v>
      </c>
      <c r="J42" s="14">
        <v>831</v>
      </c>
      <c r="K42" s="13">
        <v>2.3039953579275498</v>
      </c>
      <c r="L42" s="14">
        <v>360.67781002279702</v>
      </c>
      <c r="M42" s="14">
        <v>424</v>
      </c>
      <c r="ZA42" s="8"/>
    </row>
    <row r="43" spans="2:677" x14ac:dyDescent="0.3">
      <c r="B43" s="21"/>
      <c r="C43" s="15" t="s">
        <v>280</v>
      </c>
      <c r="D43" s="13">
        <v>39.336193682125099</v>
      </c>
      <c r="E43" s="13">
        <v>5.1464316278839197</v>
      </c>
      <c r="F43" s="13">
        <v>29.790752864838598</v>
      </c>
      <c r="G43" s="13">
        <v>49.771941569328398</v>
      </c>
      <c r="H43" s="13">
        <v>13.0831967868374</v>
      </c>
      <c r="I43" s="14">
        <v>103</v>
      </c>
      <c r="J43" s="14">
        <v>266</v>
      </c>
      <c r="K43" s="13">
        <v>2.9412795179667701</v>
      </c>
      <c r="L43" s="14">
        <v>90.436831445342705</v>
      </c>
      <c r="M43" s="14">
        <v>150</v>
      </c>
      <c r="ZA43" s="8"/>
    </row>
    <row r="44" spans="2:677" x14ac:dyDescent="0.3">
      <c r="B44" s="21"/>
      <c r="C44" s="15" t="s">
        <v>281</v>
      </c>
      <c r="D44" s="13">
        <v>45.916934655765303</v>
      </c>
      <c r="E44" s="13">
        <v>3.9867178331515398</v>
      </c>
      <c r="F44" s="13">
        <v>38.233526940387797</v>
      </c>
      <c r="G44" s="13">
        <v>53.799503129400499</v>
      </c>
      <c r="H44" s="13">
        <v>8.6824564031540099</v>
      </c>
      <c r="I44" s="14">
        <v>103</v>
      </c>
      <c r="J44" s="14">
        <v>231</v>
      </c>
      <c r="K44" s="13">
        <v>1.4720570697226401</v>
      </c>
      <c r="L44" s="14">
        <v>156.923263881015</v>
      </c>
      <c r="M44" s="14">
        <v>137</v>
      </c>
      <c r="ZA44" s="8"/>
    </row>
    <row r="45" spans="2:677" x14ac:dyDescent="0.3">
      <c r="B45" s="21"/>
      <c r="C45" s="15" t="s">
        <v>282</v>
      </c>
      <c r="D45" s="13">
        <v>45.5254989589803</v>
      </c>
      <c r="E45" s="13">
        <v>1.1288962775887199</v>
      </c>
      <c r="F45" s="13">
        <v>43.322268659831302</v>
      </c>
      <c r="G45" s="13">
        <v>47.746386099635203</v>
      </c>
      <c r="H45" s="13">
        <v>2.47970105414085</v>
      </c>
      <c r="I45" s="14">
        <v>2252</v>
      </c>
      <c r="J45" s="14">
        <v>5063</v>
      </c>
      <c r="K45" s="13">
        <v>2.60125092381187</v>
      </c>
      <c r="L45" s="14">
        <v>1946.37124533172</v>
      </c>
      <c r="M45" s="14">
        <v>2398</v>
      </c>
      <c r="ZA45" s="8"/>
    </row>
    <row r="46" spans="2:677" x14ac:dyDescent="0.3">
      <c r="B46" s="21"/>
      <c r="C46" s="15" t="s">
        <v>283</v>
      </c>
      <c r="D46" s="13">
        <v>63.369397551234101</v>
      </c>
      <c r="E46" s="13">
        <v>8.2118789348495707</v>
      </c>
      <c r="F46" s="13">
        <v>46.158967243972398</v>
      </c>
      <c r="G46" s="13">
        <v>77.732386718350199</v>
      </c>
      <c r="H46" s="13">
        <v>12.958745470493501</v>
      </c>
      <c r="I46" s="14">
        <v>30</v>
      </c>
      <c r="J46" s="14">
        <v>62</v>
      </c>
      <c r="K46" s="13">
        <v>1.77211242842753</v>
      </c>
      <c r="L46" s="14">
        <v>34.986493523447201</v>
      </c>
      <c r="M46" s="14">
        <v>20</v>
      </c>
      <c r="ZA46" s="8">
        <v>1</v>
      </c>
    </row>
    <row r="47" spans="2:677" x14ac:dyDescent="0.3">
      <c r="B47" s="21" t="s">
        <v>261</v>
      </c>
      <c r="C47" s="15" t="s">
        <v>246</v>
      </c>
      <c r="D47" s="13">
        <v>43.648575082113197</v>
      </c>
      <c r="E47" s="13">
        <v>2.07451802405172</v>
      </c>
      <c r="F47" s="13">
        <v>39.631266545615098</v>
      </c>
      <c r="G47" s="13">
        <v>47.7509977721624</v>
      </c>
      <c r="H47" s="13">
        <v>4.75277376214245</v>
      </c>
      <c r="I47" s="14">
        <v>655</v>
      </c>
      <c r="J47" s="14">
        <v>1470</v>
      </c>
      <c r="K47" s="13">
        <v>2.5702848008636199</v>
      </c>
      <c r="L47" s="14">
        <v>571.92105696072099</v>
      </c>
      <c r="M47" s="14">
        <v>913</v>
      </c>
      <c r="ZA47" s="8"/>
    </row>
    <row r="48" spans="2:677" x14ac:dyDescent="0.3">
      <c r="B48" s="21"/>
      <c r="C48" s="15" t="s">
        <v>247</v>
      </c>
      <c r="D48" s="13">
        <v>45.830089589102499</v>
      </c>
      <c r="E48" s="13">
        <v>2.44206224171104</v>
      </c>
      <c r="F48" s="13">
        <v>41.093579744170597</v>
      </c>
      <c r="G48" s="13">
        <v>50.643182112416397</v>
      </c>
      <c r="H48" s="13">
        <v>5.3285129128172599</v>
      </c>
      <c r="I48" s="14">
        <v>523</v>
      </c>
      <c r="J48" s="14">
        <v>1156</v>
      </c>
      <c r="K48" s="13">
        <v>2.7745120685381299</v>
      </c>
      <c r="L48" s="14">
        <v>416.64983659958898</v>
      </c>
      <c r="M48" s="14">
        <v>824</v>
      </c>
      <c r="ZA48" s="8"/>
    </row>
    <row r="49" spans="2:677" x14ac:dyDescent="0.3">
      <c r="B49" s="21"/>
      <c r="C49" s="15" t="s">
        <v>248</v>
      </c>
      <c r="D49" s="13">
        <v>46.233643660633</v>
      </c>
      <c r="E49" s="13">
        <v>2.3284120029150399</v>
      </c>
      <c r="F49" s="13">
        <v>41.711276703808799</v>
      </c>
      <c r="G49" s="13">
        <v>50.8188463984363</v>
      </c>
      <c r="H49" s="13">
        <v>5.0361853805125003</v>
      </c>
      <c r="I49" s="14">
        <v>505</v>
      </c>
      <c r="J49" s="14">
        <v>1143</v>
      </c>
      <c r="K49" s="13">
        <v>2.4906748494540101</v>
      </c>
      <c r="L49" s="14">
        <v>458.91176853155298</v>
      </c>
      <c r="M49" s="14">
        <v>838</v>
      </c>
      <c r="ZA49" s="8"/>
    </row>
    <row r="50" spans="2:677" x14ac:dyDescent="0.3">
      <c r="B50" s="21"/>
      <c r="C50" s="15" t="s">
        <v>249</v>
      </c>
      <c r="D50" s="13">
        <v>44.211087720325203</v>
      </c>
      <c r="E50" s="13">
        <v>2.2276092887808701</v>
      </c>
      <c r="F50" s="13">
        <v>39.8980002521891</v>
      </c>
      <c r="G50" s="13">
        <v>48.613301778813401</v>
      </c>
      <c r="H50" s="13">
        <v>5.0385760759212701</v>
      </c>
      <c r="I50" s="14">
        <v>526</v>
      </c>
      <c r="J50" s="14">
        <v>1190</v>
      </c>
      <c r="K50" s="13">
        <v>2.3921080963690202</v>
      </c>
      <c r="L50" s="14">
        <v>497.46915777188298</v>
      </c>
      <c r="M50" s="14">
        <v>843</v>
      </c>
      <c r="ZA50" s="8"/>
    </row>
    <row r="51" spans="2:677" x14ac:dyDescent="0.3">
      <c r="B51" s="21"/>
      <c r="C51" s="15" t="s">
        <v>250</v>
      </c>
      <c r="D51" s="13">
        <v>44.912459278905999</v>
      </c>
      <c r="E51" s="13">
        <v>2.39363164375948</v>
      </c>
      <c r="F51" s="13">
        <v>40.2769124993685</v>
      </c>
      <c r="G51" s="13">
        <v>49.638096564326801</v>
      </c>
      <c r="H51" s="13">
        <v>5.32954926581741</v>
      </c>
      <c r="I51" s="14">
        <v>601</v>
      </c>
      <c r="J51" s="14">
        <v>1438</v>
      </c>
      <c r="K51" s="13">
        <v>3.3277537561132902</v>
      </c>
      <c r="L51" s="14">
        <v>432.12331962913601</v>
      </c>
      <c r="M51" s="14">
        <v>968</v>
      </c>
      <c r="ZA51" s="8"/>
    </row>
    <row r="52" spans="2:677" x14ac:dyDescent="0.3">
      <c r="B52" s="21" t="s">
        <v>260</v>
      </c>
      <c r="C52" s="15" t="s">
        <v>251</v>
      </c>
      <c r="D52" s="13">
        <v>45.187586337803502</v>
      </c>
      <c r="E52" s="13">
        <v>1.14938365394388</v>
      </c>
      <c r="F52" s="13">
        <v>42.945318045655299</v>
      </c>
      <c r="G52" s="13">
        <v>47.449563909331701</v>
      </c>
      <c r="H52" s="13">
        <v>2.5435827560064199</v>
      </c>
      <c r="I52" s="14">
        <v>2129</v>
      </c>
      <c r="J52" s="14">
        <v>4871</v>
      </c>
      <c r="K52" s="13">
        <v>2.5975320994428599</v>
      </c>
      <c r="L52" s="14">
        <v>1875.24150367373</v>
      </c>
      <c r="M52" s="14">
        <v>2434</v>
      </c>
      <c r="ZA52" s="8"/>
    </row>
    <row r="53" spans="2:677" x14ac:dyDescent="0.3">
      <c r="B53" s="21"/>
      <c r="C53" s="15" t="s">
        <v>252</v>
      </c>
      <c r="D53" s="13">
        <v>44.1492081084576</v>
      </c>
      <c r="E53" s="13">
        <v>2.0059833307496899</v>
      </c>
      <c r="F53" s="13">
        <v>40.259566248325697</v>
      </c>
      <c r="G53" s="13">
        <v>48.111998070747298</v>
      </c>
      <c r="H53" s="13">
        <v>4.5436450996397504</v>
      </c>
      <c r="I53" s="14">
        <v>681</v>
      </c>
      <c r="J53" s="14">
        <v>1526</v>
      </c>
      <c r="K53" s="13">
        <v>2.4886981791324101</v>
      </c>
      <c r="L53" s="14">
        <v>613.17198396953802</v>
      </c>
      <c r="M53" s="14">
        <v>951</v>
      </c>
      <c r="ZA53" s="8"/>
    </row>
    <row r="54" spans="2:677" x14ac:dyDescent="0.3">
      <c r="B54" s="21" t="s">
        <v>254</v>
      </c>
      <c r="C54" s="15" t="s">
        <v>253</v>
      </c>
      <c r="D54" s="13">
        <v>44.932778015466297</v>
      </c>
      <c r="E54" s="13">
        <v>1.28419284345784</v>
      </c>
      <c r="F54" s="13">
        <v>42.4297839179034</v>
      </c>
      <c r="G54" s="13">
        <v>47.461698288216297</v>
      </c>
      <c r="H54" s="13">
        <v>2.8580312639823999</v>
      </c>
      <c r="I54" s="14">
        <v>1805</v>
      </c>
      <c r="J54" s="14">
        <v>4079</v>
      </c>
      <c r="K54" s="13">
        <v>2.71801140133765</v>
      </c>
      <c r="L54" s="14">
        <v>1500.7295399837301</v>
      </c>
      <c r="M54" s="14">
        <v>2074</v>
      </c>
      <c r="ZA54" s="8"/>
    </row>
    <row r="55" spans="2:677" x14ac:dyDescent="0.3">
      <c r="B55" s="21"/>
      <c r="C55" s="15" t="s">
        <v>254</v>
      </c>
      <c r="D55" s="13">
        <v>44.9820794817578</v>
      </c>
      <c r="E55" s="13">
        <v>1.61675663916797</v>
      </c>
      <c r="F55" s="13">
        <v>41.8360762316902</v>
      </c>
      <c r="G55" s="13">
        <v>48.168736856208497</v>
      </c>
      <c r="H55" s="13">
        <v>3.59422387269499</v>
      </c>
      <c r="I55" s="14">
        <v>1026</v>
      </c>
      <c r="J55" s="14">
        <v>2374</v>
      </c>
      <c r="K55" s="13">
        <v>2.50635938399286</v>
      </c>
      <c r="L55" s="14">
        <v>947.19058055353696</v>
      </c>
      <c r="M55" s="14">
        <v>1318</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324</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79" priority="1">
      <formula>ZA9 = 3</formula>
    </cfRule>
    <cfRule type="expression" dxfId="78" priority="48">
      <formula>I9 = J9</formula>
    </cfRule>
    <cfRule type="expression" dxfId="77" priority="95">
      <formula>ZA9 = 2</formula>
    </cfRule>
    <cfRule type="expression" dxfId="76" priority="142">
      <formula>ZA9 = 1</formula>
    </cfRule>
  </conditionalFormatting>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1:ZA77"/>
  <sheetViews>
    <sheetView showGridLines="0" workbookViewId="0">
      <selection activeCell="M2" sqref="M2"/>
    </sheetView>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163</v>
      </c>
      <c r="M2" s="11" t="str">
        <f>HYPERLINK("#'INDICE'!A1", "Índice")</f>
        <v>Índice</v>
      </c>
    </row>
    <row r="3" spans="2:677" x14ac:dyDescent="0.3">
      <c r="B3" s="9" t="s">
        <v>7</v>
      </c>
      <c r="C3" s="10" t="s">
        <v>162</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29.718360831718101</v>
      </c>
      <c r="E9" s="13">
        <v>0.59277638396334598</v>
      </c>
      <c r="F9" s="13">
        <v>28.569354294652801</v>
      </c>
      <c r="G9" s="13">
        <v>30.893592168296902</v>
      </c>
      <c r="H9" s="13">
        <v>1.99464697033587</v>
      </c>
      <c r="I9" s="14">
        <v>7078</v>
      </c>
      <c r="J9" s="14">
        <v>22012</v>
      </c>
      <c r="K9" s="13">
        <v>3.7030095040253599</v>
      </c>
      <c r="L9" s="14">
        <v>5944.3541735639201</v>
      </c>
      <c r="M9" s="14">
        <v>3123</v>
      </c>
      <c r="ZA9" s="8"/>
    </row>
    <row r="10" spans="2:677" x14ac:dyDescent="0.3">
      <c r="B10" s="21" t="s">
        <v>256</v>
      </c>
      <c r="C10" s="15" t="s">
        <v>216</v>
      </c>
      <c r="D10" s="13">
        <v>31.555929822052502</v>
      </c>
      <c r="E10" s="13">
        <v>0.728033341834598</v>
      </c>
      <c r="F10" s="13">
        <v>30.145840877942099</v>
      </c>
      <c r="G10" s="13">
        <v>33.000816441263197</v>
      </c>
      <c r="H10" s="13">
        <v>2.3071205505274599</v>
      </c>
      <c r="I10" s="14">
        <v>4700</v>
      </c>
      <c r="J10" s="14">
        <v>13403</v>
      </c>
      <c r="K10" s="13">
        <v>3.2889353941160602</v>
      </c>
      <c r="L10" s="14">
        <v>4075.1788630382098</v>
      </c>
      <c r="M10" s="14">
        <v>1972</v>
      </c>
      <c r="ZA10" s="8"/>
    </row>
    <row r="11" spans="2:677" x14ac:dyDescent="0.3">
      <c r="B11" s="21"/>
      <c r="C11" s="15" t="s">
        <v>217</v>
      </c>
      <c r="D11" s="13">
        <v>25.692184545886899</v>
      </c>
      <c r="E11" s="13">
        <v>1.0305189590875601</v>
      </c>
      <c r="F11" s="13">
        <v>23.722817605644401</v>
      </c>
      <c r="G11" s="13">
        <v>27.765528766310499</v>
      </c>
      <c r="H11" s="13">
        <v>4.0110211618908096</v>
      </c>
      <c r="I11" s="14">
        <v>2378</v>
      </c>
      <c r="J11" s="14">
        <v>8609</v>
      </c>
      <c r="K11" s="13">
        <v>4.7882708007718504</v>
      </c>
      <c r="L11" s="14">
        <v>1797.93507055037</v>
      </c>
      <c r="M11" s="14">
        <v>1151</v>
      </c>
      <c r="ZA11" s="8"/>
    </row>
    <row r="12" spans="2:677" x14ac:dyDescent="0.3">
      <c r="B12" s="21" t="s">
        <v>257</v>
      </c>
      <c r="C12" s="15" t="s">
        <v>218</v>
      </c>
      <c r="D12" s="13">
        <v>32.572240500297802</v>
      </c>
      <c r="E12" s="13">
        <v>0.93192144491875295</v>
      </c>
      <c r="F12" s="13">
        <v>30.7711151597967</v>
      </c>
      <c r="G12" s="13">
        <v>34.426364879531199</v>
      </c>
      <c r="H12" s="13">
        <v>2.8610910106421201</v>
      </c>
      <c r="I12" s="14">
        <v>2804</v>
      </c>
      <c r="J12" s="14">
        <v>8681</v>
      </c>
      <c r="K12" s="13">
        <v>3.4323532218680799</v>
      </c>
      <c r="L12" s="14">
        <v>2529.1686020809102</v>
      </c>
      <c r="M12" s="14">
        <v>1255</v>
      </c>
      <c r="ZA12" s="8"/>
    </row>
    <row r="13" spans="2:677" x14ac:dyDescent="0.3">
      <c r="B13" s="21"/>
      <c r="C13" s="15" t="s">
        <v>219</v>
      </c>
      <c r="D13" s="13">
        <v>27.4592986616044</v>
      </c>
      <c r="E13" s="13">
        <v>0.86214143624555295</v>
      </c>
      <c r="F13" s="13">
        <v>25.800280900753201</v>
      </c>
      <c r="G13" s="13">
        <v>29.183037963398998</v>
      </c>
      <c r="H13" s="13">
        <v>3.1397066868683798</v>
      </c>
      <c r="I13" s="14">
        <v>2202</v>
      </c>
      <c r="J13" s="14">
        <v>7165</v>
      </c>
      <c r="K13" s="13">
        <v>2.67326137621099</v>
      </c>
      <c r="L13" s="14">
        <v>2680.2467067980701</v>
      </c>
      <c r="M13" s="14">
        <v>1019</v>
      </c>
      <c r="ZA13" s="8"/>
    </row>
    <row r="14" spans="2:677" x14ac:dyDescent="0.3">
      <c r="B14" s="21"/>
      <c r="C14" s="15" t="s">
        <v>220</v>
      </c>
      <c r="D14" s="13">
        <v>30.8550798543979</v>
      </c>
      <c r="E14" s="13">
        <v>0.99236976186095305</v>
      </c>
      <c r="F14" s="13">
        <v>28.9420596764453</v>
      </c>
      <c r="G14" s="13">
        <v>32.836115622155901</v>
      </c>
      <c r="H14" s="13">
        <v>3.2162281431253699</v>
      </c>
      <c r="I14" s="14">
        <v>2072</v>
      </c>
      <c r="J14" s="14">
        <v>6166</v>
      </c>
      <c r="K14" s="13">
        <v>2.84572659051355</v>
      </c>
      <c r="L14" s="14">
        <v>2166.75769926557</v>
      </c>
      <c r="M14" s="14">
        <v>849</v>
      </c>
      <c r="ZA14" s="8"/>
    </row>
    <row r="15" spans="2:677" x14ac:dyDescent="0.3">
      <c r="B15" s="21" t="s">
        <v>258</v>
      </c>
      <c r="C15" s="15" t="s">
        <v>221</v>
      </c>
      <c r="D15" s="13">
        <v>31.228631801693702</v>
      </c>
      <c r="E15" s="13">
        <v>2.0551595071756101</v>
      </c>
      <c r="F15" s="13">
        <v>27.301019475960398</v>
      </c>
      <c r="G15" s="13">
        <v>35.445787445114497</v>
      </c>
      <c r="H15" s="13">
        <v>6.5810104016921702</v>
      </c>
      <c r="I15" s="14">
        <v>218</v>
      </c>
      <c r="J15" s="14">
        <v>673</v>
      </c>
      <c r="K15" s="13">
        <v>1.3215990568731699</v>
      </c>
      <c r="L15" s="14">
        <v>509.23159826723997</v>
      </c>
      <c r="M15" s="14">
        <v>96</v>
      </c>
      <c r="ZA15" s="8"/>
    </row>
    <row r="16" spans="2:677" x14ac:dyDescent="0.3">
      <c r="B16" s="21"/>
      <c r="C16" s="15" t="s">
        <v>222</v>
      </c>
      <c r="D16" s="13">
        <v>30.9091484394684</v>
      </c>
      <c r="E16" s="13">
        <v>2.08031372194288</v>
      </c>
      <c r="F16" s="13">
        <v>26.946346107502599</v>
      </c>
      <c r="G16" s="13">
        <v>35.174131999707399</v>
      </c>
      <c r="H16" s="13">
        <v>6.7304142202976003</v>
      </c>
      <c r="I16" s="14">
        <v>260</v>
      </c>
      <c r="J16" s="14">
        <v>787</v>
      </c>
      <c r="K16" s="13">
        <v>1.5928417401311701</v>
      </c>
      <c r="L16" s="14">
        <v>494.08549523268402</v>
      </c>
      <c r="M16" s="14">
        <v>114</v>
      </c>
      <c r="ZA16" s="8"/>
    </row>
    <row r="17" spans="2:677" x14ac:dyDescent="0.3">
      <c r="B17" s="21"/>
      <c r="C17" s="15" t="s">
        <v>223</v>
      </c>
      <c r="D17" s="13">
        <v>37.583121068628202</v>
      </c>
      <c r="E17" s="13">
        <v>1.8882102386259301</v>
      </c>
      <c r="F17" s="13">
        <v>33.922815034853997</v>
      </c>
      <c r="G17" s="13">
        <v>41.390979313190897</v>
      </c>
      <c r="H17" s="13">
        <v>5.0240910944516299</v>
      </c>
      <c r="I17" s="14">
        <v>311</v>
      </c>
      <c r="J17" s="14">
        <v>793</v>
      </c>
      <c r="K17" s="13">
        <v>1.2037352719562799</v>
      </c>
      <c r="L17" s="14">
        <v>658.78272280851195</v>
      </c>
      <c r="M17" s="14">
        <v>114</v>
      </c>
      <c r="ZA17" s="8"/>
    </row>
    <row r="18" spans="2:677" x14ac:dyDescent="0.3">
      <c r="B18" s="21"/>
      <c r="C18" s="15" t="s">
        <v>224</v>
      </c>
      <c r="D18" s="13">
        <v>27.3871181225851</v>
      </c>
      <c r="E18" s="13">
        <v>2.44505568867736</v>
      </c>
      <c r="F18" s="13">
        <v>22.807303496268698</v>
      </c>
      <c r="G18" s="13">
        <v>32.499394102331003</v>
      </c>
      <c r="H18" s="13">
        <v>8.9277582173241399</v>
      </c>
      <c r="I18" s="14">
        <v>189</v>
      </c>
      <c r="J18" s="14">
        <v>658</v>
      </c>
      <c r="K18" s="13">
        <v>1.97507172308602</v>
      </c>
      <c r="L18" s="14">
        <v>333.15245836839102</v>
      </c>
      <c r="M18" s="14">
        <v>93</v>
      </c>
      <c r="ZA18" s="8"/>
    </row>
    <row r="19" spans="2:677" x14ac:dyDescent="0.3">
      <c r="B19" s="21"/>
      <c r="C19" s="15" t="s">
        <v>225</v>
      </c>
      <c r="D19" s="13">
        <v>25.894713845240702</v>
      </c>
      <c r="E19" s="13">
        <v>2.4463152271889199</v>
      </c>
      <c r="F19" s="13">
        <v>21.336602549238499</v>
      </c>
      <c r="G19" s="13">
        <v>31.0423080391427</v>
      </c>
      <c r="H19" s="13">
        <v>9.4471606900515699</v>
      </c>
      <c r="I19" s="14">
        <v>161</v>
      </c>
      <c r="J19" s="14">
        <v>610</v>
      </c>
      <c r="K19" s="13">
        <v>1.8992486444187799</v>
      </c>
      <c r="L19" s="14">
        <v>321.17964216669299</v>
      </c>
      <c r="M19" s="14">
        <v>89</v>
      </c>
      <c r="ZA19" s="8"/>
    </row>
    <row r="20" spans="2:677" x14ac:dyDescent="0.3">
      <c r="B20" s="21"/>
      <c r="C20" s="15" t="s">
        <v>226</v>
      </c>
      <c r="D20" s="13">
        <v>36.3241213615443</v>
      </c>
      <c r="E20" s="13">
        <v>2.4014444525859502</v>
      </c>
      <c r="F20" s="13">
        <v>31.699371393907601</v>
      </c>
      <c r="G20" s="13">
        <v>41.216428856255597</v>
      </c>
      <c r="H20" s="13">
        <v>6.6111563406687504</v>
      </c>
      <c r="I20" s="14">
        <v>221</v>
      </c>
      <c r="J20" s="14">
        <v>611</v>
      </c>
      <c r="K20" s="13">
        <v>1.5209147146392901</v>
      </c>
      <c r="L20" s="14">
        <v>401.73192758208501</v>
      </c>
      <c r="M20" s="14">
        <v>89</v>
      </c>
      <c r="ZA20" s="8"/>
    </row>
    <row r="21" spans="2:677" x14ac:dyDescent="0.3">
      <c r="B21" s="21"/>
      <c r="C21" s="15" t="s">
        <v>227</v>
      </c>
      <c r="D21" s="13">
        <v>31.488257740196801</v>
      </c>
      <c r="E21" s="13">
        <v>1.64253687751549</v>
      </c>
      <c r="F21" s="13">
        <v>28.3422005538911</v>
      </c>
      <c r="G21" s="13">
        <v>34.8138718317553</v>
      </c>
      <c r="H21" s="13">
        <v>5.2163472843360497</v>
      </c>
      <c r="I21" s="14">
        <v>429</v>
      </c>
      <c r="J21" s="14">
        <v>1283</v>
      </c>
      <c r="K21" s="13">
        <v>1.6032625185454401</v>
      </c>
      <c r="L21" s="14">
        <v>800.243244733246</v>
      </c>
      <c r="M21" s="14">
        <v>195</v>
      </c>
      <c r="ZA21" s="8"/>
    </row>
    <row r="22" spans="2:677" x14ac:dyDescent="0.3">
      <c r="B22" s="21"/>
      <c r="C22" s="15" t="s">
        <v>228</v>
      </c>
      <c r="D22" s="13">
        <v>29.594846668418899</v>
      </c>
      <c r="E22" s="13">
        <v>1.5423275893215</v>
      </c>
      <c r="F22" s="13">
        <v>26.6480857886765</v>
      </c>
      <c r="G22" s="13">
        <v>32.722099219499498</v>
      </c>
      <c r="H22" s="13">
        <v>5.2114734926717396</v>
      </c>
      <c r="I22" s="14">
        <v>515</v>
      </c>
      <c r="J22" s="14">
        <v>1609</v>
      </c>
      <c r="K22" s="13">
        <v>1.8357720623023099</v>
      </c>
      <c r="L22" s="14">
        <v>876.47046876946797</v>
      </c>
      <c r="M22" s="14">
        <v>219</v>
      </c>
      <c r="ZA22" s="8"/>
    </row>
    <row r="23" spans="2:677" x14ac:dyDescent="0.3">
      <c r="B23" s="21"/>
      <c r="C23" s="15" t="s">
        <v>229</v>
      </c>
      <c r="D23" s="13">
        <v>25.359963699848699</v>
      </c>
      <c r="E23" s="13">
        <v>1.51262328548437</v>
      </c>
      <c r="F23" s="13">
        <v>22.492556348034501</v>
      </c>
      <c r="G23" s="13">
        <v>28.4586970643849</v>
      </c>
      <c r="H23" s="13">
        <v>5.96461139845161</v>
      </c>
      <c r="I23" s="14">
        <v>346</v>
      </c>
      <c r="J23" s="14">
        <v>1275</v>
      </c>
      <c r="K23" s="13">
        <v>1.53996383505004</v>
      </c>
      <c r="L23" s="14">
        <v>827.94152108031199</v>
      </c>
      <c r="M23" s="14">
        <v>180</v>
      </c>
      <c r="ZA23" s="8"/>
    </row>
    <row r="24" spans="2:677" x14ac:dyDescent="0.3">
      <c r="B24" s="21"/>
      <c r="C24" s="15" t="s">
        <v>230</v>
      </c>
      <c r="D24" s="13">
        <v>34.224476605673999</v>
      </c>
      <c r="E24" s="13">
        <v>2.0231941214499898</v>
      </c>
      <c r="F24" s="13">
        <v>30.329900682210599</v>
      </c>
      <c r="G24" s="13">
        <v>38.343911633831397</v>
      </c>
      <c r="H24" s="13">
        <v>5.9115414525128704</v>
      </c>
      <c r="I24" s="14">
        <v>250</v>
      </c>
      <c r="J24" s="14">
        <v>697</v>
      </c>
      <c r="K24" s="13">
        <v>1.2655614015013701</v>
      </c>
      <c r="L24" s="14">
        <v>550.74372462144595</v>
      </c>
      <c r="M24" s="14">
        <v>99</v>
      </c>
      <c r="ZA24" s="8"/>
    </row>
    <row r="25" spans="2:677" x14ac:dyDescent="0.3">
      <c r="B25" s="21"/>
      <c r="C25" s="15" t="s">
        <v>231</v>
      </c>
      <c r="D25" s="13">
        <v>26.371939739844201</v>
      </c>
      <c r="E25" s="13">
        <v>1.6817737754197499</v>
      </c>
      <c r="F25" s="13">
        <v>23.1869375283393</v>
      </c>
      <c r="G25" s="13">
        <v>29.824570544358</v>
      </c>
      <c r="H25" s="13">
        <v>6.3771333925764901</v>
      </c>
      <c r="I25" s="14">
        <v>302</v>
      </c>
      <c r="J25" s="14">
        <v>1114</v>
      </c>
      <c r="K25" s="13">
        <v>1.6212309375221601</v>
      </c>
      <c r="L25" s="14">
        <v>687.13221183812698</v>
      </c>
      <c r="M25" s="14">
        <v>159</v>
      </c>
      <c r="ZA25" s="8"/>
    </row>
    <row r="26" spans="2:677" x14ac:dyDescent="0.3">
      <c r="B26" s="21"/>
      <c r="C26" s="15" t="s">
        <v>232</v>
      </c>
      <c r="D26" s="13">
        <v>23.7800182841534</v>
      </c>
      <c r="E26" s="13">
        <v>1.52680799442711</v>
      </c>
      <c r="F26" s="13">
        <v>20.898804432167498</v>
      </c>
      <c r="G26" s="13">
        <v>26.923251544136001</v>
      </c>
      <c r="H26" s="13">
        <v>6.4205501281912403</v>
      </c>
      <c r="I26" s="14">
        <v>307</v>
      </c>
      <c r="J26" s="14">
        <v>1228</v>
      </c>
      <c r="K26" s="13">
        <v>1.5780922564661</v>
      </c>
      <c r="L26" s="14">
        <v>778.15475931041203</v>
      </c>
      <c r="M26" s="14">
        <v>174</v>
      </c>
      <c r="ZA26" s="8"/>
    </row>
    <row r="27" spans="2:677" x14ac:dyDescent="0.3">
      <c r="B27" s="21"/>
      <c r="C27" s="15" t="s">
        <v>233</v>
      </c>
      <c r="D27" s="13">
        <v>29.992168382419798</v>
      </c>
      <c r="E27" s="13">
        <v>1.6309811400811101</v>
      </c>
      <c r="F27" s="13">
        <v>26.8729927711471</v>
      </c>
      <c r="G27" s="13">
        <v>33.3084822838251</v>
      </c>
      <c r="H27" s="13">
        <v>5.4380234175969999</v>
      </c>
      <c r="I27" s="14">
        <v>343</v>
      </c>
      <c r="J27" s="14">
        <v>1078</v>
      </c>
      <c r="K27" s="13">
        <v>1.36445459921929</v>
      </c>
      <c r="L27" s="14">
        <v>790.05926662331603</v>
      </c>
      <c r="M27" s="14">
        <v>160</v>
      </c>
      <c r="ZA27" s="8"/>
    </row>
    <row r="28" spans="2:677" x14ac:dyDescent="0.3">
      <c r="B28" s="21"/>
      <c r="C28" s="15" t="s">
        <v>234</v>
      </c>
      <c r="D28" s="13">
        <v>31.7958864771626</v>
      </c>
      <c r="E28" s="13">
        <v>3.04456402597553</v>
      </c>
      <c r="F28" s="13">
        <v>26.074024626044999</v>
      </c>
      <c r="G28" s="13">
        <v>38.125819643993601</v>
      </c>
      <c r="H28" s="13">
        <v>9.5753393388239001</v>
      </c>
      <c r="I28" s="14">
        <v>243</v>
      </c>
      <c r="J28" s="14">
        <v>647</v>
      </c>
      <c r="K28" s="13">
        <v>2.7612214263021801</v>
      </c>
      <c r="L28" s="14">
        <v>234.31659403949399</v>
      </c>
      <c r="M28" s="14">
        <v>89</v>
      </c>
      <c r="ZA28" s="8"/>
    </row>
    <row r="29" spans="2:677" x14ac:dyDescent="0.3">
      <c r="B29" s="21"/>
      <c r="C29" s="15" t="s">
        <v>235</v>
      </c>
      <c r="D29" s="13">
        <v>44.558644933351601</v>
      </c>
      <c r="E29" s="13">
        <v>2.38477272483409</v>
      </c>
      <c r="F29" s="13">
        <v>39.898799010929402</v>
      </c>
      <c r="G29" s="13">
        <v>49.316152101201602</v>
      </c>
      <c r="H29" s="13">
        <v>5.3519866423251896</v>
      </c>
      <c r="I29" s="14">
        <v>410</v>
      </c>
      <c r="J29" s="14">
        <v>883</v>
      </c>
      <c r="K29" s="13">
        <v>2.0304708797928899</v>
      </c>
      <c r="L29" s="14">
        <v>434.874495757391</v>
      </c>
      <c r="M29" s="14">
        <v>118</v>
      </c>
      <c r="ZA29" s="8"/>
    </row>
    <row r="30" spans="2:677" x14ac:dyDescent="0.3">
      <c r="B30" s="21"/>
      <c r="C30" s="15" t="s">
        <v>236</v>
      </c>
      <c r="D30" s="13">
        <v>32.903396608900799</v>
      </c>
      <c r="E30" s="13">
        <v>2.3901153710182301</v>
      </c>
      <c r="F30" s="13">
        <v>28.364300082930502</v>
      </c>
      <c r="G30" s="13">
        <v>37.785731265122799</v>
      </c>
      <c r="H30" s="13">
        <v>7.2640384195827297</v>
      </c>
      <c r="I30" s="14">
        <v>416</v>
      </c>
      <c r="J30" s="14">
        <v>1076</v>
      </c>
      <c r="K30" s="13">
        <v>2.7816656403148099</v>
      </c>
      <c r="L30" s="14">
        <v>386.81859688867098</v>
      </c>
      <c r="M30" s="14">
        <v>151</v>
      </c>
      <c r="ZA30" s="8"/>
    </row>
    <row r="31" spans="2:677" x14ac:dyDescent="0.3">
      <c r="B31" s="21"/>
      <c r="C31" s="15" t="s">
        <v>237</v>
      </c>
      <c r="D31" s="13">
        <v>37.093165191113201</v>
      </c>
      <c r="E31" s="13">
        <v>2.30963840490065</v>
      </c>
      <c r="F31" s="13">
        <v>32.656816485311303</v>
      </c>
      <c r="G31" s="13">
        <v>41.758476372398199</v>
      </c>
      <c r="H31" s="13">
        <v>6.2265875478698698</v>
      </c>
      <c r="I31" s="14">
        <v>401</v>
      </c>
      <c r="J31" s="14">
        <v>1035</v>
      </c>
      <c r="K31" s="13">
        <v>2.3638330257915001</v>
      </c>
      <c r="L31" s="14">
        <v>437.84818500597902</v>
      </c>
      <c r="M31" s="14">
        <v>155</v>
      </c>
      <c r="ZA31" s="8"/>
    </row>
    <row r="32" spans="2:677" x14ac:dyDescent="0.3">
      <c r="B32" s="21"/>
      <c r="C32" s="15" t="s">
        <v>238</v>
      </c>
      <c r="D32" s="13">
        <v>27.2570653750216</v>
      </c>
      <c r="E32" s="13">
        <v>2.1066373645628098</v>
      </c>
      <c r="F32" s="13">
        <v>23.274637636639099</v>
      </c>
      <c r="G32" s="13">
        <v>31.6399081531235</v>
      </c>
      <c r="H32" s="13">
        <v>7.7287754040217997</v>
      </c>
      <c r="I32" s="14">
        <v>176</v>
      </c>
      <c r="J32" s="14">
        <v>606</v>
      </c>
      <c r="K32" s="13">
        <v>1.3541445523323199</v>
      </c>
      <c r="L32" s="14">
        <v>447.51500048960997</v>
      </c>
      <c r="M32" s="14">
        <v>85</v>
      </c>
      <c r="ZA32" s="8"/>
    </row>
    <row r="33" spans="2:677" x14ac:dyDescent="0.3">
      <c r="B33" s="21"/>
      <c r="C33" s="15" t="s">
        <v>239</v>
      </c>
      <c r="D33" s="13">
        <v>32.0215925529861</v>
      </c>
      <c r="E33" s="13">
        <v>1.93325783712195</v>
      </c>
      <c r="F33" s="13">
        <v>28.319800633456101</v>
      </c>
      <c r="G33" s="13">
        <v>35.964482678741398</v>
      </c>
      <c r="H33" s="13">
        <v>6.03735693008705</v>
      </c>
      <c r="I33" s="14">
        <v>293</v>
      </c>
      <c r="J33" s="14">
        <v>845</v>
      </c>
      <c r="K33" s="13">
        <v>1.44913248557346</v>
      </c>
      <c r="L33" s="14">
        <v>583.10748562483104</v>
      </c>
      <c r="M33" s="14">
        <v>118</v>
      </c>
      <c r="ZA33" s="8"/>
    </row>
    <row r="34" spans="2:677" x14ac:dyDescent="0.3">
      <c r="B34" s="21"/>
      <c r="C34" s="15" t="s">
        <v>240</v>
      </c>
      <c r="D34" s="13">
        <v>22.695345721734999</v>
      </c>
      <c r="E34" s="13">
        <v>1.50298560640145</v>
      </c>
      <c r="F34" s="13">
        <v>19.870397767273801</v>
      </c>
      <c r="G34" s="13">
        <v>25.792636999806401</v>
      </c>
      <c r="H34" s="13">
        <v>6.6224397937329504</v>
      </c>
      <c r="I34" s="14">
        <v>383</v>
      </c>
      <c r="J34" s="14">
        <v>1586</v>
      </c>
      <c r="K34" s="13">
        <v>2.0407812925067899</v>
      </c>
      <c r="L34" s="14">
        <v>777.15334113624704</v>
      </c>
      <c r="M34" s="14">
        <v>223</v>
      </c>
      <c r="ZA34" s="8"/>
    </row>
    <row r="35" spans="2:677" x14ac:dyDescent="0.3">
      <c r="B35" s="21"/>
      <c r="C35" s="15" t="s">
        <v>241</v>
      </c>
      <c r="D35" s="13">
        <v>26.2942718420468</v>
      </c>
      <c r="E35" s="13">
        <v>1.8815273227045901</v>
      </c>
      <c r="F35" s="13">
        <v>22.748653163409401</v>
      </c>
      <c r="G35" s="13">
        <v>30.176642306028501</v>
      </c>
      <c r="H35" s="13">
        <v>7.1556547905459098</v>
      </c>
      <c r="I35" s="14">
        <v>327</v>
      </c>
      <c r="J35" s="14">
        <v>1129</v>
      </c>
      <c r="K35" s="13">
        <v>2.0604769886765602</v>
      </c>
      <c r="L35" s="14">
        <v>547.931380066104</v>
      </c>
      <c r="M35" s="14">
        <v>150</v>
      </c>
      <c r="ZA35" s="8"/>
    </row>
    <row r="36" spans="2:677" x14ac:dyDescent="0.3">
      <c r="B36" s="21"/>
      <c r="C36" s="15" t="s">
        <v>242</v>
      </c>
      <c r="D36" s="13">
        <v>26.658334140256802</v>
      </c>
      <c r="E36" s="13">
        <v>1.8913268915742001</v>
      </c>
      <c r="F36" s="13">
        <v>23.093293691613599</v>
      </c>
      <c r="G36" s="13">
        <v>30.555073366557298</v>
      </c>
      <c r="H36" s="13">
        <v>7.0946927201955301</v>
      </c>
      <c r="I36" s="14">
        <v>315</v>
      </c>
      <c r="J36" s="14">
        <v>1097</v>
      </c>
      <c r="K36" s="13">
        <v>2.0052105085396699</v>
      </c>
      <c r="L36" s="14">
        <v>547.07473122056797</v>
      </c>
      <c r="M36" s="14">
        <v>162</v>
      </c>
      <c r="ZA36" s="8"/>
    </row>
    <row r="37" spans="2:677" x14ac:dyDescent="0.3">
      <c r="B37" s="21"/>
      <c r="C37" s="15" t="s">
        <v>243</v>
      </c>
      <c r="D37" s="13">
        <v>38.390243193371603</v>
      </c>
      <c r="E37" s="13">
        <v>2.4420311364129401</v>
      </c>
      <c r="F37" s="13">
        <v>33.668415689699998</v>
      </c>
      <c r="G37" s="13">
        <v>43.341588342058301</v>
      </c>
      <c r="H37" s="13">
        <v>6.3610723279673804</v>
      </c>
      <c r="I37" s="14">
        <v>262</v>
      </c>
      <c r="J37" s="14">
        <v>692</v>
      </c>
      <c r="K37" s="13">
        <v>1.74224843698492</v>
      </c>
      <c r="L37" s="14">
        <v>397.18790116841899</v>
      </c>
      <c r="M37" s="14">
        <v>91</v>
      </c>
      <c r="ZA37" s="8"/>
    </row>
    <row r="38" spans="2:677" x14ac:dyDescent="0.3">
      <c r="B38" s="21" t="s">
        <v>259</v>
      </c>
      <c r="C38" s="15" t="s">
        <v>244</v>
      </c>
      <c r="D38" s="13">
        <v>28.030501165197698</v>
      </c>
      <c r="E38" s="13">
        <v>0.818196651733336</v>
      </c>
      <c r="F38" s="13">
        <v>26.454090057186701</v>
      </c>
      <c r="G38" s="13">
        <v>29.6629632778996</v>
      </c>
      <c r="H38" s="13">
        <v>2.9189512057287001</v>
      </c>
      <c r="I38" s="14">
        <v>3819</v>
      </c>
      <c r="J38" s="14">
        <v>12501</v>
      </c>
      <c r="K38" s="13">
        <v>4.1480699146584499</v>
      </c>
      <c r="L38" s="14">
        <v>3013.6907663547199</v>
      </c>
      <c r="M38" s="14">
        <v>1679</v>
      </c>
      <c r="ZA38" s="8"/>
    </row>
    <row r="39" spans="2:677" x14ac:dyDescent="0.3">
      <c r="B39" s="21"/>
      <c r="C39" s="15" t="s">
        <v>245</v>
      </c>
      <c r="D39" s="13">
        <v>31.054264735102301</v>
      </c>
      <c r="E39" s="13">
        <v>0.85200709814861797</v>
      </c>
      <c r="F39" s="13">
        <v>29.408043011087699</v>
      </c>
      <c r="G39" s="13">
        <v>32.749886828556903</v>
      </c>
      <c r="H39" s="13">
        <v>2.7436073770104401</v>
      </c>
      <c r="I39" s="14">
        <v>3259</v>
      </c>
      <c r="J39" s="14">
        <v>9511</v>
      </c>
      <c r="K39" s="13">
        <v>3.2243210927875698</v>
      </c>
      <c r="L39" s="14">
        <v>2949.7682539356902</v>
      </c>
      <c r="M39" s="14">
        <v>1347</v>
      </c>
      <c r="ZA39" s="8"/>
    </row>
    <row r="40" spans="2:677" x14ac:dyDescent="0.3">
      <c r="B40" s="21" t="s">
        <v>284</v>
      </c>
      <c r="C40" s="15" t="s">
        <v>277</v>
      </c>
      <c r="D40" s="13">
        <v>29.318077173239299</v>
      </c>
      <c r="E40" s="13">
        <v>0.77468833428791894</v>
      </c>
      <c r="F40" s="13">
        <v>27.822456883760498</v>
      </c>
      <c r="G40" s="13">
        <v>30.8597212699596</v>
      </c>
      <c r="H40" s="13">
        <v>2.6423572381992102</v>
      </c>
      <c r="I40" s="14">
        <v>3586</v>
      </c>
      <c r="J40" s="14">
        <v>11210</v>
      </c>
      <c r="K40" s="13">
        <v>3.2462133711065402</v>
      </c>
      <c r="L40" s="14">
        <v>3453.2542129782601</v>
      </c>
      <c r="M40" s="14">
        <v>3054</v>
      </c>
      <c r="ZA40" s="8"/>
    </row>
    <row r="41" spans="2:677" x14ac:dyDescent="0.3">
      <c r="B41" s="21"/>
      <c r="C41" s="15" t="s">
        <v>278</v>
      </c>
      <c r="D41" s="13">
        <v>30.133876263928901</v>
      </c>
      <c r="E41" s="13">
        <v>0.82472229994282598</v>
      </c>
      <c r="F41" s="13">
        <v>28.541880128219599</v>
      </c>
      <c r="G41" s="13">
        <v>31.775184516338001</v>
      </c>
      <c r="H41" s="13">
        <v>2.7368609757319602</v>
      </c>
      <c r="I41" s="14">
        <v>3492</v>
      </c>
      <c r="J41" s="14">
        <v>10802</v>
      </c>
      <c r="K41" s="13">
        <v>3.4894565284087098</v>
      </c>
      <c r="L41" s="14">
        <v>3095.61099617023</v>
      </c>
      <c r="M41" s="14">
        <v>3035</v>
      </c>
      <c r="ZA41" s="8"/>
    </row>
    <row r="42" spans="2:677" x14ac:dyDescent="0.3">
      <c r="B42" s="21" t="s">
        <v>285</v>
      </c>
      <c r="C42" s="15" t="s">
        <v>279</v>
      </c>
      <c r="D42" s="13">
        <v>30.7240234331625</v>
      </c>
      <c r="E42" s="13">
        <v>1.4730401617525299</v>
      </c>
      <c r="F42" s="13">
        <v>27.910453813715101</v>
      </c>
      <c r="G42" s="13">
        <v>33.6886766096532</v>
      </c>
      <c r="H42" s="13">
        <v>4.7944246786460196</v>
      </c>
      <c r="I42" s="14">
        <v>944</v>
      </c>
      <c r="J42" s="14">
        <v>2931</v>
      </c>
      <c r="K42" s="13">
        <v>2.9870057025176</v>
      </c>
      <c r="L42" s="14">
        <v>981.25021908381495</v>
      </c>
      <c r="M42" s="14">
        <v>781</v>
      </c>
      <c r="ZA42" s="8"/>
    </row>
    <row r="43" spans="2:677" x14ac:dyDescent="0.3">
      <c r="B43" s="21"/>
      <c r="C43" s="15" t="s">
        <v>280</v>
      </c>
      <c r="D43" s="13">
        <v>33.473468130100002</v>
      </c>
      <c r="E43" s="13">
        <v>2.8166490789477701</v>
      </c>
      <c r="F43" s="13">
        <v>28.1797694412287</v>
      </c>
      <c r="G43" s="13">
        <v>39.218579546648797</v>
      </c>
      <c r="H43" s="13">
        <v>8.4145720067021799</v>
      </c>
      <c r="I43" s="14">
        <v>350</v>
      </c>
      <c r="J43" s="14">
        <v>945</v>
      </c>
      <c r="K43" s="13">
        <v>3.3631162875882699</v>
      </c>
      <c r="L43" s="14">
        <v>280.98939173990601</v>
      </c>
      <c r="M43" s="14">
        <v>371</v>
      </c>
      <c r="ZA43" s="8"/>
    </row>
    <row r="44" spans="2:677" x14ac:dyDescent="0.3">
      <c r="B44" s="21"/>
      <c r="C44" s="15" t="s">
        <v>281</v>
      </c>
      <c r="D44" s="13">
        <v>26.453654092706198</v>
      </c>
      <c r="E44" s="13">
        <v>2.6900993368635602</v>
      </c>
      <c r="F44" s="13">
        <v>21.506685908098099</v>
      </c>
      <c r="G44" s="13">
        <v>32.073560057174603</v>
      </c>
      <c r="H44" s="13">
        <v>10.1691030185704</v>
      </c>
      <c r="I44" s="14">
        <v>233</v>
      </c>
      <c r="J44" s="14">
        <v>809</v>
      </c>
      <c r="K44" s="13">
        <v>3.00539268609141</v>
      </c>
      <c r="L44" s="14">
        <v>269.18279389710199</v>
      </c>
      <c r="M44" s="14">
        <v>292</v>
      </c>
      <c r="ZA44" s="8"/>
    </row>
    <row r="45" spans="2:677" x14ac:dyDescent="0.3">
      <c r="B45" s="21"/>
      <c r="C45" s="15" t="s">
        <v>282</v>
      </c>
      <c r="D45" s="13">
        <v>29.7767297462001</v>
      </c>
      <c r="E45" s="13">
        <v>0.65159825315974695</v>
      </c>
      <c r="F45" s="13">
        <v>28.515085671940799</v>
      </c>
      <c r="G45" s="13">
        <v>31.069933094471001</v>
      </c>
      <c r="H45" s="13">
        <v>2.1882801056852101</v>
      </c>
      <c r="I45" s="14">
        <v>5496</v>
      </c>
      <c r="J45" s="14">
        <v>17143</v>
      </c>
      <c r="K45" s="13">
        <v>3.4806733156890601</v>
      </c>
      <c r="L45" s="14">
        <v>4925.1964907847796</v>
      </c>
      <c r="M45" s="14">
        <v>2990</v>
      </c>
      <c r="ZA45" s="8"/>
    </row>
    <row r="46" spans="2:677" x14ac:dyDescent="0.3">
      <c r="B46" s="21"/>
      <c r="C46" s="15" t="s">
        <v>283</v>
      </c>
      <c r="D46" s="13">
        <v>24.9968626843363</v>
      </c>
      <c r="E46" s="13">
        <v>4.3887236226145898</v>
      </c>
      <c r="F46" s="13">
        <v>17.317171316548201</v>
      </c>
      <c r="G46" s="13">
        <v>34.6548425723214</v>
      </c>
      <c r="H46" s="13">
        <v>17.557097776772899</v>
      </c>
      <c r="I46" s="14">
        <v>55</v>
      </c>
      <c r="J46" s="14">
        <v>184</v>
      </c>
      <c r="K46" s="13">
        <v>1.88002065117408</v>
      </c>
      <c r="L46" s="14">
        <v>97.871265342266895</v>
      </c>
      <c r="M46" s="14">
        <v>97</v>
      </c>
      <c r="ZA46" s="8"/>
    </row>
    <row r="47" spans="2:677" x14ac:dyDescent="0.3">
      <c r="B47" s="21" t="s">
        <v>261</v>
      </c>
      <c r="C47" s="15" t="s">
        <v>246</v>
      </c>
      <c r="D47" s="13">
        <v>25.275550921074501</v>
      </c>
      <c r="E47" s="13">
        <v>1.10089330317842</v>
      </c>
      <c r="F47" s="13">
        <v>23.177982619654799</v>
      </c>
      <c r="G47" s="13">
        <v>27.495005745274799</v>
      </c>
      <c r="H47" s="13">
        <v>4.3555660037483399</v>
      </c>
      <c r="I47" s="14">
        <v>1283</v>
      </c>
      <c r="J47" s="14">
        <v>4820</v>
      </c>
      <c r="K47" s="13">
        <v>3.0923171836939698</v>
      </c>
      <c r="L47" s="14">
        <v>1558.7016834548001</v>
      </c>
      <c r="M47" s="14">
        <v>1830</v>
      </c>
      <c r="ZA47" s="8"/>
    </row>
    <row r="48" spans="2:677" x14ac:dyDescent="0.3">
      <c r="B48" s="21"/>
      <c r="C48" s="15" t="s">
        <v>247</v>
      </c>
      <c r="D48" s="13">
        <v>29.170577951679</v>
      </c>
      <c r="E48" s="13">
        <v>1.28855580404305</v>
      </c>
      <c r="F48" s="13">
        <v>26.709277125810601</v>
      </c>
      <c r="G48" s="13">
        <v>31.760402571159901</v>
      </c>
      <c r="H48" s="13">
        <v>4.4173132468528298</v>
      </c>
      <c r="I48" s="14">
        <v>1246</v>
      </c>
      <c r="J48" s="14">
        <v>4049</v>
      </c>
      <c r="K48" s="13">
        <v>3.2530312469255001</v>
      </c>
      <c r="L48" s="14">
        <v>1244.68524666856</v>
      </c>
      <c r="M48" s="14">
        <v>1973</v>
      </c>
      <c r="ZA48" s="8"/>
    </row>
    <row r="49" spans="2:677" x14ac:dyDescent="0.3">
      <c r="B49" s="21"/>
      <c r="C49" s="15" t="s">
        <v>248</v>
      </c>
      <c r="D49" s="13">
        <v>27.456668124101402</v>
      </c>
      <c r="E49" s="13">
        <v>1.26244518793895</v>
      </c>
      <c r="F49" s="13">
        <v>25.051321885818901</v>
      </c>
      <c r="G49" s="13">
        <v>30.000521597325701</v>
      </c>
      <c r="H49" s="13">
        <v>4.5979547927404099</v>
      </c>
      <c r="I49" s="14">
        <v>1177</v>
      </c>
      <c r="J49" s="14">
        <v>3872</v>
      </c>
      <c r="K49" s="13">
        <v>3.0974399889924502</v>
      </c>
      <c r="L49" s="14">
        <v>1250.0645738933299</v>
      </c>
      <c r="M49" s="14">
        <v>2001</v>
      </c>
      <c r="ZA49" s="8"/>
    </row>
    <row r="50" spans="2:677" x14ac:dyDescent="0.3">
      <c r="B50" s="21"/>
      <c r="C50" s="15" t="s">
        <v>249</v>
      </c>
      <c r="D50" s="13">
        <v>31.4019247881585</v>
      </c>
      <c r="E50" s="13">
        <v>1.1530309291702301</v>
      </c>
      <c r="F50" s="13">
        <v>29.1860033942386</v>
      </c>
      <c r="G50" s="13">
        <v>33.706008373478298</v>
      </c>
      <c r="H50" s="13">
        <v>3.6718479422797499</v>
      </c>
      <c r="I50" s="14">
        <v>1420</v>
      </c>
      <c r="J50" s="14">
        <v>4194</v>
      </c>
      <c r="K50" s="13">
        <v>2.5878468882796701</v>
      </c>
      <c r="L50" s="14">
        <v>1620.65229554136</v>
      </c>
      <c r="M50" s="14">
        <v>2077</v>
      </c>
      <c r="ZA50" s="8"/>
    </row>
    <row r="51" spans="2:677" x14ac:dyDescent="0.3">
      <c r="B51" s="21"/>
      <c r="C51" s="15" t="s">
        <v>250</v>
      </c>
      <c r="D51" s="13">
        <v>35.269792266925201</v>
      </c>
      <c r="E51" s="13">
        <v>1.25500315699524</v>
      </c>
      <c r="F51" s="13">
        <v>32.849364989847999</v>
      </c>
      <c r="G51" s="13">
        <v>37.768255353643603</v>
      </c>
      <c r="H51" s="13">
        <v>3.5582947228530899</v>
      </c>
      <c r="I51" s="14">
        <v>1899</v>
      </c>
      <c r="J51" s="14">
        <v>4893</v>
      </c>
      <c r="K51" s="13">
        <v>3.3749409802037702</v>
      </c>
      <c r="L51" s="14">
        <v>1449.8031309882599</v>
      </c>
      <c r="M51" s="14">
        <v>2060</v>
      </c>
      <c r="ZA51" s="8"/>
    </row>
    <row r="52" spans="2:677" x14ac:dyDescent="0.3">
      <c r="B52" s="21" t="s">
        <v>260</v>
      </c>
      <c r="C52" s="15" t="s">
        <v>251</v>
      </c>
      <c r="D52" s="13">
        <v>30.988216023976801</v>
      </c>
      <c r="E52" s="13">
        <v>0.66364438984850904</v>
      </c>
      <c r="F52" s="13">
        <v>29.702259837353299</v>
      </c>
      <c r="G52" s="13">
        <v>32.304262788705699</v>
      </c>
      <c r="H52" s="13">
        <v>2.1416024379558398</v>
      </c>
      <c r="I52" s="14">
        <v>5701</v>
      </c>
      <c r="J52" s="14">
        <v>16843</v>
      </c>
      <c r="K52" s="13">
        <v>3.4685238795372402</v>
      </c>
      <c r="L52" s="14">
        <v>4855.9561891346002</v>
      </c>
      <c r="M52" s="14">
        <v>3090</v>
      </c>
      <c r="ZA52" s="8"/>
    </row>
    <row r="53" spans="2:677" x14ac:dyDescent="0.3">
      <c r="B53" s="21"/>
      <c r="C53" s="15" t="s">
        <v>252</v>
      </c>
      <c r="D53" s="13">
        <v>24.971536512783</v>
      </c>
      <c r="E53" s="13">
        <v>1.0678150047208801</v>
      </c>
      <c r="F53" s="13">
        <v>22.936357822574902</v>
      </c>
      <c r="G53" s="13">
        <v>27.123740241418499</v>
      </c>
      <c r="H53" s="13">
        <v>4.27612856010788</v>
      </c>
      <c r="I53" s="14">
        <v>1324</v>
      </c>
      <c r="J53" s="14">
        <v>4986</v>
      </c>
      <c r="K53" s="13">
        <v>3.0337925665030698</v>
      </c>
      <c r="L53" s="14">
        <v>1643.4874470495399</v>
      </c>
      <c r="M53" s="14">
        <v>1871</v>
      </c>
      <c r="ZA53" s="8"/>
    </row>
    <row r="54" spans="2:677" x14ac:dyDescent="0.3">
      <c r="B54" s="21" t="s">
        <v>254</v>
      </c>
      <c r="C54" s="15" t="s">
        <v>253</v>
      </c>
      <c r="D54" s="13">
        <v>32.852868630554802</v>
      </c>
      <c r="E54" s="13">
        <v>0.74541524334178899</v>
      </c>
      <c r="F54" s="13">
        <v>31.408190888746098</v>
      </c>
      <c r="G54" s="13">
        <v>34.330737936673799</v>
      </c>
      <c r="H54" s="13">
        <v>2.2689502451804699</v>
      </c>
      <c r="I54" s="14">
        <v>4938</v>
      </c>
      <c r="J54" s="14">
        <v>13962</v>
      </c>
      <c r="K54" s="13">
        <v>3.5165136339504199</v>
      </c>
      <c r="L54" s="14">
        <v>3970.40974481171</v>
      </c>
      <c r="M54" s="14">
        <v>2797</v>
      </c>
      <c r="ZA54" s="8"/>
    </row>
    <row r="55" spans="2:677" x14ac:dyDescent="0.3">
      <c r="B55" s="21"/>
      <c r="C55" s="15" t="s">
        <v>254</v>
      </c>
      <c r="D55" s="13">
        <v>24.979913073159398</v>
      </c>
      <c r="E55" s="13">
        <v>0.95964551443327095</v>
      </c>
      <c r="F55" s="13">
        <v>23.145635823065099</v>
      </c>
      <c r="G55" s="13">
        <v>26.9086595703534</v>
      </c>
      <c r="H55" s="13">
        <v>3.8416687504985698</v>
      </c>
      <c r="I55" s="14">
        <v>2140</v>
      </c>
      <c r="J55" s="14">
        <v>8050</v>
      </c>
      <c r="K55" s="13">
        <v>3.9554428769913099</v>
      </c>
      <c r="L55" s="14">
        <v>2035.17033372587</v>
      </c>
      <c r="M55" s="14">
        <v>2200</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368</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75" priority="1">
      <formula>ZA9 = 3</formula>
    </cfRule>
    <cfRule type="expression" dxfId="74" priority="48">
      <formula>I9 = J9</formula>
    </cfRule>
    <cfRule type="expression" dxfId="73" priority="95">
      <formula>ZA9 = 2</formula>
    </cfRule>
    <cfRule type="expression" dxfId="72" priority="142">
      <formula>ZA9 = 1</formula>
    </cfRule>
  </conditionalFormatting>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165</v>
      </c>
      <c r="M2" s="11" t="str">
        <f>HYPERLINK("#'INDICE'!A1", "Índice")</f>
        <v>Índice</v>
      </c>
    </row>
    <row r="3" spans="2:677" x14ac:dyDescent="0.3">
      <c r="B3" s="9" t="s">
        <v>7</v>
      </c>
      <c r="C3" s="10" t="s">
        <v>164</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25.846622331282401</v>
      </c>
      <c r="E9" s="13">
        <v>0.80464187048375502</v>
      </c>
      <c r="F9" s="13">
        <v>24.300553786611001</v>
      </c>
      <c r="G9" s="13">
        <v>27.455380045964599</v>
      </c>
      <c r="H9" s="13">
        <v>3.1131412846540099</v>
      </c>
      <c r="I9" s="14">
        <v>3606</v>
      </c>
      <c r="J9" s="14">
        <v>12652</v>
      </c>
      <c r="K9" s="13">
        <v>4.2736148189129999</v>
      </c>
      <c r="L9" s="14">
        <v>2960.4914191162602</v>
      </c>
      <c r="M9" s="14">
        <v>3087</v>
      </c>
      <c r="ZA9" s="8"/>
    </row>
    <row r="10" spans="2:677" x14ac:dyDescent="0.3">
      <c r="B10" s="21" t="s">
        <v>256</v>
      </c>
      <c r="C10" s="15" t="s">
        <v>216</v>
      </c>
      <c r="D10" s="13">
        <v>22.6123453736936</v>
      </c>
      <c r="E10" s="13">
        <v>0.98084668126201402</v>
      </c>
      <c r="F10" s="13">
        <v>20.74678339323</v>
      </c>
      <c r="G10" s="13">
        <v>24.593603328808602</v>
      </c>
      <c r="H10" s="13">
        <v>4.33766009253997</v>
      </c>
      <c r="I10" s="14">
        <v>1882</v>
      </c>
      <c r="J10" s="14">
        <v>7725</v>
      </c>
      <c r="K10" s="13">
        <v>4.2464618251562802</v>
      </c>
      <c r="L10" s="14">
        <v>1819.16153213404</v>
      </c>
      <c r="M10" s="14">
        <v>1943</v>
      </c>
      <c r="ZA10" s="8"/>
    </row>
    <row r="11" spans="2:677" x14ac:dyDescent="0.3">
      <c r="B11" s="21"/>
      <c r="C11" s="15" t="s">
        <v>217</v>
      </c>
      <c r="D11" s="13">
        <v>32.947822431199498</v>
      </c>
      <c r="E11" s="13">
        <v>1.3991449050902001</v>
      </c>
      <c r="F11" s="13">
        <v>30.2630040510657</v>
      </c>
      <c r="G11" s="13">
        <v>35.748727811612099</v>
      </c>
      <c r="H11" s="13">
        <v>4.2465474251351498</v>
      </c>
      <c r="I11" s="14">
        <v>1724</v>
      </c>
      <c r="J11" s="14">
        <v>4927</v>
      </c>
      <c r="K11" s="13">
        <v>4.3649592641662798</v>
      </c>
      <c r="L11" s="14">
        <v>1128.76196587852</v>
      </c>
      <c r="M11" s="14">
        <v>1144</v>
      </c>
      <c r="ZA11" s="8"/>
    </row>
    <row r="12" spans="2:677" x14ac:dyDescent="0.3">
      <c r="B12" s="21" t="s">
        <v>257</v>
      </c>
      <c r="C12" s="15" t="s">
        <v>218</v>
      </c>
      <c r="D12" s="13">
        <v>20.971179395591001</v>
      </c>
      <c r="E12" s="13">
        <v>0.79026194518241899</v>
      </c>
      <c r="F12" s="13">
        <v>19.462858365059201</v>
      </c>
      <c r="G12" s="13">
        <v>22.5636427013768</v>
      </c>
      <c r="H12" s="13">
        <v>3.7683238041850999</v>
      </c>
      <c r="I12" s="14">
        <v>1366</v>
      </c>
      <c r="J12" s="14">
        <v>4953</v>
      </c>
      <c r="K12" s="13">
        <v>1.8660119391761101</v>
      </c>
      <c r="L12" s="14">
        <v>2654.3238529260798</v>
      </c>
      <c r="M12" s="14">
        <v>1232</v>
      </c>
      <c r="ZA12" s="8"/>
    </row>
    <row r="13" spans="2:677" x14ac:dyDescent="0.3">
      <c r="B13" s="21"/>
      <c r="C13" s="15" t="s">
        <v>219</v>
      </c>
      <c r="D13" s="13">
        <v>28.996404763591698</v>
      </c>
      <c r="E13" s="13">
        <v>1.35249117234296</v>
      </c>
      <c r="F13" s="13">
        <v>26.415859005486102</v>
      </c>
      <c r="G13" s="13">
        <v>31.720371439559699</v>
      </c>
      <c r="H13" s="13">
        <v>4.6643409187099296</v>
      </c>
      <c r="I13" s="14">
        <v>1339</v>
      </c>
      <c r="J13" s="14">
        <v>4171</v>
      </c>
      <c r="K13" s="13">
        <v>3.7049336963685202</v>
      </c>
      <c r="L13" s="14">
        <v>1125.7961253364099</v>
      </c>
      <c r="M13" s="14">
        <v>1010</v>
      </c>
      <c r="ZA13" s="8"/>
    </row>
    <row r="14" spans="2:677" x14ac:dyDescent="0.3">
      <c r="B14" s="21"/>
      <c r="C14" s="15" t="s">
        <v>220</v>
      </c>
      <c r="D14" s="13">
        <v>28.374665521994199</v>
      </c>
      <c r="E14" s="13">
        <v>1.1977242992642001</v>
      </c>
      <c r="F14" s="13">
        <v>26.0836791612093</v>
      </c>
      <c r="G14" s="13">
        <v>30.783073476835099</v>
      </c>
      <c r="H14" s="13">
        <v>4.22110455658341</v>
      </c>
      <c r="I14" s="14">
        <v>901</v>
      </c>
      <c r="J14" s="14">
        <v>3528</v>
      </c>
      <c r="K14" s="13">
        <v>2.4895552388146198</v>
      </c>
      <c r="L14" s="14">
        <v>1417.12059447206</v>
      </c>
      <c r="M14" s="14">
        <v>845</v>
      </c>
      <c r="ZA14" s="8"/>
    </row>
    <row r="15" spans="2:677" x14ac:dyDescent="0.3">
      <c r="B15" s="21" t="s">
        <v>258</v>
      </c>
      <c r="C15" s="15" t="s">
        <v>221</v>
      </c>
      <c r="D15" s="13">
        <v>20.116862516033301</v>
      </c>
      <c r="E15" s="13">
        <v>2.45079213330252</v>
      </c>
      <c r="F15" s="13">
        <v>15.6866348905971</v>
      </c>
      <c r="G15" s="13">
        <v>25.421036142641601</v>
      </c>
      <c r="H15" s="13">
        <v>12.1827751785311</v>
      </c>
      <c r="I15" s="14">
        <v>76</v>
      </c>
      <c r="J15" s="14">
        <v>367</v>
      </c>
      <c r="K15" s="13">
        <v>1.3679766326874101</v>
      </c>
      <c r="L15" s="14">
        <v>268.27943638117802</v>
      </c>
      <c r="M15" s="14">
        <v>94</v>
      </c>
      <c r="ZA15" s="8"/>
    </row>
    <row r="16" spans="2:677" x14ac:dyDescent="0.3">
      <c r="B16" s="21"/>
      <c r="C16" s="15" t="s">
        <v>222</v>
      </c>
      <c r="D16" s="13">
        <v>29.9315382030886</v>
      </c>
      <c r="E16" s="13">
        <v>3.15189734913355</v>
      </c>
      <c r="F16" s="13">
        <v>24.0803973231024</v>
      </c>
      <c r="G16" s="13">
        <v>36.520498169650203</v>
      </c>
      <c r="H16" s="13">
        <v>10.530355398869199</v>
      </c>
      <c r="I16" s="14">
        <v>121</v>
      </c>
      <c r="J16" s="14">
        <v>453</v>
      </c>
      <c r="K16" s="13">
        <v>2.1410703880430599</v>
      </c>
      <c r="L16" s="14">
        <v>211.57641641760401</v>
      </c>
      <c r="M16" s="14">
        <v>114</v>
      </c>
      <c r="ZA16" s="8"/>
    </row>
    <row r="17" spans="2:677" x14ac:dyDescent="0.3">
      <c r="B17" s="21"/>
      <c r="C17" s="15" t="s">
        <v>223</v>
      </c>
      <c r="D17" s="13">
        <v>39.606963860578702</v>
      </c>
      <c r="E17" s="13">
        <v>3.01412350011659</v>
      </c>
      <c r="F17" s="13">
        <v>33.816276733248102</v>
      </c>
      <c r="G17" s="13">
        <v>45.704480487151699</v>
      </c>
      <c r="H17" s="13">
        <v>7.6100847081504996</v>
      </c>
      <c r="I17" s="14">
        <v>172</v>
      </c>
      <c r="J17" s="14">
        <v>416</v>
      </c>
      <c r="K17" s="13">
        <v>1.5762016117323301</v>
      </c>
      <c r="L17" s="14">
        <v>263.925627853403</v>
      </c>
      <c r="M17" s="14">
        <v>108</v>
      </c>
      <c r="ZA17" s="8"/>
    </row>
    <row r="18" spans="2:677" x14ac:dyDescent="0.3">
      <c r="B18" s="21"/>
      <c r="C18" s="15" t="s">
        <v>224</v>
      </c>
      <c r="D18" s="13">
        <v>27.552982164962302</v>
      </c>
      <c r="E18" s="13">
        <v>3.0761171767071498</v>
      </c>
      <c r="F18" s="13">
        <v>21.878436203037001</v>
      </c>
      <c r="G18" s="13">
        <v>34.057680472933001</v>
      </c>
      <c r="H18" s="13">
        <v>11.164371095259799</v>
      </c>
      <c r="I18" s="14">
        <v>108</v>
      </c>
      <c r="J18" s="14">
        <v>386</v>
      </c>
      <c r="K18" s="13">
        <v>1.82506087442204</v>
      </c>
      <c r="L18" s="14">
        <v>211.49979456013401</v>
      </c>
      <c r="M18" s="14">
        <v>91</v>
      </c>
      <c r="ZA18" s="8"/>
    </row>
    <row r="19" spans="2:677" x14ac:dyDescent="0.3">
      <c r="B19" s="21"/>
      <c r="C19" s="15" t="s">
        <v>225</v>
      </c>
      <c r="D19" s="13">
        <v>22.580162391010798</v>
      </c>
      <c r="E19" s="13">
        <v>2.6488665384023999</v>
      </c>
      <c r="F19" s="13">
        <v>17.751928339446199</v>
      </c>
      <c r="G19" s="13">
        <v>28.2702250843315</v>
      </c>
      <c r="H19" s="13">
        <v>11.730945475648699</v>
      </c>
      <c r="I19" s="14">
        <v>88</v>
      </c>
      <c r="J19" s="14">
        <v>363</v>
      </c>
      <c r="K19" s="13">
        <v>1.4529457800022301</v>
      </c>
      <c r="L19" s="14">
        <v>249.837265090127</v>
      </c>
      <c r="M19" s="14">
        <v>88</v>
      </c>
      <c r="ZA19" s="8"/>
    </row>
    <row r="20" spans="2:677" x14ac:dyDescent="0.3">
      <c r="B20" s="21"/>
      <c r="C20" s="15" t="s">
        <v>226</v>
      </c>
      <c r="D20" s="13">
        <v>37.839339067146597</v>
      </c>
      <c r="E20" s="13">
        <v>3.4433964134142099</v>
      </c>
      <c r="F20" s="13">
        <v>31.275775698032099</v>
      </c>
      <c r="G20" s="13">
        <v>44.880794864440396</v>
      </c>
      <c r="H20" s="13">
        <v>9.1000437594954704</v>
      </c>
      <c r="I20" s="14">
        <v>128</v>
      </c>
      <c r="J20" s="14">
        <v>352</v>
      </c>
      <c r="K20" s="13">
        <v>1.7693835953739301</v>
      </c>
      <c r="L20" s="14">
        <v>198.93933736037101</v>
      </c>
      <c r="M20" s="14">
        <v>89</v>
      </c>
      <c r="ZA20" s="8"/>
    </row>
    <row r="21" spans="2:677" x14ac:dyDescent="0.3">
      <c r="B21" s="21"/>
      <c r="C21" s="15" t="s">
        <v>227</v>
      </c>
      <c r="D21" s="13">
        <v>48.460524365507901</v>
      </c>
      <c r="E21" s="13">
        <v>2.69238670602991</v>
      </c>
      <c r="F21" s="13">
        <v>43.187691226931797</v>
      </c>
      <c r="G21" s="13">
        <v>53.767855584519602</v>
      </c>
      <c r="H21" s="13">
        <v>5.5558348599839702</v>
      </c>
      <c r="I21" s="14">
        <v>351</v>
      </c>
      <c r="J21" s="14">
        <v>729</v>
      </c>
      <c r="K21" s="13">
        <v>2.1128961391599401</v>
      </c>
      <c r="L21" s="14">
        <v>345.02405796900302</v>
      </c>
      <c r="M21" s="14">
        <v>193</v>
      </c>
      <c r="ZA21" s="8"/>
    </row>
    <row r="22" spans="2:677" x14ac:dyDescent="0.3">
      <c r="B22" s="21"/>
      <c r="C22" s="15" t="s">
        <v>228</v>
      </c>
      <c r="D22" s="13">
        <v>29.8398730175204</v>
      </c>
      <c r="E22" s="13">
        <v>1.9901814629169301</v>
      </c>
      <c r="F22" s="13">
        <v>26.070888020612301</v>
      </c>
      <c r="G22" s="13">
        <v>33.903850990924902</v>
      </c>
      <c r="H22" s="13">
        <v>6.6695373058337299</v>
      </c>
      <c r="I22" s="14">
        <v>256</v>
      </c>
      <c r="J22" s="14">
        <v>916</v>
      </c>
      <c r="K22" s="13">
        <v>1.73108785947044</v>
      </c>
      <c r="L22" s="14">
        <v>529.14703028430699</v>
      </c>
      <c r="M22" s="14">
        <v>218</v>
      </c>
      <c r="ZA22" s="8"/>
    </row>
    <row r="23" spans="2:677" x14ac:dyDescent="0.3">
      <c r="B23" s="21"/>
      <c r="C23" s="15" t="s">
        <v>229</v>
      </c>
      <c r="D23" s="13">
        <v>22.416417209860899</v>
      </c>
      <c r="E23" s="13">
        <v>2.2859462474731398</v>
      </c>
      <c r="F23" s="13">
        <v>18.2287581117866</v>
      </c>
      <c r="G23" s="13">
        <v>27.245560656924201</v>
      </c>
      <c r="H23" s="13">
        <v>10.197643209761299</v>
      </c>
      <c r="I23" s="14">
        <v>159</v>
      </c>
      <c r="J23" s="14">
        <v>765</v>
      </c>
      <c r="K23" s="13">
        <v>2.2955637301495702</v>
      </c>
      <c r="L23" s="14">
        <v>333.25147542305598</v>
      </c>
      <c r="M23" s="14">
        <v>177</v>
      </c>
      <c r="ZA23" s="8"/>
    </row>
    <row r="24" spans="2:677" x14ac:dyDescent="0.3">
      <c r="B24" s="21"/>
      <c r="C24" s="15" t="s">
        <v>230</v>
      </c>
      <c r="D24" s="13">
        <v>30.190976736480401</v>
      </c>
      <c r="E24" s="13">
        <v>3.3949444175150498</v>
      </c>
      <c r="F24" s="13">
        <v>23.906007106651401</v>
      </c>
      <c r="G24" s="13">
        <v>37.317947097646503</v>
      </c>
      <c r="H24" s="13">
        <v>11.2448975968799</v>
      </c>
      <c r="I24" s="14">
        <v>117</v>
      </c>
      <c r="J24" s="14">
        <v>405</v>
      </c>
      <c r="K24" s="13">
        <v>2.2093167068014998</v>
      </c>
      <c r="L24" s="14">
        <v>183.314596206685</v>
      </c>
      <c r="M24" s="14">
        <v>96</v>
      </c>
      <c r="ZA24" s="8"/>
    </row>
    <row r="25" spans="2:677" x14ac:dyDescent="0.3">
      <c r="B25" s="21"/>
      <c r="C25" s="15" t="s">
        <v>231</v>
      </c>
      <c r="D25" s="13">
        <v>53.119564022166102</v>
      </c>
      <c r="E25" s="13">
        <v>2.8460070697436199</v>
      </c>
      <c r="F25" s="13">
        <v>47.4829320235241</v>
      </c>
      <c r="G25" s="13">
        <v>58.6777037493707</v>
      </c>
      <c r="H25" s="13">
        <v>5.357738005071</v>
      </c>
      <c r="I25" s="14">
        <v>311</v>
      </c>
      <c r="J25" s="14">
        <v>613</v>
      </c>
      <c r="K25" s="13">
        <v>1.99056895960942</v>
      </c>
      <c r="L25" s="14">
        <v>307.95215460422003</v>
      </c>
      <c r="M25" s="14">
        <v>157</v>
      </c>
      <c r="ZA25" s="8"/>
    </row>
    <row r="26" spans="2:677" x14ac:dyDescent="0.3">
      <c r="B26" s="21"/>
      <c r="C26" s="15" t="s">
        <v>232</v>
      </c>
      <c r="D26" s="13">
        <v>26.315915250749399</v>
      </c>
      <c r="E26" s="13">
        <v>2.2998358423045402</v>
      </c>
      <c r="F26" s="13">
        <v>22.033701369697201</v>
      </c>
      <c r="G26" s="13">
        <v>31.0984143633539</v>
      </c>
      <c r="H26" s="13">
        <v>8.7393344308594596</v>
      </c>
      <c r="I26" s="14">
        <v>180</v>
      </c>
      <c r="J26" s="14">
        <v>737</v>
      </c>
      <c r="K26" s="13">
        <v>2.0076098506411602</v>
      </c>
      <c r="L26" s="14">
        <v>367.10319974004199</v>
      </c>
      <c r="M26" s="14">
        <v>173</v>
      </c>
      <c r="ZA26" s="8"/>
    </row>
    <row r="27" spans="2:677" x14ac:dyDescent="0.3">
      <c r="B27" s="21"/>
      <c r="C27" s="15" t="s">
        <v>233</v>
      </c>
      <c r="D27" s="13">
        <v>37.384333539297302</v>
      </c>
      <c r="E27" s="13">
        <v>2.77424447467933</v>
      </c>
      <c r="F27" s="13">
        <v>32.086083440317601</v>
      </c>
      <c r="G27" s="13">
        <v>43.003484355167799</v>
      </c>
      <c r="H27" s="13">
        <v>7.42087450017834</v>
      </c>
      <c r="I27" s="14">
        <v>234</v>
      </c>
      <c r="J27" s="14">
        <v>641</v>
      </c>
      <c r="K27" s="13">
        <v>2.10424732268732</v>
      </c>
      <c r="L27" s="14">
        <v>304.62198672605899</v>
      </c>
      <c r="M27" s="14">
        <v>159</v>
      </c>
      <c r="ZA27" s="8"/>
    </row>
    <row r="28" spans="2:677" x14ac:dyDescent="0.3">
      <c r="B28" s="21"/>
      <c r="C28" s="15" t="s">
        <v>234</v>
      </c>
      <c r="D28" s="13">
        <v>40.596611240517603</v>
      </c>
      <c r="E28" s="13">
        <v>3.61036036844737</v>
      </c>
      <c r="F28" s="13">
        <v>33.667736653080397</v>
      </c>
      <c r="G28" s="13">
        <v>47.921274873368702</v>
      </c>
      <c r="H28" s="13">
        <v>8.8932555159777404</v>
      </c>
      <c r="I28" s="14">
        <v>118</v>
      </c>
      <c r="J28" s="14">
        <v>343</v>
      </c>
      <c r="K28" s="13">
        <v>1.8485287477194601</v>
      </c>
      <c r="L28" s="14">
        <v>185.55297039505601</v>
      </c>
      <c r="M28" s="14">
        <v>89</v>
      </c>
      <c r="ZA28" s="8"/>
    </row>
    <row r="29" spans="2:677" x14ac:dyDescent="0.3">
      <c r="B29" s="21"/>
      <c r="C29" s="15" t="s">
        <v>235</v>
      </c>
      <c r="D29" s="13">
        <v>27.452944356903799</v>
      </c>
      <c r="E29" s="13">
        <v>2.8747189114578302</v>
      </c>
      <c r="F29" s="13">
        <v>22.138827343629401</v>
      </c>
      <c r="G29" s="13">
        <v>33.493918778599998</v>
      </c>
      <c r="H29" s="13">
        <v>10.4714411470218</v>
      </c>
      <c r="I29" s="14">
        <v>132</v>
      </c>
      <c r="J29" s="14">
        <v>491</v>
      </c>
      <c r="K29" s="13">
        <v>2.0331907777864</v>
      </c>
      <c r="L29" s="14">
        <v>241.492340691495</v>
      </c>
      <c r="M29" s="14">
        <v>117</v>
      </c>
      <c r="ZA29" s="8"/>
    </row>
    <row r="30" spans="2:677" x14ac:dyDescent="0.3">
      <c r="B30" s="21"/>
      <c r="C30" s="15" t="s">
        <v>236</v>
      </c>
      <c r="D30" s="13">
        <v>23.465860270793701</v>
      </c>
      <c r="E30" s="13">
        <v>2.5030692097024101</v>
      </c>
      <c r="F30" s="13">
        <v>18.884004601422799</v>
      </c>
      <c r="G30" s="13">
        <v>28.765188978781399</v>
      </c>
      <c r="H30" s="13">
        <v>10.666854659566001</v>
      </c>
      <c r="I30" s="14">
        <v>172</v>
      </c>
      <c r="J30" s="14">
        <v>622</v>
      </c>
      <c r="K30" s="13">
        <v>2.1664348382354301</v>
      </c>
      <c r="L30" s="14">
        <v>287.10764294513598</v>
      </c>
      <c r="M30" s="14">
        <v>150</v>
      </c>
      <c r="ZA30" s="8"/>
    </row>
    <row r="31" spans="2:677" x14ac:dyDescent="0.3">
      <c r="B31" s="21"/>
      <c r="C31" s="15" t="s">
        <v>237</v>
      </c>
      <c r="D31" s="13">
        <v>4.8345546255380603</v>
      </c>
      <c r="E31" s="13">
        <v>0.96310870844267205</v>
      </c>
      <c r="F31" s="13">
        <v>3.2504149469010302</v>
      </c>
      <c r="G31" s="13">
        <v>7.1338217317039696</v>
      </c>
      <c r="H31" s="13">
        <v>19.921353320844599</v>
      </c>
      <c r="I31" s="14">
        <v>29</v>
      </c>
      <c r="J31" s="14">
        <v>603</v>
      </c>
      <c r="K31" s="13">
        <v>1.21370001315109</v>
      </c>
      <c r="L31" s="14">
        <v>496.82787630071101</v>
      </c>
      <c r="M31" s="14">
        <v>153</v>
      </c>
      <c r="ZA31" s="8"/>
    </row>
    <row r="32" spans="2:677" x14ac:dyDescent="0.3">
      <c r="B32" s="21"/>
      <c r="C32" s="15" t="s">
        <v>238</v>
      </c>
      <c r="D32" s="13">
        <v>36.674225061953599</v>
      </c>
      <c r="E32" s="13">
        <v>3.60109986303272</v>
      </c>
      <c r="F32" s="13">
        <v>29.848664417540402</v>
      </c>
      <c r="G32" s="13">
        <v>44.079857131027303</v>
      </c>
      <c r="H32" s="13">
        <v>9.8191573426552505</v>
      </c>
      <c r="I32" s="14">
        <v>121</v>
      </c>
      <c r="J32" s="14">
        <v>364</v>
      </c>
      <c r="K32" s="13">
        <v>2.0269148114282198</v>
      </c>
      <c r="L32" s="14">
        <v>179.58327500873901</v>
      </c>
      <c r="M32" s="14">
        <v>82</v>
      </c>
      <c r="ZA32" s="8"/>
    </row>
    <row r="33" spans="2:677" x14ac:dyDescent="0.3">
      <c r="B33" s="21"/>
      <c r="C33" s="15" t="s">
        <v>239</v>
      </c>
      <c r="D33" s="13">
        <v>17.748516613391999</v>
      </c>
      <c r="E33" s="13">
        <v>2.6087628513770502</v>
      </c>
      <c r="F33" s="13">
        <v>13.1546048333934</v>
      </c>
      <c r="G33" s="13">
        <v>23.512387845562799</v>
      </c>
      <c r="H33" s="13">
        <v>14.6984838688357</v>
      </c>
      <c r="I33" s="14">
        <v>83</v>
      </c>
      <c r="J33" s="14">
        <v>476</v>
      </c>
      <c r="K33" s="13">
        <v>2.21440478969541</v>
      </c>
      <c r="L33" s="14">
        <v>214.95618245364901</v>
      </c>
      <c r="M33" s="14">
        <v>117</v>
      </c>
      <c r="ZA33" s="8"/>
    </row>
    <row r="34" spans="2:677" x14ac:dyDescent="0.3">
      <c r="B34" s="21"/>
      <c r="C34" s="15" t="s">
        <v>240</v>
      </c>
      <c r="D34" s="13">
        <v>26.3689680067355</v>
      </c>
      <c r="E34" s="13">
        <v>2.06852196502994</v>
      </c>
      <c r="F34" s="13">
        <v>22.498833416584201</v>
      </c>
      <c r="G34" s="13">
        <v>30.6416175346004</v>
      </c>
      <c r="H34" s="13">
        <v>7.8445313616428898</v>
      </c>
      <c r="I34" s="14">
        <v>245</v>
      </c>
      <c r="J34" s="14">
        <v>939</v>
      </c>
      <c r="K34" s="13">
        <v>2.0671361949671998</v>
      </c>
      <c r="L34" s="14">
        <v>454.25163677466401</v>
      </c>
      <c r="M34" s="14">
        <v>222</v>
      </c>
      <c r="ZA34" s="8"/>
    </row>
    <row r="35" spans="2:677" x14ac:dyDescent="0.3">
      <c r="B35" s="21"/>
      <c r="C35" s="15" t="s">
        <v>241</v>
      </c>
      <c r="D35" s="13">
        <v>26.324949588832801</v>
      </c>
      <c r="E35" s="13">
        <v>2.5219487728492398</v>
      </c>
      <c r="F35" s="13">
        <v>21.651758904334901</v>
      </c>
      <c r="G35" s="13">
        <v>31.599965197114098</v>
      </c>
      <c r="H35" s="13">
        <v>9.5800706639114104</v>
      </c>
      <c r="I35" s="14">
        <v>151</v>
      </c>
      <c r="J35" s="14">
        <v>657</v>
      </c>
      <c r="K35" s="13">
        <v>2.1512375550475298</v>
      </c>
      <c r="L35" s="14">
        <v>305.405601746983</v>
      </c>
      <c r="M35" s="14">
        <v>150</v>
      </c>
      <c r="ZA35" s="8"/>
    </row>
    <row r="36" spans="2:677" x14ac:dyDescent="0.3">
      <c r="B36" s="21"/>
      <c r="C36" s="15" t="s">
        <v>242</v>
      </c>
      <c r="D36" s="13">
        <v>15.730663327358</v>
      </c>
      <c r="E36" s="13">
        <v>1.9551760574927499</v>
      </c>
      <c r="F36" s="13">
        <v>12.2425251236427</v>
      </c>
      <c r="G36" s="13">
        <v>19.986299549329299</v>
      </c>
      <c r="H36" s="13">
        <v>12.4290757281188</v>
      </c>
      <c r="I36" s="14">
        <v>95</v>
      </c>
      <c r="J36" s="14">
        <v>631</v>
      </c>
      <c r="K36" s="13">
        <v>1.81675213204937</v>
      </c>
      <c r="L36" s="14">
        <v>347.32310966835502</v>
      </c>
      <c r="M36" s="14">
        <v>160</v>
      </c>
      <c r="ZA36" s="8"/>
    </row>
    <row r="37" spans="2:677" x14ac:dyDescent="0.3">
      <c r="B37" s="21"/>
      <c r="C37" s="15" t="s">
        <v>243</v>
      </c>
      <c r="D37" s="13">
        <v>43.430606336985598</v>
      </c>
      <c r="E37" s="13">
        <v>3.9089350047875899</v>
      </c>
      <c r="F37" s="13">
        <v>35.8853400211581</v>
      </c>
      <c r="G37" s="13">
        <v>51.293132067994399</v>
      </c>
      <c r="H37" s="13">
        <v>9.00041545461624</v>
      </c>
      <c r="I37" s="14">
        <v>159</v>
      </c>
      <c r="J37" s="14">
        <v>383</v>
      </c>
      <c r="K37" s="13">
        <v>2.3757615273065702</v>
      </c>
      <c r="L37" s="14">
        <v>161.21146655414199</v>
      </c>
      <c r="M37" s="14">
        <v>90</v>
      </c>
      <c r="ZA37" s="8"/>
    </row>
    <row r="38" spans="2:677" x14ac:dyDescent="0.3">
      <c r="B38" s="21" t="s">
        <v>259</v>
      </c>
      <c r="C38" s="15" t="s">
        <v>244</v>
      </c>
      <c r="D38" s="13">
        <v>30.709828610275999</v>
      </c>
      <c r="E38" s="13">
        <v>1.24398183917164</v>
      </c>
      <c r="F38" s="13">
        <v>28.325265964553001</v>
      </c>
      <c r="G38" s="13">
        <v>33.202144116888903</v>
      </c>
      <c r="H38" s="13">
        <v>4.0507612561386503</v>
      </c>
      <c r="I38" s="14">
        <v>2130</v>
      </c>
      <c r="J38" s="14">
        <v>7193</v>
      </c>
      <c r="K38" s="13">
        <v>5.2303256631562203</v>
      </c>
      <c r="L38" s="14">
        <v>1375.2489736288101</v>
      </c>
      <c r="M38" s="14">
        <v>1665</v>
      </c>
      <c r="ZA38" s="8"/>
    </row>
    <row r="39" spans="2:677" x14ac:dyDescent="0.3">
      <c r="B39" s="21"/>
      <c r="C39" s="15" t="s">
        <v>245</v>
      </c>
      <c r="D39" s="13">
        <v>22.022042703485599</v>
      </c>
      <c r="E39" s="13">
        <v>1.06605265982723</v>
      </c>
      <c r="F39" s="13">
        <v>20.002060483983101</v>
      </c>
      <c r="G39" s="13">
        <v>24.184350026980599</v>
      </c>
      <c r="H39" s="13">
        <v>4.8408436682328997</v>
      </c>
      <c r="I39" s="14">
        <v>1476</v>
      </c>
      <c r="J39" s="14">
        <v>5459</v>
      </c>
      <c r="K39" s="13">
        <v>3.6121135375226099</v>
      </c>
      <c r="L39" s="14">
        <v>1511.3035466055901</v>
      </c>
      <c r="M39" s="14">
        <v>1325</v>
      </c>
      <c r="ZA39" s="8"/>
    </row>
    <row r="40" spans="2:677" x14ac:dyDescent="0.3">
      <c r="B40" s="21" t="s">
        <v>284</v>
      </c>
      <c r="C40" s="15" t="s">
        <v>277</v>
      </c>
      <c r="D40" s="13">
        <v>24.506096402093299</v>
      </c>
      <c r="E40" s="13">
        <v>0.95812472449098696</v>
      </c>
      <c r="F40" s="13">
        <v>22.676400378987498</v>
      </c>
      <c r="G40" s="13">
        <v>26.432957377144302</v>
      </c>
      <c r="H40" s="13">
        <v>3.9097402898045499</v>
      </c>
      <c r="I40" s="14">
        <v>1785</v>
      </c>
      <c r="J40" s="14">
        <v>6398</v>
      </c>
      <c r="K40" s="13">
        <v>3.1742010102739702</v>
      </c>
      <c r="L40" s="14">
        <v>2015.6253429733999</v>
      </c>
      <c r="M40" s="14">
        <v>2751</v>
      </c>
      <c r="ZA40" s="8"/>
    </row>
    <row r="41" spans="2:677" x14ac:dyDescent="0.3">
      <c r="B41" s="21"/>
      <c r="C41" s="15" t="s">
        <v>278</v>
      </c>
      <c r="D41" s="13">
        <v>27.239332363093801</v>
      </c>
      <c r="E41" s="13">
        <v>1.0789278276516401</v>
      </c>
      <c r="F41" s="13">
        <v>25.1759173318436</v>
      </c>
      <c r="G41" s="13">
        <v>29.405402601474901</v>
      </c>
      <c r="H41" s="13">
        <v>3.9609187672803001</v>
      </c>
      <c r="I41" s="14">
        <v>1821</v>
      </c>
      <c r="J41" s="14">
        <v>6254</v>
      </c>
      <c r="K41" s="13">
        <v>3.6726545758056499</v>
      </c>
      <c r="L41" s="14">
        <v>1702.85548801662</v>
      </c>
      <c r="M41" s="14">
        <v>2724</v>
      </c>
      <c r="ZA41" s="8"/>
    </row>
    <row r="42" spans="2:677" x14ac:dyDescent="0.3">
      <c r="B42" s="21" t="s">
        <v>285</v>
      </c>
      <c r="C42" s="15" t="s">
        <v>279</v>
      </c>
      <c r="D42" s="13">
        <v>28.331513586256001</v>
      </c>
      <c r="E42" s="13">
        <v>1.9475525502480799</v>
      </c>
      <c r="F42" s="13">
        <v>24.668720389244601</v>
      </c>
      <c r="G42" s="13">
        <v>32.304932428342099</v>
      </c>
      <c r="H42" s="13">
        <v>6.8741563853223404</v>
      </c>
      <c r="I42" s="14">
        <v>521</v>
      </c>
      <c r="J42" s="14">
        <v>1674</v>
      </c>
      <c r="K42" s="13">
        <v>3.1251891029889101</v>
      </c>
      <c r="L42" s="14">
        <v>535.64758638093303</v>
      </c>
      <c r="M42" s="14">
        <v>626</v>
      </c>
      <c r="ZA42" s="8"/>
    </row>
    <row r="43" spans="2:677" x14ac:dyDescent="0.3">
      <c r="B43" s="21"/>
      <c r="C43" s="15" t="s">
        <v>280</v>
      </c>
      <c r="D43" s="13">
        <v>23.038406018112099</v>
      </c>
      <c r="E43" s="13">
        <v>3.06251990399713</v>
      </c>
      <c r="F43" s="13">
        <v>17.569638632684299</v>
      </c>
      <c r="G43" s="13">
        <v>29.598180086530402</v>
      </c>
      <c r="H43" s="13">
        <v>13.2931067435372</v>
      </c>
      <c r="I43" s="14">
        <v>137</v>
      </c>
      <c r="J43" s="14">
        <v>547</v>
      </c>
      <c r="K43" s="13">
        <v>2.8881783013409401</v>
      </c>
      <c r="L43" s="14">
        <v>189.392739273069</v>
      </c>
      <c r="M43" s="14">
        <v>263</v>
      </c>
      <c r="ZA43" s="8"/>
    </row>
    <row r="44" spans="2:677" x14ac:dyDescent="0.3">
      <c r="B44" s="21"/>
      <c r="C44" s="15" t="s">
        <v>281</v>
      </c>
      <c r="D44" s="13">
        <v>31.730879713973099</v>
      </c>
      <c r="E44" s="13">
        <v>3.1906806422615199</v>
      </c>
      <c r="F44" s="13">
        <v>25.8064212948936</v>
      </c>
      <c r="G44" s="13">
        <v>38.313089210347698</v>
      </c>
      <c r="H44" s="13">
        <v>10.0554433757362</v>
      </c>
      <c r="I44" s="14">
        <v>156</v>
      </c>
      <c r="J44" s="14">
        <v>468</v>
      </c>
      <c r="K44" s="13">
        <v>2.1947099684240601</v>
      </c>
      <c r="L44" s="14">
        <v>213.24002111133399</v>
      </c>
      <c r="M44" s="14">
        <v>219</v>
      </c>
      <c r="ZA44" s="8"/>
    </row>
    <row r="45" spans="2:677" x14ac:dyDescent="0.3">
      <c r="B45" s="21"/>
      <c r="C45" s="15" t="s">
        <v>282</v>
      </c>
      <c r="D45" s="13">
        <v>25.283275784953101</v>
      </c>
      <c r="E45" s="13">
        <v>0.88651395200537297</v>
      </c>
      <c r="F45" s="13">
        <v>23.584862274880201</v>
      </c>
      <c r="G45" s="13">
        <v>27.060684453050101</v>
      </c>
      <c r="H45" s="13">
        <v>3.5063255234235302</v>
      </c>
      <c r="I45" s="14">
        <v>2772</v>
      </c>
      <c r="J45" s="14">
        <v>9847</v>
      </c>
      <c r="K45" s="13">
        <v>4.0961873917173399</v>
      </c>
      <c r="L45" s="14">
        <v>2403.9427541598898</v>
      </c>
      <c r="M45" s="14">
        <v>2860</v>
      </c>
      <c r="ZA45" s="8"/>
    </row>
    <row r="46" spans="2:677" x14ac:dyDescent="0.3">
      <c r="B46" s="21"/>
      <c r="C46" s="15" t="s">
        <v>283</v>
      </c>
      <c r="D46" s="13">
        <v>20.910866536455401</v>
      </c>
      <c r="E46" s="13">
        <v>5.8681212821916704</v>
      </c>
      <c r="F46" s="13">
        <v>11.5634227389726</v>
      </c>
      <c r="G46" s="13">
        <v>34.837850471057799</v>
      </c>
      <c r="H46" s="13">
        <v>28.0625447633237</v>
      </c>
      <c r="I46" s="14">
        <v>20</v>
      </c>
      <c r="J46" s="14">
        <v>116</v>
      </c>
      <c r="K46" s="13">
        <v>2.39445762433219</v>
      </c>
      <c r="L46" s="14">
        <v>48.4452089781092</v>
      </c>
      <c r="M46" s="14">
        <v>47</v>
      </c>
      <c r="ZA46" s="8"/>
    </row>
    <row r="47" spans="2:677" x14ac:dyDescent="0.3">
      <c r="B47" s="21" t="s">
        <v>261</v>
      </c>
      <c r="C47" s="15" t="s">
        <v>246</v>
      </c>
      <c r="D47" s="13">
        <v>36.607556935539897</v>
      </c>
      <c r="E47" s="13">
        <v>1.7887950822157599</v>
      </c>
      <c r="F47" s="13">
        <v>33.175288153211497</v>
      </c>
      <c r="G47" s="13">
        <v>40.181404741447899</v>
      </c>
      <c r="H47" s="13">
        <v>4.88640934265442</v>
      </c>
      <c r="I47" s="14">
        <v>1070</v>
      </c>
      <c r="J47" s="14">
        <v>2915</v>
      </c>
      <c r="K47" s="13">
        <v>4.0179312019010904</v>
      </c>
      <c r="L47" s="14">
        <v>725.49773839351997</v>
      </c>
      <c r="M47" s="14">
        <v>1465</v>
      </c>
      <c r="ZA47" s="8"/>
    </row>
    <row r="48" spans="2:677" x14ac:dyDescent="0.3">
      <c r="B48" s="21"/>
      <c r="C48" s="15" t="s">
        <v>247</v>
      </c>
      <c r="D48" s="13">
        <v>30.7649177631478</v>
      </c>
      <c r="E48" s="13">
        <v>1.9656833457994001</v>
      </c>
      <c r="F48" s="13">
        <v>27.049370009878</v>
      </c>
      <c r="G48" s="13">
        <v>34.747738907308801</v>
      </c>
      <c r="H48" s="13">
        <v>6.3893664885853303</v>
      </c>
      <c r="I48" s="14">
        <v>793</v>
      </c>
      <c r="J48" s="14">
        <v>2322</v>
      </c>
      <c r="K48" s="13">
        <v>4.2103702253439899</v>
      </c>
      <c r="L48" s="14">
        <v>551.49544475279197</v>
      </c>
      <c r="M48" s="14">
        <v>1430</v>
      </c>
      <c r="ZA48" s="8"/>
    </row>
    <row r="49" spans="2:677" x14ac:dyDescent="0.3">
      <c r="B49" s="21"/>
      <c r="C49" s="15" t="s">
        <v>248</v>
      </c>
      <c r="D49" s="13">
        <v>26.715795534888301</v>
      </c>
      <c r="E49" s="13">
        <v>1.6225358143614601</v>
      </c>
      <c r="F49" s="13">
        <v>23.656273076386402</v>
      </c>
      <c r="G49" s="13">
        <v>30.015441037661699</v>
      </c>
      <c r="H49" s="13">
        <v>6.0733202282619096</v>
      </c>
      <c r="I49" s="14">
        <v>702</v>
      </c>
      <c r="J49" s="14">
        <v>2248</v>
      </c>
      <c r="K49" s="13">
        <v>3.0214343845847398</v>
      </c>
      <c r="L49" s="14">
        <v>744.01748105774595</v>
      </c>
      <c r="M49" s="14">
        <v>1452</v>
      </c>
      <c r="ZA49" s="8"/>
    </row>
    <row r="50" spans="2:677" x14ac:dyDescent="0.3">
      <c r="B50" s="21"/>
      <c r="C50" s="15" t="s">
        <v>249</v>
      </c>
      <c r="D50" s="13">
        <v>24.1993046529895</v>
      </c>
      <c r="E50" s="13">
        <v>1.3368316301223999</v>
      </c>
      <c r="F50" s="13">
        <v>21.675014041213299</v>
      </c>
      <c r="G50" s="13">
        <v>26.916549088731902</v>
      </c>
      <c r="H50" s="13">
        <v>5.52425637551225</v>
      </c>
      <c r="I50" s="14">
        <v>637</v>
      </c>
      <c r="J50" s="14">
        <v>2349</v>
      </c>
      <c r="K50" s="13">
        <v>2.28757552426088</v>
      </c>
      <c r="L50" s="14">
        <v>1026.85134330547</v>
      </c>
      <c r="M50" s="14">
        <v>1458</v>
      </c>
      <c r="ZA50" s="8"/>
    </row>
    <row r="51" spans="2:677" x14ac:dyDescent="0.3">
      <c r="B51" s="21"/>
      <c r="C51" s="15" t="s">
        <v>250</v>
      </c>
      <c r="D51" s="13">
        <v>11.2352196763145</v>
      </c>
      <c r="E51" s="13">
        <v>0.91349214619469599</v>
      </c>
      <c r="F51" s="13">
        <v>9.5645792140411299</v>
      </c>
      <c r="G51" s="13">
        <v>13.1552218618759</v>
      </c>
      <c r="H51" s="13">
        <v>8.1306122400123204</v>
      </c>
      <c r="I51" s="14">
        <v>384</v>
      </c>
      <c r="J51" s="14">
        <v>2709</v>
      </c>
      <c r="K51" s="13">
        <v>2.2658755057561799</v>
      </c>
      <c r="L51" s="14">
        <v>1195.5643604946999</v>
      </c>
      <c r="M51" s="14">
        <v>1508</v>
      </c>
      <c r="ZA51" s="8"/>
    </row>
    <row r="52" spans="2:677" x14ac:dyDescent="0.3">
      <c r="B52" s="21" t="s">
        <v>260</v>
      </c>
      <c r="C52" s="15" t="s">
        <v>251</v>
      </c>
      <c r="D52" s="13">
        <v>23.175887284835099</v>
      </c>
      <c r="E52" s="13">
        <v>0.86084296098337998</v>
      </c>
      <c r="F52" s="13">
        <v>21.531063243782601</v>
      </c>
      <c r="G52" s="13">
        <v>24.906481466545099</v>
      </c>
      <c r="H52" s="13">
        <v>3.7143905232343002</v>
      </c>
      <c r="I52" s="14">
        <v>2477</v>
      </c>
      <c r="J52" s="14">
        <v>9524</v>
      </c>
      <c r="K52" s="13">
        <v>3.9635808964883599</v>
      </c>
      <c r="L52" s="14">
        <v>2402.87766257982</v>
      </c>
      <c r="M52" s="14">
        <v>2958</v>
      </c>
      <c r="ZA52" s="8"/>
    </row>
    <row r="53" spans="2:677" x14ac:dyDescent="0.3">
      <c r="B53" s="21"/>
      <c r="C53" s="15" t="s">
        <v>252</v>
      </c>
      <c r="D53" s="13">
        <v>36.220788142845898</v>
      </c>
      <c r="E53" s="13">
        <v>1.76166553710566</v>
      </c>
      <c r="F53" s="13">
        <v>32.841685626875403</v>
      </c>
      <c r="G53" s="13">
        <v>39.741825606687897</v>
      </c>
      <c r="H53" s="13">
        <v>4.8636863730244801</v>
      </c>
      <c r="I53" s="14">
        <v>1109</v>
      </c>
      <c r="J53" s="14">
        <v>3020</v>
      </c>
      <c r="K53" s="13">
        <v>4.0557668919686503</v>
      </c>
      <c r="L53" s="14">
        <v>744.61873190500603</v>
      </c>
      <c r="M53" s="14">
        <v>1511</v>
      </c>
      <c r="ZA53" s="8"/>
    </row>
    <row r="54" spans="2:677" x14ac:dyDescent="0.3">
      <c r="B54" s="21" t="s">
        <v>254</v>
      </c>
      <c r="C54" s="15" t="s">
        <v>253</v>
      </c>
      <c r="D54" s="13">
        <v>21.669001616342001</v>
      </c>
      <c r="E54" s="13">
        <v>0.81595150625746704</v>
      </c>
      <c r="F54" s="13">
        <v>20.111811005136101</v>
      </c>
      <c r="G54" s="13">
        <v>23.311578238567702</v>
      </c>
      <c r="H54" s="13">
        <v>3.76552422997701</v>
      </c>
      <c r="I54" s="14">
        <v>2032</v>
      </c>
      <c r="J54" s="14">
        <v>7948</v>
      </c>
      <c r="K54" s="13">
        <v>3.1171618042173601</v>
      </c>
      <c r="L54" s="14">
        <v>2549.75535413233</v>
      </c>
      <c r="M54" s="14">
        <v>2611</v>
      </c>
      <c r="ZA54" s="8"/>
    </row>
    <row r="55" spans="2:677" x14ac:dyDescent="0.3">
      <c r="B55" s="21"/>
      <c r="C55" s="15" t="s">
        <v>254</v>
      </c>
      <c r="D55" s="13">
        <v>31.931888212615601</v>
      </c>
      <c r="E55" s="13">
        <v>1.44463172080707</v>
      </c>
      <c r="F55" s="13">
        <v>29.1679067597182</v>
      </c>
      <c r="G55" s="13">
        <v>34.828999298049801</v>
      </c>
      <c r="H55" s="13">
        <v>4.5241036520863496</v>
      </c>
      <c r="I55" s="14">
        <v>1574</v>
      </c>
      <c r="J55" s="14">
        <v>4704</v>
      </c>
      <c r="K55" s="13">
        <v>4.5156572307838996</v>
      </c>
      <c r="L55" s="14">
        <v>1041.7088276612601</v>
      </c>
      <c r="M55" s="14">
        <v>1868</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325</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71" priority="1">
      <formula>ZA9 = 3</formula>
    </cfRule>
    <cfRule type="expression" dxfId="70" priority="48">
      <formula>I9 = J9</formula>
    </cfRule>
    <cfRule type="expression" dxfId="69" priority="95">
      <formula>ZA9 = 2</formula>
    </cfRule>
    <cfRule type="expression" dxfId="68" priority="142">
      <formula>ZA9 = 1</formula>
    </cfRule>
  </conditionalFormatting>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1:ZA145"/>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2" width="12.19921875" customWidth="1"/>
  </cols>
  <sheetData>
    <row r="1" spans="2:677" ht="69.900000000000006" customHeight="1" x14ac:dyDescent="0.3"/>
    <row r="2" spans="2:677" x14ac:dyDescent="0.3">
      <c r="B2" s="9" t="s">
        <v>5</v>
      </c>
      <c r="C2" s="10" t="s">
        <v>169</v>
      </c>
      <c r="L2" s="11" t="str">
        <f>HYPERLINK("#'INDICE'!A1", "Índice")</f>
        <v>Índice</v>
      </c>
    </row>
    <row r="3" spans="2:677" x14ac:dyDescent="0.3">
      <c r="B3" s="9" t="s">
        <v>7</v>
      </c>
      <c r="C3" s="10" t="s">
        <v>168</v>
      </c>
    </row>
    <row r="4" spans="2:677" x14ac:dyDescent="0.3">
      <c r="B4" s="9" t="s">
        <v>8</v>
      </c>
      <c r="C4" s="10" t="s">
        <v>326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313</v>
      </c>
      <c r="J8" s="12" t="s">
        <v>212</v>
      </c>
      <c r="K8" s="12" t="s">
        <v>213</v>
      </c>
      <c r="L8" s="12" t="s">
        <v>214</v>
      </c>
      <c r="ZA8" s="8" t="s">
        <v>263</v>
      </c>
    </row>
    <row r="9" spans="2:677" x14ac:dyDescent="0.3">
      <c r="B9" s="21" t="s">
        <v>255</v>
      </c>
      <c r="C9" s="21" t="s">
        <v>215</v>
      </c>
      <c r="D9" s="13">
        <v>21.223136590480799</v>
      </c>
      <c r="E9" s="13">
        <v>5.8425256485312001E-2</v>
      </c>
      <c r="F9" s="13">
        <v>21.108580794487999</v>
      </c>
      <c r="G9" s="13">
        <v>21.337692386473499</v>
      </c>
      <c r="H9" s="13">
        <v>0.27529039468896199</v>
      </c>
      <c r="I9" s="14">
        <v>19814</v>
      </c>
      <c r="J9" s="13">
        <v>2.72714697624283</v>
      </c>
      <c r="K9" s="14">
        <v>7265.4683347127902</v>
      </c>
      <c r="L9" s="14">
        <v>3123</v>
      </c>
      <c r="ZA9" s="8"/>
    </row>
    <row r="10" spans="2:677" x14ac:dyDescent="0.3">
      <c r="B10" s="21" t="s">
        <v>256</v>
      </c>
      <c r="C10" s="15" t="s">
        <v>216</v>
      </c>
      <c r="D10" s="13">
        <v>21.6256631331667</v>
      </c>
      <c r="E10" s="13">
        <v>7.4192386599778296E-2</v>
      </c>
      <c r="F10" s="13">
        <v>21.480192348529599</v>
      </c>
      <c r="G10" s="13">
        <v>21.771133917803699</v>
      </c>
      <c r="H10" s="13">
        <v>0.34307566035277498</v>
      </c>
      <c r="I10" s="14">
        <v>12141</v>
      </c>
      <c r="J10" s="13">
        <v>2.5194059018630099</v>
      </c>
      <c r="K10" s="14">
        <v>4818.9932360728999</v>
      </c>
      <c r="L10" s="14">
        <v>1972</v>
      </c>
      <c r="ZA10" s="8"/>
    </row>
    <row r="11" spans="2:677" x14ac:dyDescent="0.3">
      <c r="B11" s="21"/>
      <c r="C11" s="15" t="s">
        <v>217</v>
      </c>
      <c r="D11" s="13">
        <v>20.335002312936801</v>
      </c>
      <c r="E11" s="13">
        <v>8.8348828796710493E-2</v>
      </c>
      <c r="F11" s="13">
        <v>20.1617746539298</v>
      </c>
      <c r="G11" s="13">
        <v>20.508229971943798</v>
      </c>
      <c r="H11" s="13">
        <v>0.43446677525334898</v>
      </c>
      <c r="I11" s="14">
        <v>7673</v>
      </c>
      <c r="J11" s="13">
        <v>3.0170862567452801</v>
      </c>
      <c r="K11" s="14">
        <v>2543.18217878111</v>
      </c>
      <c r="L11" s="14">
        <v>1151</v>
      </c>
      <c r="ZA11" s="8"/>
    </row>
    <row r="12" spans="2:677" x14ac:dyDescent="0.3">
      <c r="B12" s="21" t="s">
        <v>257</v>
      </c>
      <c r="C12" s="15" t="s">
        <v>218</v>
      </c>
      <c r="D12" s="13">
        <v>22.268550275643602</v>
      </c>
      <c r="E12" s="13">
        <v>9.0063524377773596E-2</v>
      </c>
      <c r="F12" s="13">
        <v>22.091960572051999</v>
      </c>
      <c r="G12" s="13">
        <v>22.4451399792353</v>
      </c>
      <c r="H12" s="13">
        <v>0.404442692779517</v>
      </c>
      <c r="I12" s="14">
        <v>7988</v>
      </c>
      <c r="J12" s="13">
        <v>2.2114025850391701</v>
      </c>
      <c r="K12" s="14">
        <v>3612.1871494775901</v>
      </c>
      <c r="L12" s="14">
        <v>1255</v>
      </c>
      <c r="ZA12" s="8"/>
    </row>
    <row r="13" spans="2:677" x14ac:dyDescent="0.3">
      <c r="B13" s="21"/>
      <c r="C13" s="15" t="s">
        <v>219</v>
      </c>
      <c r="D13" s="13">
        <v>20.576990653680799</v>
      </c>
      <c r="E13" s="13">
        <v>8.2666615587397393E-2</v>
      </c>
      <c r="F13" s="13">
        <v>20.414904245844099</v>
      </c>
      <c r="G13" s="13">
        <v>20.739077061517499</v>
      </c>
      <c r="H13" s="13">
        <v>0.40174298068512698</v>
      </c>
      <c r="I13" s="14">
        <v>6372</v>
      </c>
      <c r="J13" s="13">
        <v>2.10350149623833</v>
      </c>
      <c r="K13" s="14">
        <v>3029.2348312539798</v>
      </c>
      <c r="L13" s="14">
        <v>1019</v>
      </c>
      <c r="ZA13" s="8"/>
    </row>
    <row r="14" spans="2:677" x14ac:dyDescent="0.3">
      <c r="B14" s="21"/>
      <c r="C14" s="15" t="s">
        <v>220</v>
      </c>
      <c r="D14" s="13">
        <v>19.869843756012699</v>
      </c>
      <c r="E14" s="13">
        <v>6.8412312369183895E-2</v>
      </c>
      <c r="F14" s="13">
        <v>19.735706100988001</v>
      </c>
      <c r="G14" s="13">
        <v>20.003981411037401</v>
      </c>
      <c r="H14" s="13">
        <v>0.34430221600752098</v>
      </c>
      <c r="I14" s="14">
        <v>5454</v>
      </c>
      <c r="J14" s="13">
        <v>1.45478425079462</v>
      </c>
      <c r="K14" s="14">
        <v>3749.0095160302699</v>
      </c>
      <c r="L14" s="14">
        <v>849</v>
      </c>
      <c r="ZA14" s="8"/>
    </row>
    <row r="15" spans="2:677" x14ac:dyDescent="0.3">
      <c r="B15" s="21" t="s">
        <v>258</v>
      </c>
      <c r="C15" s="15" t="s">
        <v>221</v>
      </c>
      <c r="D15" s="13">
        <v>22.218166399070501</v>
      </c>
      <c r="E15" s="13">
        <v>0.240639910567291</v>
      </c>
      <c r="F15" s="13">
        <v>21.7463379782643</v>
      </c>
      <c r="G15" s="13">
        <v>22.689994819876699</v>
      </c>
      <c r="H15" s="13">
        <v>1.08307727219721</v>
      </c>
      <c r="I15" s="14">
        <v>625</v>
      </c>
      <c r="J15" s="13">
        <v>1.3768517013038899</v>
      </c>
      <c r="K15" s="14">
        <v>453.93414512842401</v>
      </c>
      <c r="L15" s="14">
        <v>96</v>
      </c>
      <c r="ZA15" s="8"/>
    </row>
    <row r="16" spans="2:677" x14ac:dyDescent="0.3">
      <c r="B16" s="21"/>
      <c r="C16" s="15" t="s">
        <v>222</v>
      </c>
      <c r="D16" s="13">
        <v>21.396934177796101</v>
      </c>
      <c r="E16" s="13">
        <v>0.21057289725174899</v>
      </c>
      <c r="F16" s="13">
        <v>20.984058868207299</v>
      </c>
      <c r="G16" s="13">
        <v>21.809809487384801</v>
      </c>
      <c r="H16" s="13">
        <v>0.984126489813966</v>
      </c>
      <c r="I16" s="14">
        <v>725</v>
      </c>
      <c r="J16" s="13">
        <v>1.42220560839293</v>
      </c>
      <c r="K16" s="14">
        <v>509.77157994703498</v>
      </c>
      <c r="L16" s="14">
        <v>114</v>
      </c>
      <c r="ZA16" s="8"/>
    </row>
    <row r="17" spans="2:677" x14ac:dyDescent="0.3">
      <c r="B17" s="21"/>
      <c r="C17" s="15" t="s">
        <v>223</v>
      </c>
      <c r="D17" s="13">
        <v>21.151359443763901</v>
      </c>
      <c r="E17" s="13">
        <v>0.21421200158326201</v>
      </c>
      <c r="F17" s="13">
        <v>20.7313488553852</v>
      </c>
      <c r="G17" s="13">
        <v>21.5713700321426</v>
      </c>
      <c r="H17" s="13">
        <v>1.0127576062087</v>
      </c>
      <c r="I17" s="14">
        <v>727</v>
      </c>
      <c r="J17" s="13">
        <v>1.5859707582271201</v>
      </c>
      <c r="K17" s="14">
        <v>458.39432803456998</v>
      </c>
      <c r="L17" s="14">
        <v>114</v>
      </c>
      <c r="ZA17" s="8"/>
    </row>
    <row r="18" spans="2:677" x14ac:dyDescent="0.3">
      <c r="B18" s="21"/>
      <c r="C18" s="15" t="s">
        <v>224</v>
      </c>
      <c r="D18" s="13">
        <v>21.721541730475501</v>
      </c>
      <c r="E18" s="13">
        <v>0.300653563577362</v>
      </c>
      <c r="F18" s="13">
        <v>21.132043106668501</v>
      </c>
      <c r="G18" s="13">
        <v>22.3110403542825</v>
      </c>
      <c r="H18" s="13">
        <v>1.38412626188289</v>
      </c>
      <c r="I18" s="14">
        <v>624</v>
      </c>
      <c r="J18" s="13">
        <v>2.0680502855690999</v>
      </c>
      <c r="K18" s="14">
        <v>301.73347541609002</v>
      </c>
      <c r="L18" s="14">
        <v>93</v>
      </c>
      <c r="ZA18" s="8"/>
    </row>
    <row r="19" spans="2:677" x14ac:dyDescent="0.3">
      <c r="B19" s="21"/>
      <c r="C19" s="15" t="s">
        <v>225</v>
      </c>
      <c r="D19" s="13">
        <v>22.1503464493702</v>
      </c>
      <c r="E19" s="13">
        <v>0.27280803230331802</v>
      </c>
      <c r="F19" s="13">
        <v>21.615445223877401</v>
      </c>
      <c r="G19" s="13">
        <v>22.685247674863</v>
      </c>
      <c r="H19" s="13">
        <v>1.2316197081922999</v>
      </c>
      <c r="I19" s="14">
        <v>567</v>
      </c>
      <c r="J19" s="13">
        <v>1.4850208459952601</v>
      </c>
      <c r="K19" s="14">
        <v>381.81282204156201</v>
      </c>
      <c r="L19" s="14">
        <v>89</v>
      </c>
      <c r="ZA19" s="8"/>
    </row>
    <row r="20" spans="2:677" x14ac:dyDescent="0.3">
      <c r="B20" s="21"/>
      <c r="C20" s="15" t="s">
        <v>226</v>
      </c>
      <c r="D20" s="13">
        <v>22.352287283457901</v>
      </c>
      <c r="E20" s="13">
        <v>0.24012398854525299</v>
      </c>
      <c r="F20" s="13">
        <v>21.881470443284101</v>
      </c>
      <c r="G20" s="13">
        <v>22.823104123631602</v>
      </c>
      <c r="H20" s="13">
        <v>1.07427032186975</v>
      </c>
      <c r="I20" s="14">
        <v>558</v>
      </c>
      <c r="J20" s="13">
        <v>1.1008715661642501</v>
      </c>
      <c r="K20" s="14">
        <v>506.87111662283098</v>
      </c>
      <c r="L20" s="14">
        <v>89</v>
      </c>
      <c r="ZA20" s="8"/>
    </row>
    <row r="21" spans="2:677" x14ac:dyDescent="0.3">
      <c r="B21" s="21"/>
      <c r="C21" s="15" t="s">
        <v>227</v>
      </c>
      <c r="D21" s="13">
        <v>20.958395451874399</v>
      </c>
      <c r="E21" s="13">
        <v>0.14207669383667501</v>
      </c>
      <c r="F21" s="13">
        <v>20.679822284488001</v>
      </c>
      <c r="G21" s="13">
        <v>21.2369686192609</v>
      </c>
      <c r="H21" s="13">
        <v>0.67789871683124703</v>
      </c>
      <c r="I21" s="14">
        <v>1168</v>
      </c>
      <c r="J21" s="13">
        <v>1.06501996612766</v>
      </c>
      <c r="K21" s="14">
        <v>1096.6930547290799</v>
      </c>
      <c r="L21" s="14">
        <v>195</v>
      </c>
      <c r="ZA21" s="8"/>
    </row>
    <row r="22" spans="2:677" x14ac:dyDescent="0.3">
      <c r="B22" s="21"/>
      <c r="C22" s="15" t="s">
        <v>228</v>
      </c>
      <c r="D22" s="13">
        <v>19.6671326494751</v>
      </c>
      <c r="E22" s="13">
        <v>0.13926515484438701</v>
      </c>
      <c r="F22" s="13">
        <v>19.394072133750001</v>
      </c>
      <c r="G22" s="13">
        <v>19.940193165200299</v>
      </c>
      <c r="H22" s="13">
        <v>0.70811112797423403</v>
      </c>
      <c r="I22" s="14">
        <v>1424</v>
      </c>
      <c r="J22" s="13">
        <v>1.5820932266877901</v>
      </c>
      <c r="K22" s="14">
        <v>900.07338125151296</v>
      </c>
      <c r="L22" s="14">
        <v>219</v>
      </c>
      <c r="ZA22" s="8"/>
    </row>
    <row r="23" spans="2:677" x14ac:dyDescent="0.3">
      <c r="B23" s="21"/>
      <c r="C23" s="15" t="s">
        <v>229</v>
      </c>
      <c r="D23" s="13">
        <v>20.6583052670135</v>
      </c>
      <c r="E23" s="13">
        <v>0.146971988477827</v>
      </c>
      <c r="F23" s="13">
        <v>20.370133778490398</v>
      </c>
      <c r="G23" s="13">
        <v>20.946476755536601</v>
      </c>
      <c r="H23" s="13">
        <v>0.71144262115492596</v>
      </c>
      <c r="I23" s="14">
        <v>1104</v>
      </c>
      <c r="J23" s="13">
        <v>1.1404498390981199</v>
      </c>
      <c r="K23" s="14">
        <v>968.03906857758204</v>
      </c>
      <c r="L23" s="14">
        <v>180</v>
      </c>
      <c r="ZA23" s="8"/>
    </row>
    <row r="24" spans="2:677" x14ac:dyDescent="0.3">
      <c r="B24" s="21"/>
      <c r="C24" s="15" t="s">
        <v>230</v>
      </c>
      <c r="D24" s="13">
        <v>21.489353768205699</v>
      </c>
      <c r="E24" s="13">
        <v>0.215268279148736</v>
      </c>
      <c r="F24" s="13">
        <v>21.0672721111731</v>
      </c>
      <c r="G24" s="13">
        <v>21.911435425238299</v>
      </c>
      <c r="H24" s="13">
        <v>1.0017438470729301</v>
      </c>
      <c r="I24" s="14">
        <v>651</v>
      </c>
      <c r="J24" s="13">
        <v>1.3791733093937599</v>
      </c>
      <c r="K24" s="14">
        <v>472.02189570080799</v>
      </c>
      <c r="L24" s="14">
        <v>99</v>
      </c>
      <c r="ZA24" s="8"/>
    </row>
    <row r="25" spans="2:677" x14ac:dyDescent="0.3">
      <c r="B25" s="21"/>
      <c r="C25" s="15" t="s">
        <v>231</v>
      </c>
      <c r="D25" s="13">
        <v>21.817349545937201</v>
      </c>
      <c r="E25" s="13">
        <v>0.18437770620031099</v>
      </c>
      <c r="F25" s="13">
        <v>21.455835773166601</v>
      </c>
      <c r="G25" s="13">
        <v>22.178863318707801</v>
      </c>
      <c r="H25" s="13">
        <v>0.84509672365150401</v>
      </c>
      <c r="I25" s="14">
        <v>1006</v>
      </c>
      <c r="J25" s="13">
        <v>1.31404478291718</v>
      </c>
      <c r="K25" s="14">
        <v>765.57512580863602</v>
      </c>
      <c r="L25" s="14">
        <v>159</v>
      </c>
      <c r="ZA25" s="8"/>
    </row>
    <row r="26" spans="2:677" x14ac:dyDescent="0.3">
      <c r="B26" s="21"/>
      <c r="C26" s="15" t="s">
        <v>232</v>
      </c>
      <c r="D26" s="13">
        <v>20.304664243255498</v>
      </c>
      <c r="E26" s="13">
        <v>0.13939366784097301</v>
      </c>
      <c r="F26" s="13">
        <v>20.031351749028101</v>
      </c>
      <c r="G26" s="13">
        <v>20.5779767374828</v>
      </c>
      <c r="H26" s="13">
        <v>0.68651057791943204</v>
      </c>
      <c r="I26" s="14">
        <v>1106</v>
      </c>
      <c r="J26" s="13">
        <v>1.1076156384793501</v>
      </c>
      <c r="K26" s="14">
        <v>998.54133652214398</v>
      </c>
      <c r="L26" s="14">
        <v>174</v>
      </c>
      <c r="ZA26" s="8"/>
    </row>
    <row r="27" spans="2:677" x14ac:dyDescent="0.3">
      <c r="B27" s="21"/>
      <c r="C27" s="15" t="s">
        <v>233</v>
      </c>
      <c r="D27" s="13">
        <v>20.778825357736999</v>
      </c>
      <c r="E27" s="13">
        <v>0.163330625860584</v>
      </c>
      <c r="F27" s="13">
        <v>20.458579098139399</v>
      </c>
      <c r="G27" s="13">
        <v>21.099071617334701</v>
      </c>
      <c r="H27" s="13">
        <v>0.78604359509555999</v>
      </c>
      <c r="I27" s="14">
        <v>965</v>
      </c>
      <c r="J27" s="13">
        <v>1.1527335091058799</v>
      </c>
      <c r="K27" s="14">
        <v>837.140581389452</v>
      </c>
      <c r="L27" s="14">
        <v>160</v>
      </c>
      <c r="ZA27" s="8"/>
    </row>
    <row r="28" spans="2:677" x14ac:dyDescent="0.3">
      <c r="B28" s="21"/>
      <c r="C28" s="15" t="s">
        <v>234</v>
      </c>
      <c r="D28" s="13">
        <v>19.2077708836174</v>
      </c>
      <c r="E28" s="13">
        <v>0.16201456961934699</v>
      </c>
      <c r="F28" s="13">
        <v>18.8901050469285</v>
      </c>
      <c r="G28" s="13">
        <v>19.5254367203062</v>
      </c>
      <c r="H28" s="13">
        <v>0.84348449698310202</v>
      </c>
      <c r="I28" s="14">
        <v>561</v>
      </c>
      <c r="J28" s="13">
        <v>1.1824184883095099</v>
      </c>
      <c r="K28" s="14">
        <v>474.45130936852598</v>
      </c>
      <c r="L28" s="14">
        <v>89</v>
      </c>
      <c r="ZA28" s="8"/>
    </row>
    <row r="29" spans="2:677" x14ac:dyDescent="0.3">
      <c r="B29" s="21"/>
      <c r="C29" s="15" t="s">
        <v>235</v>
      </c>
      <c r="D29" s="13">
        <v>20.227167356771101</v>
      </c>
      <c r="E29" s="13">
        <v>0.163726060737061</v>
      </c>
      <c r="F29" s="13">
        <v>19.906145758565501</v>
      </c>
      <c r="G29" s="13">
        <v>20.548188954976801</v>
      </c>
      <c r="H29" s="13">
        <v>0.80943642700544804</v>
      </c>
      <c r="I29" s="14">
        <v>779</v>
      </c>
      <c r="J29" s="13">
        <v>1.0850936793222401</v>
      </c>
      <c r="K29" s="14">
        <v>717.91036557006601</v>
      </c>
      <c r="L29" s="14">
        <v>118</v>
      </c>
      <c r="ZA29" s="8"/>
    </row>
    <row r="30" spans="2:677" x14ac:dyDescent="0.3">
      <c r="B30" s="21"/>
      <c r="C30" s="15" t="s">
        <v>236</v>
      </c>
      <c r="D30" s="13">
        <v>20.1955078046506</v>
      </c>
      <c r="E30" s="13">
        <v>0.200968217325595</v>
      </c>
      <c r="F30" s="13">
        <v>19.801464620419701</v>
      </c>
      <c r="G30" s="13">
        <v>20.589550988881498</v>
      </c>
      <c r="H30" s="13">
        <v>0.99511346418987401</v>
      </c>
      <c r="I30" s="14">
        <v>939</v>
      </c>
      <c r="J30" s="13">
        <v>1.84528505737798</v>
      </c>
      <c r="K30" s="14">
        <v>508.86446852512302</v>
      </c>
      <c r="L30" s="14">
        <v>151</v>
      </c>
      <c r="ZA30" s="8"/>
    </row>
    <row r="31" spans="2:677" x14ac:dyDescent="0.3">
      <c r="B31" s="21"/>
      <c r="C31" s="15" t="s">
        <v>237</v>
      </c>
      <c r="D31" s="13">
        <v>23.058124156931498</v>
      </c>
      <c r="E31" s="13">
        <v>0.204414060794497</v>
      </c>
      <c r="F31" s="13">
        <v>22.657324625100401</v>
      </c>
      <c r="G31" s="13">
        <v>23.458923688762599</v>
      </c>
      <c r="H31" s="13">
        <v>0.88651643734448204</v>
      </c>
      <c r="I31" s="14">
        <v>962</v>
      </c>
      <c r="J31" s="13">
        <v>1.1611831366709999</v>
      </c>
      <c r="K31" s="14">
        <v>828.46535539429397</v>
      </c>
      <c r="L31" s="14">
        <v>155</v>
      </c>
      <c r="ZA31" s="8"/>
    </row>
    <row r="32" spans="2:677" x14ac:dyDescent="0.3">
      <c r="B32" s="21"/>
      <c r="C32" s="15" t="s">
        <v>238</v>
      </c>
      <c r="D32" s="13">
        <v>22.558932725147098</v>
      </c>
      <c r="E32" s="13">
        <v>0.22273982781647</v>
      </c>
      <c r="F32" s="13">
        <v>22.122201424169099</v>
      </c>
      <c r="G32" s="13">
        <v>22.995664026125102</v>
      </c>
      <c r="H32" s="13">
        <v>0.98736864252525303</v>
      </c>
      <c r="I32" s="14">
        <v>575</v>
      </c>
      <c r="J32" s="13">
        <v>1.0316329738379599</v>
      </c>
      <c r="K32" s="14">
        <v>557.36876833322196</v>
      </c>
      <c r="L32" s="14">
        <v>85</v>
      </c>
      <c r="ZA32" s="8"/>
    </row>
    <row r="33" spans="2:677" x14ac:dyDescent="0.3">
      <c r="B33" s="21"/>
      <c r="C33" s="15" t="s">
        <v>239</v>
      </c>
      <c r="D33" s="13">
        <v>19.9902541225823</v>
      </c>
      <c r="E33" s="13">
        <v>0.21413502776794399</v>
      </c>
      <c r="F33" s="13">
        <v>19.570394458601999</v>
      </c>
      <c r="G33" s="13">
        <v>20.4101137865627</v>
      </c>
      <c r="H33" s="13">
        <v>1.0711971266340301</v>
      </c>
      <c r="I33" s="14">
        <v>754</v>
      </c>
      <c r="J33" s="13">
        <v>1.6875702728345101</v>
      </c>
      <c r="K33" s="14">
        <v>446.79620880827201</v>
      </c>
      <c r="L33" s="14">
        <v>118</v>
      </c>
      <c r="ZA33" s="8"/>
    </row>
    <row r="34" spans="2:677" x14ac:dyDescent="0.3">
      <c r="B34" s="21"/>
      <c r="C34" s="15" t="s">
        <v>240</v>
      </c>
      <c r="D34" s="13">
        <v>20.2461011736603</v>
      </c>
      <c r="E34" s="13">
        <v>0.14050244372338599</v>
      </c>
      <c r="F34" s="13">
        <v>19.970614676075101</v>
      </c>
      <c r="G34" s="13">
        <v>20.521587671245602</v>
      </c>
      <c r="H34" s="13">
        <v>0.69397284207082699</v>
      </c>
      <c r="I34" s="14">
        <v>1450</v>
      </c>
      <c r="J34" s="13">
        <v>1.40804146925312</v>
      </c>
      <c r="K34" s="14">
        <v>1029.7992151957901</v>
      </c>
      <c r="L34" s="14">
        <v>223</v>
      </c>
      <c r="ZA34" s="8"/>
    </row>
    <row r="35" spans="2:677" x14ac:dyDescent="0.3">
      <c r="B35" s="21"/>
      <c r="C35" s="15" t="s">
        <v>241</v>
      </c>
      <c r="D35" s="13">
        <v>19.7091711736789</v>
      </c>
      <c r="E35" s="13">
        <v>0.14647456777219101</v>
      </c>
      <c r="F35" s="13">
        <v>19.421974989815201</v>
      </c>
      <c r="G35" s="13">
        <v>19.9963673575425</v>
      </c>
      <c r="H35" s="13">
        <v>0.74317974348817295</v>
      </c>
      <c r="I35" s="14">
        <v>971</v>
      </c>
      <c r="J35" s="13">
        <v>1.3830914275820601</v>
      </c>
      <c r="K35" s="14">
        <v>702.05047955326802</v>
      </c>
      <c r="L35" s="14">
        <v>150</v>
      </c>
      <c r="ZA35" s="8"/>
    </row>
    <row r="36" spans="2:677" x14ac:dyDescent="0.3">
      <c r="B36" s="21"/>
      <c r="C36" s="15" t="s">
        <v>242</v>
      </c>
      <c r="D36" s="13">
        <v>20.5327118309729</v>
      </c>
      <c r="E36" s="13">
        <v>0.18803451712654001</v>
      </c>
      <c r="F36" s="13">
        <v>20.1640280616691</v>
      </c>
      <c r="G36" s="13">
        <v>20.9013956002767</v>
      </c>
      <c r="H36" s="13">
        <v>0.91578023728407698</v>
      </c>
      <c r="I36" s="14">
        <v>968</v>
      </c>
      <c r="J36" s="13">
        <v>1.6231563784204699</v>
      </c>
      <c r="K36" s="14">
        <v>596.36890990255699</v>
      </c>
      <c r="L36" s="14">
        <v>162</v>
      </c>
      <c r="ZA36" s="8"/>
    </row>
    <row r="37" spans="2:677" x14ac:dyDescent="0.3">
      <c r="B37" s="21"/>
      <c r="C37" s="15" t="s">
        <v>243</v>
      </c>
      <c r="D37" s="13">
        <v>20.376354744345999</v>
      </c>
      <c r="E37" s="13">
        <v>0.19993507630458801</v>
      </c>
      <c r="F37" s="13">
        <v>19.984337264393599</v>
      </c>
      <c r="G37" s="13">
        <v>20.7683722242984</v>
      </c>
      <c r="H37" s="13">
        <v>0.98121120687725505</v>
      </c>
      <c r="I37" s="14">
        <v>605</v>
      </c>
      <c r="J37" s="13">
        <v>1.47192988428244</v>
      </c>
      <c r="K37" s="14">
        <v>411.02501312074202</v>
      </c>
      <c r="L37" s="14">
        <v>91</v>
      </c>
      <c r="ZA37" s="8"/>
    </row>
    <row r="38" spans="2:677" x14ac:dyDescent="0.3">
      <c r="B38" s="21" t="s">
        <v>259</v>
      </c>
      <c r="C38" s="15" t="s">
        <v>244</v>
      </c>
      <c r="D38" s="13">
        <v>20.464938823896901</v>
      </c>
      <c r="E38" s="13">
        <v>7.6731332593680202E-2</v>
      </c>
      <c r="F38" s="13">
        <v>20.3144898672018</v>
      </c>
      <c r="G38" s="13">
        <v>20.615387780591899</v>
      </c>
      <c r="H38" s="13">
        <v>0.37494044450346098</v>
      </c>
      <c r="I38" s="14">
        <v>11194</v>
      </c>
      <c r="J38" s="13">
        <v>3.27694658010273</v>
      </c>
      <c r="K38" s="14">
        <v>3415.9848890942499</v>
      </c>
      <c r="L38" s="14">
        <v>1679</v>
      </c>
      <c r="ZA38" s="8"/>
    </row>
    <row r="39" spans="2:677" x14ac:dyDescent="0.3">
      <c r="B39" s="21"/>
      <c r="C39" s="15" t="s">
        <v>245</v>
      </c>
      <c r="D39" s="13">
        <v>21.822505592932998</v>
      </c>
      <c r="E39" s="13">
        <v>9.3412669853276203E-2</v>
      </c>
      <c r="F39" s="13">
        <v>21.639349139806601</v>
      </c>
      <c r="G39" s="13">
        <v>22.005662046059399</v>
      </c>
      <c r="H39" s="13">
        <v>0.42805657423465998</v>
      </c>
      <c r="I39" s="14">
        <v>8620</v>
      </c>
      <c r="J39" s="13">
        <v>2.71584657995004</v>
      </c>
      <c r="K39" s="14">
        <v>3173.9642672151899</v>
      </c>
      <c r="L39" s="14">
        <v>1347</v>
      </c>
      <c r="ZA39" s="8"/>
    </row>
    <row r="40" spans="2:677" x14ac:dyDescent="0.3">
      <c r="B40" s="21" t="s">
        <v>285</v>
      </c>
      <c r="C40" s="15" t="s">
        <v>279</v>
      </c>
      <c r="D40" s="13">
        <v>20.208213462487201</v>
      </c>
      <c r="E40" s="13">
        <v>0.15023493809331501</v>
      </c>
      <c r="F40" s="13">
        <v>19.9136442307111</v>
      </c>
      <c r="G40" s="13">
        <v>20.502782694263299</v>
      </c>
      <c r="H40" s="13">
        <v>0.74343503136582501</v>
      </c>
      <c r="I40" s="14">
        <v>2982</v>
      </c>
      <c r="J40" s="13">
        <v>3.6638389797522501</v>
      </c>
      <c r="K40" s="14">
        <v>813.90039695512098</v>
      </c>
      <c r="L40" s="14">
        <v>939</v>
      </c>
      <c r="ZA40" s="8"/>
    </row>
    <row r="41" spans="2:677" x14ac:dyDescent="0.3">
      <c r="B41" s="21"/>
      <c r="C41" s="15" t="s">
        <v>280</v>
      </c>
      <c r="D41" s="13">
        <v>20.001165273501801</v>
      </c>
      <c r="E41" s="13">
        <v>0.239147315799179</v>
      </c>
      <c r="F41" s="13">
        <v>19.532263418911</v>
      </c>
      <c r="G41" s="13">
        <v>20.470067128092602</v>
      </c>
      <c r="H41" s="13">
        <v>1.1956669150472401</v>
      </c>
      <c r="I41" s="14">
        <v>998</v>
      </c>
      <c r="J41" s="13">
        <v>2.9972269261283202</v>
      </c>
      <c r="K41" s="14">
        <v>332.97445425300901</v>
      </c>
      <c r="L41" s="14">
        <v>450</v>
      </c>
      <c r="ZA41" s="8"/>
    </row>
    <row r="42" spans="2:677" x14ac:dyDescent="0.3">
      <c r="B42" s="21"/>
      <c r="C42" s="15" t="s">
        <v>281</v>
      </c>
      <c r="D42" s="13">
        <v>20.1175117132087</v>
      </c>
      <c r="E42" s="13">
        <v>0.20028634146441601</v>
      </c>
      <c r="F42" s="13">
        <v>19.7248054992668</v>
      </c>
      <c r="G42" s="13">
        <v>20.510217927150698</v>
      </c>
      <c r="H42" s="13">
        <v>0.99558207953179501</v>
      </c>
      <c r="I42" s="14">
        <v>811</v>
      </c>
      <c r="J42" s="13">
        <v>1.78679697672833</v>
      </c>
      <c r="K42" s="14">
        <v>453.88480647922302</v>
      </c>
      <c r="L42" s="14">
        <v>323</v>
      </c>
      <c r="ZA42" s="8"/>
    </row>
    <row r="43" spans="2:677" x14ac:dyDescent="0.3">
      <c r="B43" s="21"/>
      <c r="C43" s="15" t="s">
        <v>282</v>
      </c>
      <c r="D43" s="13">
        <v>21.510667407034099</v>
      </c>
      <c r="E43" s="13">
        <v>6.8491247936603397E-2</v>
      </c>
      <c r="F43" s="13">
        <v>21.3763749811569</v>
      </c>
      <c r="G43" s="13">
        <v>21.6449598329114</v>
      </c>
      <c r="H43" s="13">
        <v>0.31840596407625299</v>
      </c>
      <c r="I43" s="14">
        <v>14896</v>
      </c>
      <c r="J43" s="13">
        <v>2.6864752331688901</v>
      </c>
      <c r="K43" s="14">
        <v>5544.8119588391301</v>
      </c>
      <c r="L43" s="14">
        <v>2953</v>
      </c>
      <c r="ZA43" s="8"/>
    </row>
    <row r="44" spans="2:677" x14ac:dyDescent="0.3">
      <c r="B44" s="21"/>
      <c r="C44" s="15" t="s">
        <v>283</v>
      </c>
      <c r="D44" s="13">
        <v>22.168089238896702</v>
      </c>
      <c r="E44" s="13">
        <v>0.69040628791266001</v>
      </c>
      <c r="F44" s="13">
        <v>20.814393138476099</v>
      </c>
      <c r="G44" s="13">
        <v>23.521785339317301</v>
      </c>
      <c r="H44" s="13">
        <v>3.11441496139981</v>
      </c>
      <c r="I44" s="14">
        <v>127</v>
      </c>
      <c r="J44" s="13">
        <v>1.7480906019951199</v>
      </c>
      <c r="K44" s="14">
        <v>72.650696625823201</v>
      </c>
      <c r="L44" s="14">
        <v>51</v>
      </c>
      <c r="ZA44" s="8"/>
    </row>
    <row r="45" spans="2:677" x14ac:dyDescent="0.3">
      <c r="B45" s="21" t="s">
        <v>261</v>
      </c>
      <c r="C45" s="15" t="s">
        <v>246</v>
      </c>
      <c r="D45" s="13">
        <v>19.592597150904499</v>
      </c>
      <c r="E45" s="13">
        <v>9.6803433811225997E-2</v>
      </c>
      <c r="F45" s="13">
        <v>19.402792322319598</v>
      </c>
      <c r="G45" s="13">
        <v>19.782401979489499</v>
      </c>
      <c r="H45" s="13">
        <v>0.49408168332985303</v>
      </c>
      <c r="I45" s="14">
        <v>4065</v>
      </c>
      <c r="J45" s="13">
        <v>2.6150488210982399</v>
      </c>
      <c r="K45" s="14">
        <v>1554.4642865569199</v>
      </c>
      <c r="L45" s="14">
        <v>1824</v>
      </c>
      <c r="ZA45" s="8"/>
    </row>
    <row r="46" spans="2:677" x14ac:dyDescent="0.3">
      <c r="B46" s="21"/>
      <c r="C46" s="15" t="s">
        <v>247</v>
      </c>
      <c r="D46" s="13">
        <v>19.9338006789528</v>
      </c>
      <c r="E46" s="13">
        <v>0.11179810212296599</v>
      </c>
      <c r="F46" s="13">
        <v>19.714595442380698</v>
      </c>
      <c r="G46" s="13">
        <v>20.153005915524901</v>
      </c>
      <c r="H46" s="13">
        <v>0.56084689479717897</v>
      </c>
      <c r="I46" s="14">
        <v>3570</v>
      </c>
      <c r="J46" s="13">
        <v>2.54862172552488</v>
      </c>
      <c r="K46" s="14">
        <v>1400.75710892905</v>
      </c>
      <c r="L46" s="14">
        <v>1963</v>
      </c>
      <c r="ZA46" s="8"/>
    </row>
    <row r="47" spans="2:677" x14ac:dyDescent="0.3">
      <c r="B47" s="21"/>
      <c r="C47" s="15" t="s">
        <v>248</v>
      </c>
      <c r="D47" s="13">
        <v>20.548257447742898</v>
      </c>
      <c r="E47" s="13">
        <v>0.12421099498251501</v>
      </c>
      <c r="F47" s="13">
        <v>20.3047139526123</v>
      </c>
      <c r="G47" s="13">
        <v>20.7918009428735</v>
      </c>
      <c r="H47" s="13">
        <v>0.60448432329797697</v>
      </c>
      <c r="I47" s="14">
        <v>3530</v>
      </c>
      <c r="J47" s="13">
        <v>2.7896339058284698</v>
      </c>
      <c r="K47" s="14">
        <v>1265.3990162023299</v>
      </c>
      <c r="L47" s="14">
        <v>1995</v>
      </c>
      <c r="ZA47" s="8"/>
    </row>
    <row r="48" spans="2:677" x14ac:dyDescent="0.3">
      <c r="B48" s="21"/>
      <c r="C48" s="15" t="s">
        <v>249</v>
      </c>
      <c r="D48" s="13">
        <v>21.139730660712999</v>
      </c>
      <c r="E48" s="13">
        <v>0.11081449783705399</v>
      </c>
      <c r="F48" s="13">
        <v>20.9224540007991</v>
      </c>
      <c r="G48" s="13">
        <v>21.357007320626799</v>
      </c>
      <c r="H48" s="13">
        <v>0.52420014055806496</v>
      </c>
      <c r="I48" s="14">
        <v>3899</v>
      </c>
      <c r="J48" s="13">
        <v>2.32507267948206</v>
      </c>
      <c r="K48" s="14">
        <v>1676.9368262795799</v>
      </c>
      <c r="L48" s="14">
        <v>2070</v>
      </c>
      <c r="ZA48" s="8"/>
    </row>
    <row r="49" spans="2:677" x14ac:dyDescent="0.3">
      <c r="B49" s="21"/>
      <c r="C49" s="15" t="s">
        <v>250</v>
      </c>
      <c r="D49" s="13">
        <v>24.293698206587401</v>
      </c>
      <c r="E49" s="13">
        <v>0.14482487080958001</v>
      </c>
      <c r="F49" s="13">
        <v>24.009736587700399</v>
      </c>
      <c r="G49" s="13">
        <v>24.577659825474399</v>
      </c>
      <c r="H49" s="13">
        <v>0.59614172193144899</v>
      </c>
      <c r="I49" s="14">
        <v>4591</v>
      </c>
      <c r="J49" s="13">
        <v>2.83393675132272</v>
      </c>
      <c r="K49" s="14">
        <v>1620.0079263791499</v>
      </c>
      <c r="L49" s="14">
        <v>2057</v>
      </c>
      <c r="ZA49" s="8"/>
    </row>
    <row r="50" spans="2:677" x14ac:dyDescent="0.3">
      <c r="B50" s="21" t="s">
        <v>260</v>
      </c>
      <c r="C50" s="15" t="s">
        <v>251</v>
      </c>
      <c r="D50" s="13">
        <v>21.562951644084801</v>
      </c>
      <c r="E50" s="13">
        <v>6.8290894147620795E-2</v>
      </c>
      <c r="F50" s="13">
        <v>21.429052040038901</v>
      </c>
      <c r="G50" s="13">
        <v>21.696851248130599</v>
      </c>
      <c r="H50" s="13">
        <v>0.31670475950983601</v>
      </c>
      <c r="I50" s="14">
        <v>15450</v>
      </c>
      <c r="J50" s="13">
        <v>2.7564415055840099</v>
      </c>
      <c r="K50" s="14">
        <v>5605.0527350938901</v>
      </c>
      <c r="L50" s="14">
        <v>3089</v>
      </c>
      <c r="ZA50" s="8"/>
    </row>
    <row r="51" spans="2:677" x14ac:dyDescent="0.3">
      <c r="B51" s="21"/>
      <c r="C51" s="15" t="s">
        <v>252</v>
      </c>
      <c r="D51" s="13">
        <v>19.594992030571799</v>
      </c>
      <c r="E51" s="13">
        <v>9.5094261837303698E-2</v>
      </c>
      <c r="F51" s="13">
        <v>19.4085384167191</v>
      </c>
      <c r="G51" s="13">
        <v>19.781445644424402</v>
      </c>
      <c r="H51" s="13">
        <v>0.48529880333168401</v>
      </c>
      <c r="I51" s="14">
        <v>4206</v>
      </c>
      <c r="J51" s="13">
        <v>2.6139143297726002</v>
      </c>
      <c r="K51" s="14">
        <v>1609.0810445061099</v>
      </c>
      <c r="L51" s="14">
        <v>1865</v>
      </c>
      <c r="ZA51" s="8"/>
    </row>
    <row r="52" spans="2:677" x14ac:dyDescent="0.3">
      <c r="B52" s="21" t="s">
        <v>254</v>
      </c>
      <c r="C52" s="15" t="s">
        <v>253</v>
      </c>
      <c r="D52" s="13">
        <v>22.147943823599199</v>
      </c>
      <c r="E52" s="13">
        <v>7.6995091797087301E-2</v>
      </c>
      <c r="F52" s="13">
        <v>21.996977707933699</v>
      </c>
      <c r="G52" s="13">
        <v>22.298909939264799</v>
      </c>
      <c r="H52" s="13">
        <v>0.34763990919575499</v>
      </c>
      <c r="I52" s="14">
        <v>12957</v>
      </c>
      <c r="J52" s="13">
        <v>2.7545253701041599</v>
      </c>
      <c r="K52" s="14">
        <v>4703.8956840357696</v>
      </c>
      <c r="L52" s="14">
        <v>2797</v>
      </c>
      <c r="ZA52" s="8"/>
    </row>
    <row r="53" spans="2:677" x14ac:dyDescent="0.3">
      <c r="B53" s="21"/>
      <c r="C53" s="15" t="s">
        <v>254</v>
      </c>
      <c r="D53" s="13">
        <v>19.676903339243001</v>
      </c>
      <c r="E53" s="13">
        <v>8.1702896030051805E-2</v>
      </c>
      <c r="F53" s="13">
        <v>19.5167065193627</v>
      </c>
      <c r="G53" s="13">
        <v>19.837100159123199</v>
      </c>
      <c r="H53" s="13">
        <v>0.41522232752501398</v>
      </c>
      <c r="I53" s="14">
        <v>6857</v>
      </c>
      <c r="J53" s="13">
        <v>2.8925580995992202</v>
      </c>
      <c r="K53" s="14">
        <v>2370.56604012555</v>
      </c>
      <c r="L53" s="14">
        <v>2196</v>
      </c>
      <c r="ZA53" s="8"/>
    </row>
    <row r="55" spans="2:677" x14ac:dyDescent="0.3">
      <c r="B55" s="16"/>
      <c r="C55" s="16"/>
      <c r="D55" s="16"/>
    </row>
    <row r="56" spans="2:677" x14ac:dyDescent="0.3">
      <c r="B56" s="16" t="s">
        <v>264</v>
      </c>
      <c r="C56" s="16"/>
      <c r="D56" s="16"/>
    </row>
    <row r="57" spans="2:677" x14ac:dyDescent="0.3">
      <c r="B57" s="16" t="s">
        <v>314</v>
      </c>
      <c r="C57" s="16"/>
      <c r="D57" s="16"/>
    </row>
    <row r="58" spans="2:677" x14ac:dyDescent="0.3">
      <c r="B58" s="16" t="s">
        <v>315</v>
      </c>
      <c r="C58" s="16"/>
      <c r="D58" s="16"/>
    </row>
    <row r="59" spans="2:677" x14ac:dyDescent="0.3">
      <c r="B59" s="16" t="s">
        <v>316</v>
      </c>
      <c r="C59" s="16"/>
      <c r="D59" s="16"/>
    </row>
    <row r="60" spans="2:677" x14ac:dyDescent="0.3">
      <c r="B60" s="16" t="s">
        <v>271</v>
      </c>
      <c r="C60" s="16"/>
      <c r="D60" s="16"/>
    </row>
    <row r="61" spans="2:677" x14ac:dyDescent="0.3">
      <c r="B61" s="16" t="s">
        <v>272</v>
      </c>
      <c r="C61" s="16"/>
      <c r="D61" s="16"/>
    </row>
    <row r="62" spans="2:677" x14ac:dyDescent="0.3">
      <c r="B62" s="16"/>
      <c r="C62" s="16"/>
      <c r="D62" s="16"/>
    </row>
    <row r="63" spans="2:677" ht="90" customHeight="1" x14ac:dyDescent="0.3">
      <c r="B63" s="18" t="s">
        <v>327</v>
      </c>
      <c r="C63" s="19"/>
      <c r="D63" s="19"/>
      <c r="E63" s="20"/>
      <c r="F63" s="20"/>
      <c r="G63" s="20"/>
      <c r="H63" s="20"/>
      <c r="I63" s="20"/>
    </row>
    <row r="64" spans="2:677" x14ac:dyDescent="0.3">
      <c r="B64" s="16"/>
      <c r="C64" s="16"/>
      <c r="D64" s="16"/>
    </row>
    <row r="65" spans="2:4" x14ac:dyDescent="0.3">
      <c r="B65" s="16"/>
      <c r="C65" s="16"/>
      <c r="D65" s="16"/>
    </row>
    <row r="66" spans="2:4" x14ac:dyDescent="0.3">
      <c r="B66" s="16"/>
      <c r="C66" s="16"/>
      <c r="D66" s="16"/>
    </row>
    <row r="67" spans="2:4" x14ac:dyDescent="0.3">
      <c r="B67" s="16"/>
      <c r="C67" s="16"/>
      <c r="D67" s="16"/>
    </row>
    <row r="68" spans="2:4" x14ac:dyDescent="0.3">
      <c r="B68" s="16"/>
      <c r="C68" s="16"/>
      <c r="D68" s="16"/>
    </row>
    <row r="69" spans="2:4" x14ac:dyDescent="0.3">
      <c r="B69" s="16"/>
      <c r="C69" s="16"/>
      <c r="D69" s="16"/>
    </row>
    <row r="70" spans="2:4" x14ac:dyDescent="0.3">
      <c r="B70" s="16"/>
      <c r="C70" s="16"/>
      <c r="D70" s="16"/>
    </row>
    <row r="71" spans="2:4" x14ac:dyDescent="0.3">
      <c r="B71" s="16"/>
      <c r="C71" s="16"/>
      <c r="D71" s="16"/>
    </row>
    <row r="72" spans="2:4" x14ac:dyDescent="0.3">
      <c r="B72" s="16"/>
      <c r="C72" s="16"/>
      <c r="D72" s="16"/>
    </row>
    <row r="73" spans="2:4" x14ac:dyDescent="0.3">
      <c r="B73" s="16"/>
      <c r="C73" s="16"/>
      <c r="D73" s="16"/>
    </row>
    <row r="74" spans="2:4" x14ac:dyDescent="0.3">
      <c r="B74" s="16"/>
      <c r="C74" s="16"/>
      <c r="D74" s="16"/>
    </row>
    <row r="75" spans="2:4" x14ac:dyDescent="0.3">
      <c r="B75" s="16"/>
      <c r="C75" s="16"/>
      <c r="D75" s="16"/>
    </row>
    <row r="145" spans="3:3" x14ac:dyDescent="0.3">
      <c r="C145" s="7" t="str">
        <f>HYPERLINK("https://www.cdc.gov/nchs/data/series/sr_02/sr02_175.pdf", "Link to Vital and Health Statistics")</f>
        <v>Link to Vital and Health Statistics</v>
      </c>
    </row>
  </sheetData>
  <mergeCells count="11">
    <mergeCell ref="B8:C8"/>
    <mergeCell ref="B9:C9"/>
    <mergeCell ref="B10:B11"/>
    <mergeCell ref="B12:B14"/>
    <mergeCell ref="B15:B37"/>
    <mergeCell ref="B63:I63"/>
    <mergeCell ref="B38:B39"/>
    <mergeCell ref="B40:B44"/>
    <mergeCell ref="B50:B51"/>
    <mergeCell ref="B52:B53"/>
    <mergeCell ref="B45:B49"/>
  </mergeCells>
  <conditionalFormatting sqref="D9:D53">
    <cfRule type="expression" dxfId="67" priority="1">
      <formula>ZA9 = 3</formula>
    </cfRule>
    <cfRule type="expression" dxfId="66" priority="46">
      <formula>I9 = J9</formula>
    </cfRule>
    <cfRule type="expression" dxfId="65" priority="91">
      <formula>ZA9 = 2</formula>
    </cfRule>
    <cfRule type="expression" dxfId="64" priority="136">
      <formula>ZA9 = 1</formula>
    </cfRule>
  </conditionalFormatting>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1:ZA145"/>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2" width="12.19921875" customWidth="1"/>
  </cols>
  <sheetData>
    <row r="1" spans="2:677" ht="69.900000000000006" customHeight="1" x14ac:dyDescent="0.3"/>
    <row r="2" spans="2:677" x14ac:dyDescent="0.3">
      <c r="B2" s="9" t="s">
        <v>5</v>
      </c>
      <c r="C2" s="10" t="s">
        <v>171</v>
      </c>
      <c r="L2" s="11" t="str">
        <f>HYPERLINK("#'INDICE'!A1", "Índice")</f>
        <v>Índice</v>
      </c>
    </row>
    <row r="3" spans="2:677" x14ac:dyDescent="0.3">
      <c r="B3" s="9" t="s">
        <v>7</v>
      </c>
      <c r="C3" s="10" t="s">
        <v>170</v>
      </c>
    </row>
    <row r="4" spans="2:677" x14ac:dyDescent="0.3">
      <c r="B4" s="9" t="s">
        <v>8</v>
      </c>
      <c r="C4" s="10" t="s">
        <v>326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313</v>
      </c>
      <c r="J8" s="12" t="s">
        <v>212</v>
      </c>
      <c r="K8" s="12" t="s">
        <v>213</v>
      </c>
      <c r="L8" s="12" t="s">
        <v>214</v>
      </c>
      <c r="ZA8" s="8" t="s">
        <v>263</v>
      </c>
    </row>
    <row r="9" spans="2:677" x14ac:dyDescent="0.3">
      <c r="B9" s="21" t="s">
        <v>255</v>
      </c>
      <c r="C9" s="21" t="s">
        <v>215</v>
      </c>
      <c r="D9" s="13">
        <v>61.512029534943998</v>
      </c>
      <c r="E9" s="13">
        <v>0.53192881793664704</v>
      </c>
      <c r="F9" s="13">
        <v>60.469063995451002</v>
      </c>
      <c r="G9" s="13">
        <v>62.554995074437002</v>
      </c>
      <c r="H9" s="13">
        <v>0.86475575909012503</v>
      </c>
      <c r="I9" s="14">
        <v>24849</v>
      </c>
      <c r="J9" s="13">
        <v>3.79217615366895</v>
      </c>
      <c r="K9" s="14">
        <v>6552.7019297240304</v>
      </c>
      <c r="L9" s="14">
        <v>3079</v>
      </c>
      <c r="ZA9" s="8"/>
    </row>
    <row r="10" spans="2:677" x14ac:dyDescent="0.3">
      <c r="B10" s="21" t="s">
        <v>256</v>
      </c>
      <c r="C10" s="15" t="s">
        <v>216</v>
      </c>
      <c r="D10" s="13">
        <v>63.7257711072739</v>
      </c>
      <c r="E10" s="13">
        <v>0.59913512492989196</v>
      </c>
      <c r="F10" s="13">
        <v>62.551032556304598</v>
      </c>
      <c r="G10" s="13">
        <v>64.900509658243195</v>
      </c>
      <c r="H10" s="13">
        <v>0.940177128529881</v>
      </c>
      <c r="I10" s="14">
        <v>13809</v>
      </c>
      <c r="J10" s="13">
        <v>2.6090168717436599</v>
      </c>
      <c r="K10" s="14">
        <v>5292.7982756858</v>
      </c>
      <c r="L10" s="14">
        <v>1937</v>
      </c>
      <c r="ZA10" s="8"/>
    </row>
    <row r="11" spans="2:677" x14ac:dyDescent="0.3">
      <c r="B11" s="21"/>
      <c r="C11" s="15" t="s">
        <v>217</v>
      </c>
      <c r="D11" s="13">
        <v>57.390191354395498</v>
      </c>
      <c r="E11" s="13">
        <v>0.96507482234921504</v>
      </c>
      <c r="F11" s="13">
        <v>55.4979460975077</v>
      </c>
      <c r="G11" s="13">
        <v>59.282436611283302</v>
      </c>
      <c r="H11" s="13">
        <v>1.68160237764271</v>
      </c>
      <c r="I11" s="14">
        <v>11040</v>
      </c>
      <c r="J11" s="13">
        <v>5.8998633832302803</v>
      </c>
      <c r="K11" s="14">
        <v>1871.22976972314</v>
      </c>
      <c r="L11" s="14">
        <v>1142</v>
      </c>
      <c r="ZA11" s="8"/>
    </row>
    <row r="12" spans="2:677" x14ac:dyDescent="0.3">
      <c r="B12" s="21" t="s">
        <v>257</v>
      </c>
      <c r="C12" s="15" t="s">
        <v>218</v>
      </c>
      <c r="D12" s="13">
        <v>68.943309185488502</v>
      </c>
      <c r="E12" s="13">
        <v>0.67407662911726896</v>
      </c>
      <c r="F12" s="13">
        <v>67.621631037134094</v>
      </c>
      <c r="G12" s="13">
        <v>70.264987333842996</v>
      </c>
      <c r="H12" s="13">
        <v>0.97772595641398596</v>
      </c>
      <c r="I12" s="14">
        <v>8558</v>
      </c>
      <c r="J12" s="13">
        <v>1.8149119943112599</v>
      </c>
      <c r="K12" s="14">
        <v>4715.3801544232201</v>
      </c>
      <c r="L12" s="14">
        <v>1236</v>
      </c>
      <c r="ZA12" s="8"/>
    </row>
    <row r="13" spans="2:677" x14ac:dyDescent="0.3">
      <c r="B13" s="21"/>
      <c r="C13" s="15" t="s">
        <v>219</v>
      </c>
      <c r="D13" s="13">
        <v>58.493670816892802</v>
      </c>
      <c r="E13" s="13">
        <v>0.81026769388022002</v>
      </c>
      <c r="F13" s="13">
        <v>56.904959594666501</v>
      </c>
      <c r="G13" s="13">
        <v>60.082382039119103</v>
      </c>
      <c r="H13" s="13">
        <v>1.3852228498646699</v>
      </c>
      <c r="I13" s="14">
        <v>8115</v>
      </c>
      <c r="J13" s="13">
        <v>3.19551366115576</v>
      </c>
      <c r="K13" s="14">
        <v>2539.4978274212599</v>
      </c>
      <c r="L13" s="14">
        <v>999</v>
      </c>
      <c r="ZA13" s="8"/>
    </row>
    <row r="14" spans="2:677" x14ac:dyDescent="0.3">
      <c r="B14" s="21"/>
      <c r="C14" s="15" t="s">
        <v>220</v>
      </c>
      <c r="D14" s="13">
        <v>51.356631038265597</v>
      </c>
      <c r="E14" s="13">
        <v>0.65551946587579402</v>
      </c>
      <c r="F14" s="13">
        <v>50.071338363152996</v>
      </c>
      <c r="G14" s="13">
        <v>52.641923713378198</v>
      </c>
      <c r="H14" s="13">
        <v>1.2764066735362201</v>
      </c>
      <c r="I14" s="14">
        <v>8176</v>
      </c>
      <c r="J14" s="13">
        <v>2.3339248280034401</v>
      </c>
      <c r="K14" s="14">
        <v>3503.1119691177701</v>
      </c>
      <c r="L14" s="14">
        <v>844</v>
      </c>
      <c r="ZA14" s="8"/>
    </row>
    <row r="15" spans="2:677" x14ac:dyDescent="0.3">
      <c r="B15" s="21" t="s">
        <v>258</v>
      </c>
      <c r="C15" s="15" t="s">
        <v>221</v>
      </c>
      <c r="D15" s="13">
        <v>66.969833012097396</v>
      </c>
      <c r="E15" s="13">
        <v>1.9621181717157501</v>
      </c>
      <c r="F15" s="13">
        <v>63.122661043767899</v>
      </c>
      <c r="G15" s="13">
        <v>70.817004980426802</v>
      </c>
      <c r="H15" s="13">
        <v>2.9298537617098699</v>
      </c>
      <c r="I15" s="14">
        <v>635</v>
      </c>
      <c r="J15" s="13">
        <v>1.15631559620915</v>
      </c>
      <c r="K15" s="14">
        <v>549.15803443434902</v>
      </c>
      <c r="L15" s="14">
        <v>95</v>
      </c>
      <c r="ZA15" s="8"/>
    </row>
    <row r="16" spans="2:677" x14ac:dyDescent="0.3">
      <c r="B16" s="21"/>
      <c r="C16" s="15" t="s">
        <v>222</v>
      </c>
      <c r="D16" s="13">
        <v>69.147551445234896</v>
      </c>
      <c r="E16" s="13">
        <v>1.9131110150635999</v>
      </c>
      <c r="F16" s="13">
        <v>65.396468979585507</v>
      </c>
      <c r="G16" s="13">
        <v>72.8986339108843</v>
      </c>
      <c r="H16" s="13">
        <v>2.7667082565877799</v>
      </c>
      <c r="I16" s="14">
        <v>775</v>
      </c>
      <c r="J16" s="13">
        <v>1.4118860712146499</v>
      </c>
      <c r="K16" s="14">
        <v>548.91114502834205</v>
      </c>
      <c r="L16" s="14">
        <v>112</v>
      </c>
      <c r="ZA16" s="8"/>
    </row>
    <row r="17" spans="2:677" x14ac:dyDescent="0.3">
      <c r="B17" s="21"/>
      <c r="C17" s="15" t="s">
        <v>223</v>
      </c>
      <c r="D17" s="13">
        <v>63.770832994366799</v>
      </c>
      <c r="E17" s="13">
        <v>1.8458118386470299</v>
      </c>
      <c r="F17" s="13">
        <v>60.151705631490401</v>
      </c>
      <c r="G17" s="13">
        <v>67.389960357243297</v>
      </c>
      <c r="H17" s="13">
        <v>2.8944452376999399</v>
      </c>
      <c r="I17" s="14">
        <v>843</v>
      </c>
      <c r="J17" s="13">
        <v>1.3150517587742201</v>
      </c>
      <c r="K17" s="14">
        <v>641.03940728977204</v>
      </c>
      <c r="L17" s="14">
        <v>111</v>
      </c>
      <c r="ZA17" s="8"/>
    </row>
    <row r="18" spans="2:677" x14ac:dyDescent="0.3">
      <c r="B18" s="21"/>
      <c r="C18" s="15" t="s">
        <v>224</v>
      </c>
      <c r="D18" s="13">
        <v>70.317130489276494</v>
      </c>
      <c r="E18" s="13">
        <v>2.65758332938355</v>
      </c>
      <c r="F18" s="13">
        <v>65.106343373756502</v>
      </c>
      <c r="G18" s="13">
        <v>75.5279176047965</v>
      </c>
      <c r="H18" s="13">
        <v>3.7794251712089402</v>
      </c>
      <c r="I18" s="14">
        <v>601</v>
      </c>
      <c r="J18" s="13">
        <v>1.96852117518117</v>
      </c>
      <c r="K18" s="14">
        <v>305.30532644368901</v>
      </c>
      <c r="L18" s="14">
        <v>93</v>
      </c>
      <c r="ZA18" s="8"/>
    </row>
    <row r="19" spans="2:677" x14ac:dyDescent="0.3">
      <c r="B19" s="21"/>
      <c r="C19" s="15" t="s">
        <v>225</v>
      </c>
      <c r="D19" s="13">
        <v>69.795387472426697</v>
      </c>
      <c r="E19" s="13">
        <v>2.1947089079499</v>
      </c>
      <c r="F19" s="13">
        <v>65.492169291676404</v>
      </c>
      <c r="G19" s="13">
        <v>74.098605653177003</v>
      </c>
      <c r="H19" s="13">
        <v>3.1444898974404798</v>
      </c>
      <c r="I19" s="14">
        <v>627</v>
      </c>
      <c r="J19" s="13">
        <v>1.4452610670212001</v>
      </c>
      <c r="K19" s="14">
        <v>433.83165457594401</v>
      </c>
      <c r="L19" s="14">
        <v>89</v>
      </c>
      <c r="ZA19" s="8"/>
    </row>
    <row r="20" spans="2:677" x14ac:dyDescent="0.3">
      <c r="B20" s="21"/>
      <c r="C20" s="15" t="s">
        <v>226</v>
      </c>
      <c r="D20" s="13">
        <v>63.726437133162797</v>
      </c>
      <c r="E20" s="13">
        <v>1.8362066118203499</v>
      </c>
      <c r="F20" s="13">
        <v>60.126142967965201</v>
      </c>
      <c r="G20" s="13">
        <v>67.3267312983604</v>
      </c>
      <c r="H20" s="13">
        <v>2.88138909756309</v>
      </c>
      <c r="I20" s="14">
        <v>606</v>
      </c>
      <c r="J20" s="13">
        <v>1.09257977730461</v>
      </c>
      <c r="K20" s="14">
        <v>554.65057342997602</v>
      </c>
      <c r="L20" s="14">
        <v>84</v>
      </c>
      <c r="ZA20" s="8"/>
    </row>
    <row r="21" spans="2:677" x14ac:dyDescent="0.3">
      <c r="B21" s="21"/>
      <c r="C21" s="15" t="s">
        <v>227</v>
      </c>
      <c r="D21" s="13">
        <v>64.960669973158502</v>
      </c>
      <c r="E21" s="13">
        <v>1.40894556582709</v>
      </c>
      <c r="F21" s="13">
        <v>62.198116746809099</v>
      </c>
      <c r="G21" s="13">
        <v>67.7232231995078</v>
      </c>
      <c r="H21" s="13">
        <v>2.1689209277078998</v>
      </c>
      <c r="I21" s="14">
        <v>1319</v>
      </c>
      <c r="J21" s="13">
        <v>1.3215874676625801</v>
      </c>
      <c r="K21" s="14">
        <v>998.04215178647598</v>
      </c>
      <c r="L21" s="14">
        <v>188</v>
      </c>
      <c r="ZA21" s="8"/>
    </row>
    <row r="22" spans="2:677" x14ac:dyDescent="0.3">
      <c r="B22" s="21"/>
      <c r="C22" s="15" t="s">
        <v>228</v>
      </c>
      <c r="D22" s="13">
        <v>55.698641979196097</v>
      </c>
      <c r="E22" s="13">
        <v>1.0420456447734301</v>
      </c>
      <c r="F22" s="13">
        <v>53.655478192181903</v>
      </c>
      <c r="G22" s="13">
        <v>57.741805766210298</v>
      </c>
      <c r="H22" s="13">
        <v>1.8708636472010201</v>
      </c>
      <c r="I22" s="14">
        <v>2138</v>
      </c>
      <c r="J22" s="13">
        <v>1.4223093585979401</v>
      </c>
      <c r="K22" s="14">
        <v>1503.18915296146</v>
      </c>
      <c r="L22" s="14">
        <v>218</v>
      </c>
      <c r="ZA22" s="8"/>
    </row>
    <row r="23" spans="2:677" x14ac:dyDescent="0.3">
      <c r="B23" s="21"/>
      <c r="C23" s="15" t="s">
        <v>229</v>
      </c>
      <c r="D23" s="13">
        <v>57.769323141836502</v>
      </c>
      <c r="E23" s="13">
        <v>1.4387064050965701</v>
      </c>
      <c r="F23" s="13">
        <v>54.948417127035299</v>
      </c>
      <c r="G23" s="13">
        <v>60.590229156637598</v>
      </c>
      <c r="H23" s="13">
        <v>2.4904332037337999</v>
      </c>
      <c r="I23" s="14">
        <v>1402</v>
      </c>
      <c r="J23" s="13">
        <v>1.7536029546493099</v>
      </c>
      <c r="K23" s="14">
        <v>799.49682810632203</v>
      </c>
      <c r="L23" s="14">
        <v>175</v>
      </c>
      <c r="ZA23" s="8"/>
    </row>
    <row r="24" spans="2:677" x14ac:dyDescent="0.3">
      <c r="B24" s="21"/>
      <c r="C24" s="15" t="s">
        <v>230</v>
      </c>
      <c r="D24" s="13">
        <v>67.250636201730103</v>
      </c>
      <c r="E24" s="13">
        <v>2.0241231882771098</v>
      </c>
      <c r="F24" s="13">
        <v>63.2818895163172</v>
      </c>
      <c r="G24" s="13">
        <v>71.219382887142999</v>
      </c>
      <c r="H24" s="13">
        <v>3.00982013345627</v>
      </c>
      <c r="I24" s="14">
        <v>693</v>
      </c>
      <c r="J24" s="13">
        <v>1.4216725335726801</v>
      </c>
      <c r="K24" s="14">
        <v>487.454025898976</v>
      </c>
      <c r="L24" s="14">
        <v>98</v>
      </c>
      <c r="ZA24" s="8"/>
    </row>
    <row r="25" spans="2:677" x14ac:dyDescent="0.3">
      <c r="B25" s="21"/>
      <c r="C25" s="15" t="s">
        <v>231</v>
      </c>
      <c r="D25" s="13">
        <v>62.012865010582502</v>
      </c>
      <c r="E25" s="13">
        <v>1.5051551553543501</v>
      </c>
      <c r="F25" s="13">
        <v>59.061671343892002</v>
      </c>
      <c r="G25" s="13">
        <v>64.964058677272902</v>
      </c>
      <c r="H25" s="13">
        <v>2.4271659680575901</v>
      </c>
      <c r="I25" s="14">
        <v>1194</v>
      </c>
      <c r="J25" s="13">
        <v>1.3875382755978301</v>
      </c>
      <c r="K25" s="14">
        <v>860.51680230987597</v>
      </c>
      <c r="L25" s="14">
        <v>157</v>
      </c>
      <c r="ZA25" s="8"/>
    </row>
    <row r="26" spans="2:677" x14ac:dyDescent="0.3">
      <c r="B26" s="21"/>
      <c r="C26" s="15" t="s">
        <v>232</v>
      </c>
      <c r="D26" s="13">
        <v>59.862657582982003</v>
      </c>
      <c r="E26" s="13">
        <v>1.31397401266294</v>
      </c>
      <c r="F26" s="13">
        <v>57.286317349503697</v>
      </c>
      <c r="G26" s="13">
        <v>62.438997816460301</v>
      </c>
      <c r="H26" s="13">
        <v>2.19498108790359</v>
      </c>
      <c r="I26" s="14">
        <v>1299</v>
      </c>
      <c r="J26" s="13">
        <v>1.3207061853036399</v>
      </c>
      <c r="K26" s="14">
        <v>983.56471292012202</v>
      </c>
      <c r="L26" s="14">
        <v>170</v>
      </c>
      <c r="ZA26" s="8"/>
    </row>
    <row r="27" spans="2:677" x14ac:dyDescent="0.3">
      <c r="B27" s="21"/>
      <c r="C27" s="15" t="s">
        <v>233</v>
      </c>
      <c r="D27" s="13">
        <v>59.013445443150196</v>
      </c>
      <c r="E27" s="13">
        <v>1.46065428458708</v>
      </c>
      <c r="F27" s="13">
        <v>56.149505696763903</v>
      </c>
      <c r="G27" s="13">
        <v>61.877385189536596</v>
      </c>
      <c r="H27" s="13">
        <v>2.4751211755534301</v>
      </c>
      <c r="I27" s="14">
        <v>1065</v>
      </c>
      <c r="J27" s="13">
        <v>1.42797832451715</v>
      </c>
      <c r="K27" s="14">
        <v>745.80963990480404</v>
      </c>
      <c r="L27" s="14">
        <v>157</v>
      </c>
      <c r="ZA27" s="8"/>
    </row>
    <row r="28" spans="2:677" x14ac:dyDescent="0.3">
      <c r="B28" s="21"/>
      <c r="C28" s="15" t="s">
        <v>234</v>
      </c>
      <c r="D28" s="13">
        <v>46.650637692769202</v>
      </c>
      <c r="E28" s="13">
        <v>1.1807398840568999</v>
      </c>
      <c r="F28" s="13">
        <v>44.335532797807602</v>
      </c>
      <c r="G28" s="13">
        <v>48.965742587730801</v>
      </c>
      <c r="H28" s="13">
        <v>2.5310262462712401</v>
      </c>
      <c r="I28" s="14">
        <v>1001</v>
      </c>
      <c r="J28" s="13">
        <v>1.078776574323</v>
      </c>
      <c r="K28" s="14">
        <v>927.90298179045101</v>
      </c>
      <c r="L28" s="14">
        <v>89</v>
      </c>
      <c r="ZA28" s="8"/>
    </row>
    <row r="29" spans="2:677" x14ac:dyDescent="0.3">
      <c r="B29" s="21"/>
      <c r="C29" s="15" t="s">
        <v>235</v>
      </c>
      <c r="D29" s="13">
        <v>50.8053269022096</v>
      </c>
      <c r="E29" s="13">
        <v>1.8408782071337699</v>
      </c>
      <c r="F29" s="13">
        <v>47.195873028490702</v>
      </c>
      <c r="G29" s="13">
        <v>54.414780775928499</v>
      </c>
      <c r="H29" s="13">
        <v>3.62339604797172</v>
      </c>
      <c r="I29" s="14">
        <v>1319</v>
      </c>
      <c r="J29" s="13">
        <v>3.1504074576398602</v>
      </c>
      <c r="K29" s="14">
        <v>418.676002306106</v>
      </c>
      <c r="L29" s="14">
        <v>118</v>
      </c>
      <c r="ZA29" s="8"/>
    </row>
    <row r="30" spans="2:677" x14ac:dyDescent="0.3">
      <c r="B30" s="21"/>
      <c r="C30" s="15" t="s">
        <v>236</v>
      </c>
      <c r="D30" s="13">
        <v>46.714542019345203</v>
      </c>
      <c r="E30" s="13">
        <v>1.79924478897651</v>
      </c>
      <c r="F30" s="13">
        <v>43.1867197831032</v>
      </c>
      <c r="G30" s="13">
        <v>50.242364255587098</v>
      </c>
      <c r="H30" s="13">
        <v>3.8515732172466102</v>
      </c>
      <c r="I30" s="14">
        <v>1472</v>
      </c>
      <c r="J30" s="13">
        <v>3.9997994374829999</v>
      </c>
      <c r="K30" s="14">
        <v>368.01845267679198</v>
      </c>
      <c r="L30" s="14">
        <v>150</v>
      </c>
      <c r="ZA30" s="8"/>
    </row>
    <row r="31" spans="2:677" x14ac:dyDescent="0.3">
      <c r="B31" s="21"/>
      <c r="C31" s="15" t="s">
        <v>237</v>
      </c>
      <c r="D31" s="13">
        <v>73.728469835678098</v>
      </c>
      <c r="E31" s="13">
        <v>1.5506107988073701</v>
      </c>
      <c r="F31" s="13">
        <v>70.688150203071999</v>
      </c>
      <c r="G31" s="13">
        <v>76.768789468284197</v>
      </c>
      <c r="H31" s="13">
        <v>2.1031370951591501</v>
      </c>
      <c r="I31" s="14">
        <v>883</v>
      </c>
      <c r="J31" s="13">
        <v>0.92829031595665101</v>
      </c>
      <c r="K31" s="14">
        <v>883</v>
      </c>
      <c r="L31" s="14">
        <v>151</v>
      </c>
      <c r="ZA31" s="8"/>
    </row>
    <row r="32" spans="2:677" x14ac:dyDescent="0.3">
      <c r="B32" s="21"/>
      <c r="C32" s="15" t="s">
        <v>238</v>
      </c>
      <c r="D32" s="13">
        <v>77.334902605064201</v>
      </c>
      <c r="E32" s="13">
        <v>2.17030592486763</v>
      </c>
      <c r="F32" s="13">
        <v>73.079531936156499</v>
      </c>
      <c r="G32" s="13">
        <v>81.590273273972002</v>
      </c>
      <c r="H32" s="13">
        <v>2.80637312747518</v>
      </c>
      <c r="I32" s="14">
        <v>544</v>
      </c>
      <c r="J32" s="13">
        <v>1.05344249602882</v>
      </c>
      <c r="K32" s="14">
        <v>516.40217861983399</v>
      </c>
      <c r="L32" s="14">
        <v>84</v>
      </c>
      <c r="ZA32" s="8"/>
    </row>
    <row r="33" spans="2:677" x14ac:dyDescent="0.3">
      <c r="B33" s="21"/>
      <c r="C33" s="15" t="s">
        <v>239</v>
      </c>
      <c r="D33" s="13">
        <v>56.761872548316902</v>
      </c>
      <c r="E33" s="13">
        <v>1.9294885311825201</v>
      </c>
      <c r="F33" s="13">
        <v>52.978678295603999</v>
      </c>
      <c r="G33" s="13">
        <v>60.545066801029797</v>
      </c>
      <c r="H33" s="13">
        <v>3.3992686367774501</v>
      </c>
      <c r="I33" s="14">
        <v>1105</v>
      </c>
      <c r="J33" s="13">
        <v>2.1853976947348399</v>
      </c>
      <c r="K33" s="14">
        <v>505.62879363431898</v>
      </c>
      <c r="L33" s="14">
        <v>117</v>
      </c>
      <c r="ZA33" s="8"/>
    </row>
    <row r="34" spans="2:677" x14ac:dyDescent="0.3">
      <c r="B34" s="21"/>
      <c r="C34" s="15" t="s">
        <v>240</v>
      </c>
      <c r="D34" s="13">
        <v>59.232151366698602</v>
      </c>
      <c r="E34" s="13">
        <v>1.3721780946004301</v>
      </c>
      <c r="F34" s="13">
        <v>56.541688999446599</v>
      </c>
      <c r="G34" s="13">
        <v>61.922613733950598</v>
      </c>
      <c r="H34" s="13">
        <v>2.3166102580091299</v>
      </c>
      <c r="I34" s="14">
        <v>1761</v>
      </c>
      <c r="J34" s="13">
        <v>1.9710747944753599</v>
      </c>
      <c r="K34" s="14">
        <v>893.42119585509101</v>
      </c>
      <c r="L34" s="14">
        <v>220</v>
      </c>
      <c r="ZA34" s="8"/>
    </row>
    <row r="35" spans="2:677" x14ac:dyDescent="0.3">
      <c r="B35" s="21"/>
      <c r="C35" s="15" t="s">
        <v>241</v>
      </c>
      <c r="D35" s="13">
        <v>52.0717746072228</v>
      </c>
      <c r="E35" s="13">
        <v>1.55892874162214</v>
      </c>
      <c r="F35" s="13">
        <v>49.015145785449299</v>
      </c>
      <c r="G35" s="13">
        <v>55.128403428996201</v>
      </c>
      <c r="H35" s="13">
        <v>2.9938075922726499</v>
      </c>
      <c r="I35" s="14">
        <v>1518</v>
      </c>
      <c r="J35" s="13">
        <v>2.2734188831690099</v>
      </c>
      <c r="K35" s="14">
        <v>667.71680803671404</v>
      </c>
      <c r="L35" s="14">
        <v>150</v>
      </c>
      <c r="ZA35" s="8"/>
    </row>
    <row r="36" spans="2:677" x14ac:dyDescent="0.3">
      <c r="B36" s="21"/>
      <c r="C36" s="15" t="s">
        <v>242</v>
      </c>
      <c r="D36" s="13">
        <v>60.651555211191301</v>
      </c>
      <c r="E36" s="13">
        <v>1.3198778927125501</v>
      </c>
      <c r="F36" s="13">
        <v>58.063639099074003</v>
      </c>
      <c r="G36" s="13">
        <v>63.239471323308699</v>
      </c>
      <c r="H36" s="13">
        <v>2.1761649608434301</v>
      </c>
      <c r="I36" s="14">
        <v>1157</v>
      </c>
      <c r="J36" s="13">
        <v>1.1654505495727301</v>
      </c>
      <c r="K36" s="14">
        <v>992.749113571718</v>
      </c>
      <c r="L36" s="14">
        <v>162</v>
      </c>
      <c r="ZA36" s="8"/>
    </row>
    <row r="37" spans="2:677" x14ac:dyDescent="0.3">
      <c r="B37" s="21"/>
      <c r="C37" s="15" t="s">
        <v>243</v>
      </c>
      <c r="D37" s="13">
        <v>57.071203860313602</v>
      </c>
      <c r="E37" s="13">
        <v>1.52624834587119</v>
      </c>
      <c r="F37" s="13">
        <v>54.078652271124497</v>
      </c>
      <c r="G37" s="13">
        <v>60.0637554495027</v>
      </c>
      <c r="H37" s="13">
        <v>2.67428798174085</v>
      </c>
      <c r="I37" s="14">
        <v>892</v>
      </c>
      <c r="J37" s="13">
        <v>1.3518543589180001</v>
      </c>
      <c r="K37" s="14">
        <v>659.83439274770603</v>
      </c>
      <c r="L37" s="14">
        <v>91</v>
      </c>
      <c r="ZA37" s="8"/>
    </row>
    <row r="38" spans="2:677" x14ac:dyDescent="0.3">
      <c r="B38" s="21" t="s">
        <v>259</v>
      </c>
      <c r="C38" s="15" t="s">
        <v>244</v>
      </c>
      <c r="D38" s="13">
        <v>58.849622059239501</v>
      </c>
      <c r="E38" s="13">
        <v>0.61984782461172505</v>
      </c>
      <c r="F38" s="13">
        <v>57.634271623240501</v>
      </c>
      <c r="G38" s="13">
        <v>60.0649724952385</v>
      </c>
      <c r="H38" s="13">
        <v>1.0532740957754501</v>
      </c>
      <c r="I38" s="14">
        <v>15110</v>
      </c>
      <c r="J38" s="13">
        <v>3.3877490706796798</v>
      </c>
      <c r="K38" s="14">
        <v>4460.1886635507299</v>
      </c>
      <c r="L38" s="14">
        <v>1669</v>
      </c>
      <c r="ZA38" s="8"/>
    </row>
    <row r="39" spans="2:677" x14ac:dyDescent="0.3">
      <c r="B39" s="21"/>
      <c r="C39" s="15" t="s">
        <v>245</v>
      </c>
      <c r="D39" s="13">
        <v>63.9019003837996</v>
      </c>
      <c r="E39" s="13">
        <v>0.89721245897841495</v>
      </c>
      <c r="F39" s="13">
        <v>62.142714483798798</v>
      </c>
      <c r="G39" s="13">
        <v>65.661086283800401</v>
      </c>
      <c r="H39" s="13">
        <v>1.40404659891128</v>
      </c>
      <c r="I39" s="14">
        <v>9739</v>
      </c>
      <c r="J39" s="13">
        <v>3.9832125090155102</v>
      </c>
      <c r="K39" s="14">
        <v>2445.0114017158198</v>
      </c>
      <c r="L39" s="14">
        <v>1313</v>
      </c>
      <c r="ZA39" s="8"/>
    </row>
    <row r="40" spans="2:677" x14ac:dyDescent="0.3">
      <c r="B40" s="21" t="s">
        <v>285</v>
      </c>
      <c r="C40" s="15" t="s">
        <v>279</v>
      </c>
      <c r="D40" s="13">
        <v>51.024854019386296</v>
      </c>
      <c r="E40" s="13">
        <v>0.89840654238798201</v>
      </c>
      <c r="F40" s="13">
        <v>49.263326851521398</v>
      </c>
      <c r="G40" s="13">
        <v>52.786381187251301</v>
      </c>
      <c r="H40" s="13">
        <v>1.76072339579187</v>
      </c>
      <c r="I40" s="14">
        <v>5445</v>
      </c>
      <c r="J40" s="13">
        <v>2.9149254556074302</v>
      </c>
      <c r="K40" s="14">
        <v>1867.97229737916</v>
      </c>
      <c r="L40" s="14">
        <v>794</v>
      </c>
      <c r="ZA40" s="8"/>
    </row>
    <row r="41" spans="2:677" x14ac:dyDescent="0.3">
      <c r="B41" s="21"/>
      <c r="C41" s="15" t="s">
        <v>280</v>
      </c>
      <c r="D41" s="13">
        <v>57.426523680085197</v>
      </c>
      <c r="E41" s="13">
        <v>1.61768246216045</v>
      </c>
      <c r="F41" s="13">
        <v>54.254695035004303</v>
      </c>
      <c r="G41" s="13">
        <v>60.598352325166204</v>
      </c>
      <c r="H41" s="13">
        <v>2.8169604539747599</v>
      </c>
      <c r="I41" s="14">
        <v>1459</v>
      </c>
      <c r="J41" s="13">
        <v>2.1731231588442501</v>
      </c>
      <c r="K41" s="14">
        <v>671.38394529647996</v>
      </c>
      <c r="L41" s="14">
        <v>351</v>
      </c>
      <c r="ZA41" s="8"/>
    </row>
    <row r="42" spans="2:677" x14ac:dyDescent="0.3">
      <c r="B42" s="21"/>
      <c r="C42" s="15" t="s">
        <v>281</v>
      </c>
      <c r="D42" s="13">
        <v>61.853901935935603</v>
      </c>
      <c r="E42" s="13">
        <v>1.6975796948316599</v>
      </c>
      <c r="F42" s="13">
        <v>58.5254168782539</v>
      </c>
      <c r="G42" s="13">
        <v>65.182386993617399</v>
      </c>
      <c r="H42" s="13">
        <v>2.7444989591600999</v>
      </c>
      <c r="I42" s="14">
        <v>941</v>
      </c>
      <c r="J42" s="13">
        <v>1.5240248498106099</v>
      </c>
      <c r="K42" s="14">
        <v>617.44400041569895</v>
      </c>
      <c r="L42" s="14">
        <v>245</v>
      </c>
      <c r="ZA42" s="8"/>
    </row>
    <row r="43" spans="2:677" x14ac:dyDescent="0.3">
      <c r="B43" s="21"/>
      <c r="C43" s="15" t="s">
        <v>282</v>
      </c>
      <c r="D43" s="13">
        <v>63.466854756597201</v>
      </c>
      <c r="E43" s="13">
        <v>0.66779048369152005</v>
      </c>
      <c r="F43" s="13">
        <v>62.1575020037359</v>
      </c>
      <c r="G43" s="13">
        <v>64.776207509458501</v>
      </c>
      <c r="H43" s="13">
        <v>1.05218776990379</v>
      </c>
      <c r="I43" s="14">
        <v>16881</v>
      </c>
      <c r="J43" s="13">
        <v>3.9497963636695399</v>
      </c>
      <c r="K43" s="14">
        <v>4273.8912201328703</v>
      </c>
      <c r="L43" s="14">
        <v>2816</v>
      </c>
      <c r="ZA43" s="8"/>
    </row>
    <row r="44" spans="2:677" x14ac:dyDescent="0.3">
      <c r="B44" s="21"/>
      <c r="C44" s="15" t="s">
        <v>283</v>
      </c>
      <c r="D44" s="13">
        <v>62.683759479464101</v>
      </c>
      <c r="E44" s="13">
        <v>3.9160196867598098</v>
      </c>
      <c r="F44" s="13">
        <v>55.005526137812303</v>
      </c>
      <c r="G44" s="13">
        <v>70.361992821115805</v>
      </c>
      <c r="H44" s="13">
        <v>6.2472635963111598</v>
      </c>
      <c r="I44" s="14">
        <v>123</v>
      </c>
      <c r="J44" s="13">
        <v>1.21418743534659</v>
      </c>
      <c r="K44" s="14">
        <v>101.302316610524</v>
      </c>
      <c r="L44" s="14">
        <v>21</v>
      </c>
      <c r="ZA44" s="8"/>
    </row>
    <row r="45" spans="2:677" x14ac:dyDescent="0.3">
      <c r="B45" s="21" t="s">
        <v>261</v>
      </c>
      <c r="C45" s="15" t="s">
        <v>246</v>
      </c>
      <c r="D45" s="13">
        <v>51.207458841107098</v>
      </c>
      <c r="E45" s="13">
        <v>0.73297430193253299</v>
      </c>
      <c r="F45" s="13">
        <v>49.770298440301303</v>
      </c>
      <c r="G45" s="13">
        <v>52.6446192419128</v>
      </c>
      <c r="H45" s="13">
        <v>1.43138190904356</v>
      </c>
      <c r="I45" s="14">
        <v>7655</v>
      </c>
      <c r="J45" s="13">
        <v>3.1868206520528699</v>
      </c>
      <c r="K45" s="14">
        <v>2402.0805799249601</v>
      </c>
      <c r="L45" s="14">
        <v>1581</v>
      </c>
      <c r="ZA45" s="8"/>
    </row>
    <row r="46" spans="2:677" x14ac:dyDescent="0.3">
      <c r="B46" s="21"/>
      <c r="C46" s="15" t="s">
        <v>247</v>
      </c>
      <c r="D46" s="13">
        <v>57.495596632064299</v>
      </c>
      <c r="E46" s="13">
        <v>0.82909178050034604</v>
      </c>
      <c r="F46" s="13">
        <v>55.869976371671797</v>
      </c>
      <c r="G46" s="13">
        <v>59.1212168924569</v>
      </c>
      <c r="H46" s="13">
        <v>1.4420091782089199</v>
      </c>
      <c r="I46" s="14">
        <v>5347</v>
      </c>
      <c r="J46" s="13">
        <v>2.43396387377532</v>
      </c>
      <c r="K46" s="14">
        <v>2196.8280045612501</v>
      </c>
      <c r="L46" s="14">
        <v>1626</v>
      </c>
      <c r="ZA46" s="8"/>
    </row>
    <row r="47" spans="2:677" x14ac:dyDescent="0.3">
      <c r="B47" s="21"/>
      <c r="C47" s="15" t="s">
        <v>248</v>
      </c>
      <c r="D47" s="13">
        <v>62.022954860909302</v>
      </c>
      <c r="E47" s="13">
        <v>1.3265577013010901</v>
      </c>
      <c r="F47" s="13">
        <v>59.421941165521503</v>
      </c>
      <c r="G47" s="13">
        <v>64.623968556297001</v>
      </c>
      <c r="H47" s="13">
        <v>2.1388173205807299</v>
      </c>
      <c r="I47" s="14">
        <v>4220</v>
      </c>
      <c r="J47" s="13">
        <v>4.1799549198417703</v>
      </c>
      <c r="K47" s="14">
        <v>1009.58026603783</v>
      </c>
      <c r="L47" s="14">
        <v>1538</v>
      </c>
      <c r="ZA47" s="8"/>
    </row>
    <row r="48" spans="2:677" x14ac:dyDescent="0.3">
      <c r="B48" s="21"/>
      <c r="C48" s="15" t="s">
        <v>249</v>
      </c>
      <c r="D48" s="13">
        <v>70.175080720075798</v>
      </c>
      <c r="E48" s="13">
        <v>1.14717095505801</v>
      </c>
      <c r="F48" s="13">
        <v>67.925794946731401</v>
      </c>
      <c r="G48" s="13">
        <v>72.424366493420095</v>
      </c>
      <c r="H48" s="13">
        <v>1.6347269476383</v>
      </c>
      <c r="I48" s="14">
        <v>3801</v>
      </c>
      <c r="J48" s="13">
        <v>2.2250489307167198</v>
      </c>
      <c r="K48" s="14">
        <v>1708.2770394517299</v>
      </c>
      <c r="L48" s="14">
        <v>1489</v>
      </c>
      <c r="ZA48" s="8"/>
    </row>
    <row r="49" spans="2:677" x14ac:dyDescent="0.3">
      <c r="B49" s="21"/>
      <c r="C49" s="15" t="s">
        <v>250</v>
      </c>
      <c r="D49" s="13">
        <v>77.510706673569601</v>
      </c>
      <c r="E49" s="13">
        <v>1.1925143083548799</v>
      </c>
      <c r="F49" s="13">
        <v>75.172515093260202</v>
      </c>
      <c r="G49" s="13">
        <v>79.848898253879099</v>
      </c>
      <c r="H49" s="13">
        <v>1.5385155929193901</v>
      </c>
      <c r="I49" s="14">
        <v>3677</v>
      </c>
      <c r="J49" s="13">
        <v>1.99760104711231</v>
      </c>
      <c r="K49" s="14">
        <v>1840.7078857489601</v>
      </c>
      <c r="L49" s="14">
        <v>1445</v>
      </c>
      <c r="ZA49" s="8"/>
    </row>
    <row r="50" spans="2:677" x14ac:dyDescent="0.3">
      <c r="B50" s="21" t="s">
        <v>260</v>
      </c>
      <c r="C50" s="15" t="s">
        <v>251</v>
      </c>
      <c r="D50" s="13">
        <v>65.276242546690099</v>
      </c>
      <c r="E50" s="13">
        <v>0.68459713363763097</v>
      </c>
      <c r="F50" s="13">
        <v>63.933936427123498</v>
      </c>
      <c r="G50" s="13">
        <v>66.6185486662567</v>
      </c>
      <c r="H50" s="13">
        <v>1.0487692105561399</v>
      </c>
      <c r="I50" s="14">
        <v>16833</v>
      </c>
      <c r="J50" s="13">
        <v>3.9350475813277499</v>
      </c>
      <c r="K50" s="14">
        <v>4277.7119341261596</v>
      </c>
      <c r="L50" s="14">
        <v>2960</v>
      </c>
      <c r="ZA50" s="8"/>
    </row>
    <row r="51" spans="2:677" x14ac:dyDescent="0.3">
      <c r="B51" s="21"/>
      <c r="C51" s="15" t="s">
        <v>252</v>
      </c>
      <c r="D51" s="13">
        <v>51.345766945899499</v>
      </c>
      <c r="E51" s="13">
        <v>0.72468638965092003</v>
      </c>
      <c r="F51" s="13">
        <v>49.924856854695498</v>
      </c>
      <c r="G51" s="13">
        <v>52.766677037103499</v>
      </c>
      <c r="H51" s="13">
        <v>1.41138487699383</v>
      </c>
      <c r="I51" s="14">
        <v>7869</v>
      </c>
      <c r="J51" s="13">
        <v>3.1716780231830901</v>
      </c>
      <c r="K51" s="14">
        <v>2481.0210691256402</v>
      </c>
      <c r="L51" s="14">
        <v>1621</v>
      </c>
      <c r="ZA51" s="8"/>
    </row>
    <row r="52" spans="2:677" x14ac:dyDescent="0.3">
      <c r="B52" s="21" t="s">
        <v>254</v>
      </c>
      <c r="C52" s="15" t="s">
        <v>253</v>
      </c>
      <c r="D52" s="13">
        <v>69.511102422335895</v>
      </c>
      <c r="E52" s="13">
        <v>0.61722112938361495</v>
      </c>
      <c r="F52" s="13">
        <v>68.300902210414407</v>
      </c>
      <c r="G52" s="13">
        <v>70.721302634257299</v>
      </c>
      <c r="H52" s="13">
        <v>0.88794610914598904</v>
      </c>
      <c r="I52" s="14">
        <v>13650</v>
      </c>
      <c r="J52" s="13">
        <v>2.3937865325402501</v>
      </c>
      <c r="K52" s="14">
        <v>5702.2628435939996</v>
      </c>
      <c r="L52" s="14">
        <v>2626</v>
      </c>
      <c r="ZA52" s="8"/>
    </row>
    <row r="53" spans="2:677" x14ac:dyDescent="0.3">
      <c r="B53" s="21"/>
      <c r="C53" s="15" t="s">
        <v>254</v>
      </c>
      <c r="D53" s="13">
        <v>52.304368843994602</v>
      </c>
      <c r="E53" s="13">
        <v>0.72913497287556805</v>
      </c>
      <c r="F53" s="13">
        <v>50.874736485856502</v>
      </c>
      <c r="G53" s="13">
        <v>53.734001202132603</v>
      </c>
      <c r="H53" s="13">
        <v>1.3940230787418899</v>
      </c>
      <c r="I53" s="14">
        <v>11199</v>
      </c>
      <c r="J53" s="13">
        <v>4.4784820347326697</v>
      </c>
      <c r="K53" s="14">
        <v>2500.6240760031301</v>
      </c>
      <c r="L53" s="14">
        <v>2028</v>
      </c>
      <c r="ZA53" s="8"/>
    </row>
    <row r="55" spans="2:677" x14ac:dyDescent="0.3">
      <c r="B55" s="16"/>
      <c r="C55" s="16"/>
      <c r="D55" s="16"/>
    </row>
    <row r="56" spans="2:677" x14ac:dyDescent="0.3">
      <c r="B56" s="16" t="s">
        <v>264</v>
      </c>
      <c r="C56" s="16"/>
      <c r="D56" s="16"/>
    </row>
    <row r="57" spans="2:677" x14ac:dyDescent="0.3">
      <c r="B57" s="16" t="s">
        <v>314</v>
      </c>
      <c r="C57" s="16"/>
      <c r="D57" s="16"/>
    </row>
    <row r="58" spans="2:677" x14ac:dyDescent="0.3">
      <c r="B58" s="16" t="s">
        <v>315</v>
      </c>
      <c r="C58" s="16"/>
      <c r="D58" s="16"/>
    </row>
    <row r="59" spans="2:677" x14ac:dyDescent="0.3">
      <c r="B59" s="16" t="s">
        <v>316</v>
      </c>
      <c r="C59" s="16"/>
      <c r="D59" s="16"/>
    </row>
    <row r="60" spans="2:677" x14ac:dyDescent="0.3">
      <c r="B60" s="16" t="s">
        <v>271</v>
      </c>
      <c r="C60" s="16"/>
      <c r="D60" s="16"/>
    </row>
    <row r="61" spans="2:677" x14ac:dyDescent="0.3">
      <c r="B61" s="16" t="s">
        <v>272</v>
      </c>
      <c r="C61" s="16"/>
      <c r="D61" s="16"/>
    </row>
    <row r="62" spans="2:677" x14ac:dyDescent="0.3">
      <c r="B62" s="16"/>
      <c r="C62" s="16"/>
      <c r="D62" s="16"/>
    </row>
    <row r="63" spans="2:677" ht="90" customHeight="1" x14ac:dyDescent="0.3">
      <c r="B63" s="18" t="s">
        <v>328</v>
      </c>
      <c r="C63" s="19"/>
      <c r="D63" s="19"/>
      <c r="E63" s="20"/>
      <c r="F63" s="20"/>
      <c r="G63" s="20"/>
      <c r="H63" s="20"/>
      <c r="I63" s="20"/>
    </row>
    <row r="64" spans="2:677" x14ac:dyDescent="0.3">
      <c r="B64" s="16"/>
      <c r="C64" s="16"/>
      <c r="D64" s="16"/>
    </row>
    <row r="65" spans="2:4" x14ac:dyDescent="0.3">
      <c r="B65" s="16"/>
      <c r="C65" s="16"/>
      <c r="D65" s="16"/>
    </row>
    <row r="66" spans="2:4" x14ac:dyDescent="0.3">
      <c r="B66" s="16"/>
      <c r="C66" s="16"/>
      <c r="D66" s="16"/>
    </row>
    <row r="67" spans="2:4" x14ac:dyDescent="0.3">
      <c r="B67" s="16"/>
      <c r="C67" s="16"/>
      <c r="D67" s="16"/>
    </row>
    <row r="68" spans="2:4" x14ac:dyDescent="0.3">
      <c r="B68" s="16"/>
      <c r="C68" s="16"/>
      <c r="D68" s="16"/>
    </row>
    <row r="69" spans="2:4" x14ac:dyDescent="0.3">
      <c r="B69" s="16"/>
      <c r="C69" s="16"/>
      <c r="D69" s="16"/>
    </row>
    <row r="70" spans="2:4" x14ac:dyDescent="0.3">
      <c r="B70" s="16"/>
      <c r="C70" s="16"/>
      <c r="D70" s="16"/>
    </row>
    <row r="71" spans="2:4" x14ac:dyDescent="0.3">
      <c r="B71" s="16"/>
      <c r="C71" s="16"/>
      <c r="D71" s="16"/>
    </row>
    <row r="72" spans="2:4" x14ac:dyDescent="0.3">
      <c r="B72" s="16"/>
      <c r="C72" s="16"/>
      <c r="D72" s="16"/>
    </row>
    <row r="73" spans="2:4" x14ac:dyDescent="0.3">
      <c r="B73" s="16"/>
      <c r="C73" s="16"/>
      <c r="D73" s="16"/>
    </row>
    <row r="74" spans="2:4" x14ac:dyDescent="0.3">
      <c r="B74" s="16"/>
      <c r="C74" s="16"/>
      <c r="D74" s="16"/>
    </row>
    <row r="75" spans="2:4" x14ac:dyDescent="0.3">
      <c r="B75" s="16"/>
      <c r="C75" s="16"/>
      <c r="D75" s="16"/>
    </row>
    <row r="145" spans="3:3" x14ac:dyDescent="0.3">
      <c r="C145" s="7" t="str">
        <f>HYPERLINK("https://www.cdc.gov/nchs/data/series/sr_02/sr02_175.pdf", "Link to Vital and Health Statistics")</f>
        <v>Link to Vital and Health Statistics</v>
      </c>
    </row>
  </sheetData>
  <mergeCells count="11">
    <mergeCell ref="B8:C8"/>
    <mergeCell ref="B9:C9"/>
    <mergeCell ref="B10:B11"/>
    <mergeCell ref="B12:B14"/>
    <mergeCell ref="B15:B37"/>
    <mergeCell ref="B63:I63"/>
    <mergeCell ref="B38:B39"/>
    <mergeCell ref="B40:B44"/>
    <mergeCell ref="B50:B51"/>
    <mergeCell ref="B52:B53"/>
    <mergeCell ref="B45:B49"/>
  </mergeCells>
  <conditionalFormatting sqref="D9:D53">
    <cfRule type="expression" dxfId="63" priority="1">
      <formula>ZA9 = 3</formula>
    </cfRule>
    <cfRule type="expression" dxfId="62" priority="46">
      <formula>I9 = J9</formula>
    </cfRule>
    <cfRule type="expression" dxfId="61" priority="91">
      <formula>ZA9 = 2</formula>
    </cfRule>
    <cfRule type="expression" dxfId="60" priority="136">
      <formula>ZA9 = 1</formula>
    </cfRule>
  </conditionalFormatting>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173</v>
      </c>
      <c r="M2" s="11" t="str">
        <f>HYPERLINK("#'INDICE'!A1", "Índice")</f>
        <v>Índice</v>
      </c>
    </row>
    <row r="3" spans="2:677" x14ac:dyDescent="0.3">
      <c r="B3" s="9" t="s">
        <v>7</v>
      </c>
      <c r="C3" s="10" t="s">
        <v>172</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51.295837535112703</v>
      </c>
      <c r="E9" s="13">
        <v>0.570058704362431</v>
      </c>
      <c r="F9" s="13">
        <v>50.177648056781301</v>
      </c>
      <c r="G9" s="13">
        <v>52.412731447057801</v>
      </c>
      <c r="H9" s="13">
        <v>1.1113157163526499</v>
      </c>
      <c r="I9" s="14">
        <v>11695</v>
      </c>
      <c r="J9" s="14">
        <v>22142</v>
      </c>
      <c r="K9" s="13">
        <v>2.87997150054519</v>
      </c>
      <c r="L9" s="14">
        <v>7688.2705248327702</v>
      </c>
      <c r="M9" s="14">
        <v>3123</v>
      </c>
      <c r="ZA9" s="8"/>
    </row>
    <row r="10" spans="2:677" x14ac:dyDescent="0.3">
      <c r="B10" s="21" t="s">
        <v>256</v>
      </c>
      <c r="C10" s="15" t="s">
        <v>216</v>
      </c>
      <c r="D10" s="13">
        <v>51.064266108707201</v>
      </c>
      <c r="E10" s="13">
        <v>0.68077294378170194</v>
      </c>
      <c r="F10" s="13">
        <v>49.728714475888999</v>
      </c>
      <c r="G10" s="13">
        <v>52.398300116040097</v>
      </c>
      <c r="H10" s="13">
        <v>1.3331689568052401</v>
      </c>
      <c r="I10" s="14">
        <v>7131</v>
      </c>
      <c r="J10" s="14">
        <v>13471</v>
      </c>
      <c r="K10" s="13">
        <v>2.4982101551440401</v>
      </c>
      <c r="L10" s="14">
        <v>5392.2605239042796</v>
      </c>
      <c r="M10" s="14">
        <v>1972</v>
      </c>
      <c r="ZA10" s="8"/>
    </row>
    <row r="11" spans="2:677" x14ac:dyDescent="0.3">
      <c r="B11" s="21"/>
      <c r="C11" s="15" t="s">
        <v>217</v>
      </c>
      <c r="D11" s="13">
        <v>51.8017859861245</v>
      </c>
      <c r="E11" s="13">
        <v>1.04178461184644</v>
      </c>
      <c r="F11" s="13">
        <v>49.755900990541399</v>
      </c>
      <c r="G11" s="13">
        <v>53.841647613021003</v>
      </c>
      <c r="H11" s="13">
        <v>2.0110978647058402</v>
      </c>
      <c r="I11" s="14">
        <v>4564</v>
      </c>
      <c r="J11" s="14">
        <v>8671</v>
      </c>
      <c r="K11" s="13">
        <v>3.76876705500514</v>
      </c>
      <c r="L11" s="14">
        <v>2300.7524406382199</v>
      </c>
      <c r="M11" s="14">
        <v>1151</v>
      </c>
      <c r="ZA11" s="8"/>
    </row>
    <row r="12" spans="2:677" x14ac:dyDescent="0.3">
      <c r="B12" s="21" t="s">
        <v>257</v>
      </c>
      <c r="C12" s="15" t="s">
        <v>218</v>
      </c>
      <c r="D12" s="13">
        <v>55.895377130181103</v>
      </c>
      <c r="E12" s="13">
        <v>0.80922303495763004</v>
      </c>
      <c r="F12" s="13">
        <v>54.3023003948799</v>
      </c>
      <c r="G12" s="13">
        <v>57.4764074323692</v>
      </c>
      <c r="H12" s="13">
        <v>1.4477459076319299</v>
      </c>
      <c r="I12" s="14">
        <v>4855</v>
      </c>
      <c r="J12" s="14">
        <v>8715</v>
      </c>
      <c r="K12" s="13">
        <v>2.3146963425308602</v>
      </c>
      <c r="L12" s="14">
        <v>3765.0726965210201</v>
      </c>
      <c r="M12" s="14">
        <v>1255</v>
      </c>
      <c r="ZA12" s="8"/>
    </row>
    <row r="13" spans="2:677" x14ac:dyDescent="0.3">
      <c r="B13" s="21"/>
      <c r="C13" s="15" t="s">
        <v>219</v>
      </c>
      <c r="D13" s="13">
        <v>47.986548110564797</v>
      </c>
      <c r="E13" s="13">
        <v>0.864037492028226</v>
      </c>
      <c r="F13" s="13">
        <v>46.294017616203497</v>
      </c>
      <c r="G13" s="13">
        <v>49.683713038009799</v>
      </c>
      <c r="H13" s="13">
        <v>1.8005827175512099</v>
      </c>
      <c r="I13" s="14">
        <v>3585</v>
      </c>
      <c r="J13" s="14">
        <v>7214</v>
      </c>
      <c r="K13" s="13">
        <v>2.15747573721193</v>
      </c>
      <c r="L13" s="14">
        <v>3343.7224231881801</v>
      </c>
      <c r="M13" s="14">
        <v>1019</v>
      </c>
      <c r="ZA13" s="8"/>
    </row>
    <row r="14" spans="2:677" x14ac:dyDescent="0.3">
      <c r="B14" s="21"/>
      <c r="C14" s="15" t="s">
        <v>220</v>
      </c>
      <c r="D14" s="13">
        <v>50.628925604647002</v>
      </c>
      <c r="E14" s="13">
        <v>0.86463254544536605</v>
      </c>
      <c r="F14" s="13">
        <v>48.931784804002199</v>
      </c>
      <c r="G14" s="13">
        <v>52.324618223821702</v>
      </c>
      <c r="H14" s="13">
        <v>1.7077837128070601</v>
      </c>
      <c r="I14" s="14">
        <v>3255</v>
      </c>
      <c r="J14" s="14">
        <v>6213</v>
      </c>
      <c r="K14" s="13">
        <v>1.85790419282216</v>
      </c>
      <c r="L14" s="14">
        <v>3344.09062857135</v>
      </c>
      <c r="M14" s="14">
        <v>849</v>
      </c>
      <c r="ZA14" s="8"/>
    </row>
    <row r="15" spans="2:677" x14ac:dyDescent="0.3">
      <c r="B15" s="21" t="s">
        <v>258</v>
      </c>
      <c r="C15" s="15" t="s">
        <v>221</v>
      </c>
      <c r="D15" s="13">
        <v>52.800389846543801</v>
      </c>
      <c r="E15" s="13">
        <v>2.2327337525604398</v>
      </c>
      <c r="F15" s="13">
        <v>48.358026502949798</v>
      </c>
      <c r="G15" s="13">
        <v>57.198840829683299</v>
      </c>
      <c r="H15" s="13">
        <v>4.2286311882346599</v>
      </c>
      <c r="I15" s="14">
        <v>358</v>
      </c>
      <c r="J15" s="14">
        <v>674</v>
      </c>
      <c r="K15" s="13">
        <v>1.3462118185794201</v>
      </c>
      <c r="L15" s="14">
        <v>500.66415306859699</v>
      </c>
      <c r="M15" s="14">
        <v>96</v>
      </c>
      <c r="ZA15" s="8"/>
    </row>
    <row r="16" spans="2:677" x14ac:dyDescent="0.3">
      <c r="B16" s="21"/>
      <c r="C16" s="15" t="s">
        <v>222</v>
      </c>
      <c r="D16" s="13">
        <v>53.304438168161397</v>
      </c>
      <c r="E16" s="13">
        <v>2.0981297418248399</v>
      </c>
      <c r="F16" s="13">
        <v>49.134735747867403</v>
      </c>
      <c r="G16" s="13">
        <v>57.428482571547598</v>
      </c>
      <c r="H16" s="13">
        <v>3.93612579726625</v>
      </c>
      <c r="I16" s="14">
        <v>434</v>
      </c>
      <c r="J16" s="14">
        <v>790</v>
      </c>
      <c r="K16" s="13">
        <v>1.3954128182935399</v>
      </c>
      <c r="L16" s="14">
        <v>566.14070735432699</v>
      </c>
      <c r="M16" s="14">
        <v>114</v>
      </c>
      <c r="ZA16" s="8"/>
    </row>
    <row r="17" spans="2:677" x14ac:dyDescent="0.3">
      <c r="B17" s="21"/>
      <c r="C17" s="15" t="s">
        <v>223</v>
      </c>
      <c r="D17" s="13">
        <v>52.439046188489101</v>
      </c>
      <c r="E17" s="13">
        <v>1.83816965375758</v>
      </c>
      <c r="F17" s="13">
        <v>48.791133625087397</v>
      </c>
      <c r="G17" s="13">
        <v>56.061115576971197</v>
      </c>
      <c r="H17" s="13">
        <v>3.5053453244560999</v>
      </c>
      <c r="I17" s="14">
        <v>420</v>
      </c>
      <c r="J17" s="14">
        <v>796</v>
      </c>
      <c r="K17" s="13">
        <v>1.0770428289522</v>
      </c>
      <c r="L17" s="14">
        <v>739.06067484279004</v>
      </c>
      <c r="M17" s="14">
        <v>114</v>
      </c>
      <c r="ZA17" s="8"/>
    </row>
    <row r="18" spans="2:677" x14ac:dyDescent="0.3">
      <c r="B18" s="21"/>
      <c r="C18" s="15" t="s">
        <v>224</v>
      </c>
      <c r="D18" s="13">
        <v>57.138920308899301</v>
      </c>
      <c r="E18" s="13">
        <v>2.6303465855975698</v>
      </c>
      <c r="F18" s="13">
        <v>51.855136698206003</v>
      </c>
      <c r="G18" s="13">
        <v>62.264804262709298</v>
      </c>
      <c r="H18" s="13">
        <v>4.6034236758021096</v>
      </c>
      <c r="I18" s="14">
        <v>386</v>
      </c>
      <c r="J18" s="14">
        <v>663</v>
      </c>
      <c r="K18" s="13">
        <v>1.87020324517049</v>
      </c>
      <c r="L18" s="14">
        <v>354.50692416029898</v>
      </c>
      <c r="M18" s="14">
        <v>93</v>
      </c>
      <c r="ZA18" s="8"/>
    </row>
    <row r="19" spans="2:677" x14ac:dyDescent="0.3">
      <c r="B19" s="21"/>
      <c r="C19" s="15" t="s">
        <v>225</v>
      </c>
      <c r="D19" s="13">
        <v>59.370511434510398</v>
      </c>
      <c r="E19" s="13">
        <v>2.3587029980657102</v>
      </c>
      <c r="F19" s="13">
        <v>54.6121467434251</v>
      </c>
      <c r="G19" s="13">
        <v>63.959235143350597</v>
      </c>
      <c r="H19" s="13">
        <v>3.9728527531172002</v>
      </c>
      <c r="I19" s="14">
        <v>372</v>
      </c>
      <c r="J19" s="14">
        <v>612</v>
      </c>
      <c r="K19" s="13">
        <v>1.4092095664108599</v>
      </c>
      <c r="L19" s="14">
        <v>434.28601010615699</v>
      </c>
      <c r="M19" s="14">
        <v>89</v>
      </c>
      <c r="ZA19" s="8"/>
    </row>
    <row r="20" spans="2:677" x14ac:dyDescent="0.3">
      <c r="B20" s="21"/>
      <c r="C20" s="15" t="s">
        <v>226</v>
      </c>
      <c r="D20" s="13">
        <v>55.5806994796826</v>
      </c>
      <c r="E20" s="13">
        <v>2.19879173850306</v>
      </c>
      <c r="F20" s="13">
        <v>51.179763477298501</v>
      </c>
      <c r="G20" s="13">
        <v>59.8957821641268</v>
      </c>
      <c r="H20" s="13">
        <v>3.95603466506719</v>
      </c>
      <c r="I20" s="14">
        <v>348</v>
      </c>
      <c r="J20" s="14">
        <v>611</v>
      </c>
      <c r="K20" s="13">
        <v>1.19454442201981</v>
      </c>
      <c r="L20" s="14">
        <v>511.49207073177001</v>
      </c>
      <c r="M20" s="14">
        <v>89</v>
      </c>
      <c r="ZA20" s="8"/>
    </row>
    <row r="21" spans="2:677" x14ac:dyDescent="0.3">
      <c r="B21" s="21"/>
      <c r="C21" s="15" t="s">
        <v>227</v>
      </c>
      <c r="D21" s="13">
        <v>48.2514765885605</v>
      </c>
      <c r="E21" s="13">
        <v>1.6196351585578299</v>
      </c>
      <c r="F21" s="13">
        <v>45.068684314056</v>
      </c>
      <c r="G21" s="13">
        <v>51.448520006344502</v>
      </c>
      <c r="H21" s="13">
        <v>3.3566540820469202</v>
      </c>
      <c r="I21" s="14">
        <v>633</v>
      </c>
      <c r="J21" s="14">
        <v>1291</v>
      </c>
      <c r="K21" s="13">
        <v>1.3552378781701599</v>
      </c>
      <c r="L21" s="14">
        <v>952.60029312574</v>
      </c>
      <c r="M21" s="14">
        <v>195</v>
      </c>
      <c r="ZA21" s="8"/>
    </row>
    <row r="22" spans="2:677" x14ac:dyDescent="0.3">
      <c r="B22" s="21"/>
      <c r="C22" s="15" t="s">
        <v>228</v>
      </c>
      <c r="D22" s="13">
        <v>50.320883480041303</v>
      </c>
      <c r="E22" s="13">
        <v>1.63539892281148</v>
      </c>
      <c r="F22" s="13">
        <v>47.1008758765308</v>
      </c>
      <c r="G22" s="13">
        <v>53.538231521212403</v>
      </c>
      <c r="H22" s="13">
        <v>3.2499407993504801</v>
      </c>
      <c r="I22" s="14">
        <v>825</v>
      </c>
      <c r="J22" s="14">
        <v>1621</v>
      </c>
      <c r="K22" s="13">
        <v>1.7331665876393301</v>
      </c>
      <c r="L22" s="14">
        <v>935.28228132293498</v>
      </c>
      <c r="M22" s="14">
        <v>219</v>
      </c>
      <c r="ZA22" s="8"/>
    </row>
    <row r="23" spans="2:677" x14ac:dyDescent="0.3">
      <c r="B23" s="21"/>
      <c r="C23" s="15" t="s">
        <v>229</v>
      </c>
      <c r="D23" s="13">
        <v>47.4725259901981</v>
      </c>
      <c r="E23" s="13">
        <v>1.50126834786637</v>
      </c>
      <c r="F23" s="13">
        <v>44.522503300689799</v>
      </c>
      <c r="G23" s="13">
        <v>50.440296437727298</v>
      </c>
      <c r="H23" s="13">
        <v>3.1623940722605401</v>
      </c>
      <c r="I23" s="14">
        <v>635</v>
      </c>
      <c r="J23" s="14">
        <v>1283</v>
      </c>
      <c r="K23" s="13">
        <v>1.1587128522578101</v>
      </c>
      <c r="L23" s="14">
        <v>1107.26311311729</v>
      </c>
      <c r="M23" s="14">
        <v>180</v>
      </c>
      <c r="ZA23" s="8"/>
    </row>
    <row r="24" spans="2:677" x14ac:dyDescent="0.3">
      <c r="B24" s="21"/>
      <c r="C24" s="15" t="s">
        <v>230</v>
      </c>
      <c r="D24" s="13">
        <v>58.223017485892498</v>
      </c>
      <c r="E24" s="13">
        <v>2.2973809357244899</v>
      </c>
      <c r="F24" s="13">
        <v>53.606880318702601</v>
      </c>
      <c r="G24" s="13">
        <v>62.699440857474002</v>
      </c>
      <c r="H24" s="13">
        <v>3.9458293900365899</v>
      </c>
      <c r="I24" s="14">
        <v>416</v>
      </c>
      <c r="J24" s="14">
        <v>700</v>
      </c>
      <c r="K24" s="13">
        <v>1.51674098914348</v>
      </c>
      <c r="L24" s="14">
        <v>461.51584549402799</v>
      </c>
      <c r="M24" s="14">
        <v>99</v>
      </c>
      <c r="ZA24" s="8"/>
    </row>
    <row r="25" spans="2:677" x14ac:dyDescent="0.3">
      <c r="B25" s="21"/>
      <c r="C25" s="15" t="s">
        <v>231</v>
      </c>
      <c r="D25" s="13">
        <v>51.906685474406302</v>
      </c>
      <c r="E25" s="13">
        <v>1.75821503685588</v>
      </c>
      <c r="F25" s="13">
        <v>48.430601215257298</v>
      </c>
      <c r="G25" s="13">
        <v>55.364409354155498</v>
      </c>
      <c r="H25" s="13">
        <v>3.38726123771246</v>
      </c>
      <c r="I25" s="14">
        <v>589</v>
      </c>
      <c r="J25" s="14">
        <v>1118</v>
      </c>
      <c r="K25" s="13">
        <v>1.3832132685446501</v>
      </c>
      <c r="L25" s="14">
        <v>808.26292331356001</v>
      </c>
      <c r="M25" s="14">
        <v>159</v>
      </c>
      <c r="ZA25" s="8"/>
    </row>
    <row r="26" spans="2:677" x14ac:dyDescent="0.3">
      <c r="B26" s="21"/>
      <c r="C26" s="15" t="s">
        <v>232</v>
      </c>
      <c r="D26" s="13">
        <v>48.950455690080503</v>
      </c>
      <c r="E26" s="13">
        <v>1.5509830481572</v>
      </c>
      <c r="F26" s="13">
        <v>45.897036932123697</v>
      </c>
      <c r="G26" s="13">
        <v>52.011726266533003</v>
      </c>
      <c r="H26" s="13">
        <v>3.1684751986312998</v>
      </c>
      <c r="I26" s="14">
        <v>621</v>
      </c>
      <c r="J26" s="14">
        <v>1238</v>
      </c>
      <c r="K26" s="13">
        <v>1.1907900387698001</v>
      </c>
      <c r="L26" s="14">
        <v>1039.64591547891</v>
      </c>
      <c r="M26" s="14">
        <v>174</v>
      </c>
      <c r="ZA26" s="8"/>
    </row>
    <row r="27" spans="2:677" x14ac:dyDescent="0.3">
      <c r="B27" s="21"/>
      <c r="C27" s="15" t="s">
        <v>233</v>
      </c>
      <c r="D27" s="13">
        <v>47.316464937283897</v>
      </c>
      <c r="E27" s="13">
        <v>1.6920377841913301</v>
      </c>
      <c r="F27" s="13">
        <v>43.9917937611404</v>
      </c>
      <c r="G27" s="13">
        <v>50.6651060771907</v>
      </c>
      <c r="H27" s="13">
        <v>3.5760021092743499</v>
      </c>
      <c r="I27" s="14">
        <v>526</v>
      </c>
      <c r="J27" s="14">
        <v>1087</v>
      </c>
      <c r="K27" s="13">
        <v>1.2472765003997699</v>
      </c>
      <c r="L27" s="14">
        <v>871.49882135324299</v>
      </c>
      <c r="M27" s="14">
        <v>160</v>
      </c>
      <c r="ZA27" s="8"/>
    </row>
    <row r="28" spans="2:677" x14ac:dyDescent="0.3">
      <c r="B28" s="21"/>
      <c r="C28" s="15" t="s">
        <v>234</v>
      </c>
      <c r="D28" s="13">
        <v>44.339583155180797</v>
      </c>
      <c r="E28" s="13">
        <v>2.7166499665346602</v>
      </c>
      <c r="F28" s="13">
        <v>39.028566176198296</v>
      </c>
      <c r="G28" s="13">
        <v>49.783219561964998</v>
      </c>
      <c r="H28" s="13">
        <v>6.1269181467648499</v>
      </c>
      <c r="I28" s="14">
        <v>291</v>
      </c>
      <c r="J28" s="14">
        <v>650</v>
      </c>
      <c r="K28" s="13">
        <v>1.94076970786596</v>
      </c>
      <c r="L28" s="14">
        <v>334.91866519017901</v>
      </c>
      <c r="M28" s="14">
        <v>89</v>
      </c>
      <c r="ZA28" s="8"/>
    </row>
    <row r="29" spans="2:677" x14ac:dyDescent="0.3">
      <c r="B29" s="21"/>
      <c r="C29" s="15" t="s">
        <v>235</v>
      </c>
      <c r="D29" s="13">
        <v>53.695361579529902</v>
      </c>
      <c r="E29" s="13">
        <v>1.9295423033213299</v>
      </c>
      <c r="F29" s="13">
        <v>49.860107266571703</v>
      </c>
      <c r="G29" s="13">
        <v>57.487385330415798</v>
      </c>
      <c r="H29" s="13">
        <v>3.5934990408127199</v>
      </c>
      <c r="I29" s="14">
        <v>488</v>
      </c>
      <c r="J29" s="14">
        <v>892</v>
      </c>
      <c r="K29" s="13">
        <v>1.33421262098138</v>
      </c>
      <c r="L29" s="14">
        <v>668.55910817564597</v>
      </c>
      <c r="M29" s="14">
        <v>118</v>
      </c>
      <c r="ZA29" s="8"/>
    </row>
    <row r="30" spans="2:677" x14ac:dyDescent="0.3">
      <c r="B30" s="21"/>
      <c r="C30" s="15" t="s">
        <v>236</v>
      </c>
      <c r="D30" s="13">
        <v>55.529794151630597</v>
      </c>
      <c r="E30" s="13">
        <v>2.10297836517808</v>
      </c>
      <c r="F30" s="13">
        <v>51.3456676720823</v>
      </c>
      <c r="G30" s="13">
        <v>59.636956141614597</v>
      </c>
      <c r="H30" s="13">
        <v>3.78711716350983</v>
      </c>
      <c r="I30" s="14">
        <v>608</v>
      </c>
      <c r="J30" s="14">
        <v>1089</v>
      </c>
      <c r="K30" s="13">
        <v>1.9485129735979501</v>
      </c>
      <c r="L30" s="14">
        <v>558.887733751729</v>
      </c>
      <c r="M30" s="14">
        <v>151</v>
      </c>
      <c r="ZA30" s="8"/>
    </row>
    <row r="31" spans="2:677" x14ac:dyDescent="0.3">
      <c r="B31" s="21"/>
      <c r="C31" s="15" t="s">
        <v>237</v>
      </c>
      <c r="D31" s="13">
        <v>58.677767739530502</v>
      </c>
      <c r="E31" s="13">
        <v>1.8505506449526401</v>
      </c>
      <c r="F31" s="13">
        <v>54.980847193669703</v>
      </c>
      <c r="G31" s="13">
        <v>62.2793827631182</v>
      </c>
      <c r="H31" s="13">
        <v>3.1537509285751999</v>
      </c>
      <c r="I31" s="14">
        <v>631</v>
      </c>
      <c r="J31" s="14">
        <v>1039</v>
      </c>
      <c r="K31" s="13">
        <v>1.46602692170048</v>
      </c>
      <c r="L31" s="14">
        <v>708.71822653491404</v>
      </c>
      <c r="M31" s="14">
        <v>155</v>
      </c>
      <c r="ZA31" s="8"/>
    </row>
    <row r="32" spans="2:677" x14ac:dyDescent="0.3">
      <c r="B32" s="21"/>
      <c r="C32" s="15" t="s">
        <v>238</v>
      </c>
      <c r="D32" s="13">
        <v>58.820931694658398</v>
      </c>
      <c r="E32" s="13">
        <v>2.25161199704853</v>
      </c>
      <c r="F32" s="13">
        <v>54.283052130564897</v>
      </c>
      <c r="G32" s="13">
        <v>63.213626821030303</v>
      </c>
      <c r="H32" s="13">
        <v>3.82790944002168</v>
      </c>
      <c r="I32" s="14">
        <v>365</v>
      </c>
      <c r="J32" s="14">
        <v>611</v>
      </c>
      <c r="K32" s="13">
        <v>1.27675782280062</v>
      </c>
      <c r="L32" s="14">
        <v>478.55590863719902</v>
      </c>
      <c r="M32" s="14">
        <v>85</v>
      </c>
      <c r="ZA32" s="8"/>
    </row>
    <row r="33" spans="2:677" x14ac:dyDescent="0.3">
      <c r="B33" s="21"/>
      <c r="C33" s="15" t="s">
        <v>239</v>
      </c>
      <c r="D33" s="13">
        <v>40.6892556508637</v>
      </c>
      <c r="E33" s="13">
        <v>1.8146016863271099</v>
      </c>
      <c r="F33" s="13">
        <v>37.151431458505897</v>
      </c>
      <c r="G33" s="13">
        <v>44.3263672464008</v>
      </c>
      <c r="H33" s="13">
        <v>4.4596581021225701</v>
      </c>
      <c r="I33" s="14">
        <v>356</v>
      </c>
      <c r="J33" s="14">
        <v>847</v>
      </c>
      <c r="K33" s="13">
        <v>1.15430310449651</v>
      </c>
      <c r="L33" s="14">
        <v>733.77607380641302</v>
      </c>
      <c r="M33" s="14">
        <v>118</v>
      </c>
      <c r="ZA33" s="8"/>
    </row>
    <row r="34" spans="2:677" x14ac:dyDescent="0.3">
      <c r="B34" s="21"/>
      <c r="C34" s="15" t="s">
        <v>240</v>
      </c>
      <c r="D34" s="13">
        <v>54.395290793277901</v>
      </c>
      <c r="E34" s="13">
        <v>1.3585507895887501</v>
      </c>
      <c r="F34" s="13">
        <v>51.707910702160397</v>
      </c>
      <c r="G34" s="13">
        <v>57.057320265279202</v>
      </c>
      <c r="H34" s="13">
        <v>2.4975522141277602</v>
      </c>
      <c r="I34" s="14">
        <v>881</v>
      </c>
      <c r="J34" s="14">
        <v>1595</v>
      </c>
      <c r="K34" s="13">
        <v>1.18595737970398</v>
      </c>
      <c r="L34" s="14">
        <v>1344.9049917781299</v>
      </c>
      <c r="M34" s="14">
        <v>223</v>
      </c>
      <c r="ZA34" s="8"/>
    </row>
    <row r="35" spans="2:677" x14ac:dyDescent="0.3">
      <c r="B35" s="21"/>
      <c r="C35" s="15" t="s">
        <v>241</v>
      </c>
      <c r="D35" s="13">
        <v>54.2246506455241</v>
      </c>
      <c r="E35" s="13">
        <v>1.65253137584223</v>
      </c>
      <c r="F35" s="13">
        <v>50.9459104334221</v>
      </c>
      <c r="G35" s="13">
        <v>57.467201063599497</v>
      </c>
      <c r="H35" s="13">
        <v>3.0475648181582802</v>
      </c>
      <c r="I35" s="14">
        <v>631</v>
      </c>
      <c r="J35" s="14">
        <v>1140</v>
      </c>
      <c r="K35" s="13">
        <v>1.25312594536269</v>
      </c>
      <c r="L35" s="14">
        <v>909.72499948523205</v>
      </c>
      <c r="M35" s="14">
        <v>150</v>
      </c>
      <c r="ZA35" s="8"/>
    </row>
    <row r="36" spans="2:677" x14ac:dyDescent="0.3">
      <c r="B36" s="21"/>
      <c r="C36" s="15" t="s">
        <v>242</v>
      </c>
      <c r="D36" s="13">
        <v>47.043178514874697</v>
      </c>
      <c r="E36" s="13">
        <v>1.7125624871848899</v>
      </c>
      <c r="F36" s="13">
        <v>43.680016406545398</v>
      </c>
      <c r="G36" s="13">
        <v>50.433405943276497</v>
      </c>
      <c r="H36" s="13">
        <v>3.6404055619740698</v>
      </c>
      <c r="I36" s="14">
        <v>536</v>
      </c>
      <c r="J36" s="14">
        <v>1101</v>
      </c>
      <c r="K36" s="13">
        <v>1.29499165765833</v>
      </c>
      <c r="L36" s="14">
        <v>850.19852714023</v>
      </c>
      <c r="M36" s="14">
        <v>162</v>
      </c>
      <c r="ZA36" s="8"/>
    </row>
    <row r="37" spans="2:677" x14ac:dyDescent="0.3">
      <c r="B37" s="21"/>
      <c r="C37" s="15" t="s">
        <v>243</v>
      </c>
      <c r="D37" s="13">
        <v>49.715181726771</v>
      </c>
      <c r="E37" s="13">
        <v>2.1650257022076</v>
      </c>
      <c r="F37" s="13">
        <v>45.427294343596202</v>
      </c>
      <c r="G37" s="13">
        <v>54.007262673247602</v>
      </c>
      <c r="H37" s="13">
        <v>4.35485826865993</v>
      </c>
      <c r="I37" s="14">
        <v>345</v>
      </c>
      <c r="J37" s="14">
        <v>694</v>
      </c>
      <c r="K37" s="13">
        <v>1.29937178269465</v>
      </c>
      <c r="L37" s="14">
        <v>534.10425656679797</v>
      </c>
      <c r="M37" s="14">
        <v>91</v>
      </c>
      <c r="ZA37" s="8"/>
    </row>
    <row r="38" spans="2:677" x14ac:dyDescent="0.3">
      <c r="B38" s="21" t="s">
        <v>259</v>
      </c>
      <c r="C38" s="15" t="s">
        <v>244</v>
      </c>
      <c r="D38" s="13">
        <v>50.742206749288897</v>
      </c>
      <c r="E38" s="13">
        <v>0.78848290954504996</v>
      </c>
      <c r="F38" s="13">
        <v>49.195476918215199</v>
      </c>
      <c r="G38" s="13">
        <v>52.2875170628406</v>
      </c>
      <c r="H38" s="13">
        <v>1.55389952478978</v>
      </c>
      <c r="I38" s="14">
        <v>6556</v>
      </c>
      <c r="J38" s="14">
        <v>12584</v>
      </c>
      <c r="K38" s="13">
        <v>3.1298567678922802</v>
      </c>
      <c r="L38" s="14">
        <v>4020.6312726810002</v>
      </c>
      <c r="M38" s="14">
        <v>1679</v>
      </c>
      <c r="ZA38" s="8"/>
    </row>
    <row r="39" spans="2:677" x14ac:dyDescent="0.3">
      <c r="B39" s="21"/>
      <c r="C39" s="15" t="s">
        <v>245</v>
      </c>
      <c r="D39" s="13">
        <v>51.735128344769102</v>
      </c>
      <c r="E39" s="13">
        <v>0.81979959495215204</v>
      </c>
      <c r="F39" s="13">
        <v>50.125663289157202</v>
      </c>
      <c r="G39" s="13">
        <v>53.341001389251097</v>
      </c>
      <c r="H39" s="13">
        <v>1.5846091837037899</v>
      </c>
      <c r="I39" s="14">
        <v>5139</v>
      </c>
      <c r="J39" s="14">
        <v>9558</v>
      </c>
      <c r="K39" s="13">
        <v>2.57229218530422</v>
      </c>
      <c r="L39" s="14">
        <v>3715.7520652614298</v>
      </c>
      <c r="M39" s="14">
        <v>1347</v>
      </c>
      <c r="ZA39" s="8"/>
    </row>
    <row r="40" spans="2:677" x14ac:dyDescent="0.3">
      <c r="B40" s="21" t="s">
        <v>284</v>
      </c>
      <c r="C40" s="15" t="s">
        <v>277</v>
      </c>
      <c r="D40" s="13">
        <v>52.093726496901802</v>
      </c>
      <c r="E40" s="13">
        <v>0.739587858203968</v>
      </c>
      <c r="F40" s="13">
        <v>50.642228694220599</v>
      </c>
      <c r="G40" s="13">
        <v>53.541697762491701</v>
      </c>
      <c r="H40" s="13">
        <v>1.4197253833395</v>
      </c>
      <c r="I40" s="14">
        <v>5986</v>
      </c>
      <c r="J40" s="14">
        <v>11282</v>
      </c>
      <c r="K40" s="13">
        <v>2.4725741786196802</v>
      </c>
      <c r="L40" s="14">
        <v>4562.8560297827698</v>
      </c>
      <c r="M40" s="14">
        <v>3054</v>
      </c>
      <c r="ZA40" s="8"/>
    </row>
    <row r="41" spans="2:677" x14ac:dyDescent="0.3">
      <c r="B41" s="21"/>
      <c r="C41" s="15" t="s">
        <v>278</v>
      </c>
      <c r="D41" s="13">
        <v>50.4677819620047</v>
      </c>
      <c r="E41" s="13">
        <v>0.87438912163898097</v>
      </c>
      <c r="F41" s="13">
        <v>48.753449212699003</v>
      </c>
      <c r="G41" s="13">
        <v>52.181015495008602</v>
      </c>
      <c r="H41" s="13">
        <v>1.7325689531933</v>
      </c>
      <c r="I41" s="14">
        <v>5709</v>
      </c>
      <c r="J41" s="14">
        <v>10860</v>
      </c>
      <c r="K41" s="13">
        <v>3.3212176007123202</v>
      </c>
      <c r="L41" s="14">
        <v>3269.8851161305402</v>
      </c>
      <c r="M41" s="14">
        <v>3036</v>
      </c>
      <c r="ZA41" s="8"/>
    </row>
    <row r="42" spans="2:677" x14ac:dyDescent="0.3">
      <c r="B42" s="21" t="s">
        <v>285</v>
      </c>
      <c r="C42" s="15" t="s">
        <v>279</v>
      </c>
      <c r="D42" s="13">
        <v>51.675787472843901</v>
      </c>
      <c r="E42" s="13">
        <v>1.4759888676786399</v>
      </c>
      <c r="F42" s="13">
        <v>48.7760379938168</v>
      </c>
      <c r="G42" s="13">
        <v>54.564295275713398</v>
      </c>
      <c r="H42" s="13">
        <v>2.8562484286365</v>
      </c>
      <c r="I42" s="14">
        <v>1514</v>
      </c>
      <c r="J42" s="14">
        <v>2968</v>
      </c>
      <c r="K42" s="13">
        <v>2.5884025623336502</v>
      </c>
      <c r="L42" s="14">
        <v>1146.6531687111701</v>
      </c>
      <c r="M42" s="14">
        <v>783</v>
      </c>
      <c r="ZA42" s="8"/>
    </row>
    <row r="43" spans="2:677" x14ac:dyDescent="0.3">
      <c r="B43" s="21"/>
      <c r="C43" s="15" t="s">
        <v>280</v>
      </c>
      <c r="D43" s="13">
        <v>48.753404770263899</v>
      </c>
      <c r="E43" s="13">
        <v>3.3189949832857799</v>
      </c>
      <c r="F43" s="13">
        <v>42.284863735084301</v>
      </c>
      <c r="G43" s="13">
        <v>55.2639710832795</v>
      </c>
      <c r="H43" s="13">
        <v>6.8077193765759798</v>
      </c>
      <c r="I43" s="14">
        <v>487</v>
      </c>
      <c r="J43" s="14">
        <v>956</v>
      </c>
      <c r="K43" s="13">
        <v>4.2106253051756104</v>
      </c>
      <c r="L43" s="14">
        <v>227.04466218471299</v>
      </c>
      <c r="M43" s="14">
        <v>372</v>
      </c>
      <c r="ZA43" s="8"/>
    </row>
    <row r="44" spans="2:677" x14ac:dyDescent="0.3">
      <c r="B44" s="21"/>
      <c r="C44" s="15" t="s">
        <v>281</v>
      </c>
      <c r="D44" s="13">
        <v>49.646202350927801</v>
      </c>
      <c r="E44" s="13">
        <v>2.9058357061595301</v>
      </c>
      <c r="F44" s="13">
        <v>43.956563346204099</v>
      </c>
      <c r="G44" s="13">
        <v>55.345019102610003</v>
      </c>
      <c r="H44" s="13">
        <v>5.8530875848658397</v>
      </c>
      <c r="I44" s="14">
        <v>412</v>
      </c>
      <c r="J44" s="14">
        <v>814</v>
      </c>
      <c r="K44" s="13">
        <v>2.7460876445335001</v>
      </c>
      <c r="L44" s="14">
        <v>296.42171167420298</v>
      </c>
      <c r="M44" s="14">
        <v>292</v>
      </c>
      <c r="ZA44" s="8"/>
    </row>
    <row r="45" spans="2:677" x14ac:dyDescent="0.3">
      <c r="B45" s="21"/>
      <c r="C45" s="15" t="s">
        <v>282</v>
      </c>
      <c r="D45" s="13">
        <v>51.371158867871401</v>
      </c>
      <c r="E45" s="13">
        <v>0.63154217935263701</v>
      </c>
      <c r="F45" s="13">
        <v>50.132269466455902</v>
      </c>
      <c r="G45" s="13">
        <v>52.6083656753177</v>
      </c>
      <c r="H45" s="13">
        <v>1.2293710970721701</v>
      </c>
      <c r="I45" s="14">
        <v>9170</v>
      </c>
      <c r="J45" s="14">
        <v>17217</v>
      </c>
      <c r="K45" s="13">
        <v>2.7486769078548199</v>
      </c>
      <c r="L45" s="14">
        <v>6263.74091141795</v>
      </c>
      <c r="M45" s="14">
        <v>2991</v>
      </c>
      <c r="ZA45" s="8"/>
    </row>
    <row r="46" spans="2:677" x14ac:dyDescent="0.3">
      <c r="B46" s="21"/>
      <c r="C46" s="15" t="s">
        <v>283</v>
      </c>
      <c r="D46" s="13">
        <v>63.1461848254242</v>
      </c>
      <c r="E46" s="13">
        <v>5.27025178951836</v>
      </c>
      <c r="F46" s="13">
        <v>52.2255319428847</v>
      </c>
      <c r="G46" s="13">
        <v>72.867420599990794</v>
      </c>
      <c r="H46" s="13">
        <v>8.3461127605549894</v>
      </c>
      <c r="I46" s="14">
        <v>112</v>
      </c>
      <c r="J46" s="14">
        <v>187</v>
      </c>
      <c r="K46" s="13">
        <v>2.21996487572493</v>
      </c>
      <c r="L46" s="14">
        <v>84.235566987939393</v>
      </c>
      <c r="M46" s="14">
        <v>98</v>
      </c>
      <c r="ZA46" s="8"/>
    </row>
    <row r="47" spans="2:677" x14ac:dyDescent="0.3">
      <c r="B47" s="21" t="s">
        <v>261</v>
      </c>
      <c r="C47" s="15" t="s">
        <v>246</v>
      </c>
      <c r="D47" s="13">
        <v>46.348171621436201</v>
      </c>
      <c r="E47" s="13">
        <v>1.27011483957434</v>
      </c>
      <c r="F47" s="13">
        <v>43.868290198200299</v>
      </c>
      <c r="G47" s="13">
        <v>48.846248373760602</v>
      </c>
      <c r="H47" s="13">
        <v>2.7403774413118498</v>
      </c>
      <c r="I47" s="14">
        <v>2365</v>
      </c>
      <c r="J47" s="14">
        <v>4851</v>
      </c>
      <c r="K47" s="13">
        <v>3.1463757477151</v>
      </c>
      <c r="L47" s="14">
        <v>1541.7738976416899</v>
      </c>
      <c r="M47" s="14">
        <v>1830</v>
      </c>
      <c r="ZA47" s="8"/>
    </row>
    <row r="48" spans="2:677" x14ac:dyDescent="0.3">
      <c r="B48" s="21"/>
      <c r="C48" s="15" t="s">
        <v>247</v>
      </c>
      <c r="D48" s="13">
        <v>46.271301571926998</v>
      </c>
      <c r="E48" s="13">
        <v>1.40521525211506</v>
      </c>
      <c r="F48" s="13">
        <v>43.529578971831803</v>
      </c>
      <c r="G48" s="13">
        <v>49.035759578779903</v>
      </c>
      <c r="H48" s="13">
        <v>3.0369045269467998</v>
      </c>
      <c r="I48" s="14">
        <v>1905</v>
      </c>
      <c r="J48" s="14">
        <v>4079</v>
      </c>
      <c r="K48" s="13">
        <v>3.2390294400369299</v>
      </c>
      <c r="L48" s="14">
        <v>1259.3278559251</v>
      </c>
      <c r="M48" s="14">
        <v>1973</v>
      </c>
      <c r="ZA48" s="8"/>
    </row>
    <row r="49" spans="2:677" x14ac:dyDescent="0.3">
      <c r="B49" s="21"/>
      <c r="C49" s="15" t="s">
        <v>248</v>
      </c>
      <c r="D49" s="13">
        <v>47.095291243679398</v>
      </c>
      <c r="E49" s="13">
        <v>1.40389012021895</v>
      </c>
      <c r="F49" s="13">
        <v>44.353641136696503</v>
      </c>
      <c r="G49" s="13">
        <v>49.854580189186898</v>
      </c>
      <c r="H49" s="13">
        <v>2.9809564462718301</v>
      </c>
      <c r="I49" s="14">
        <v>1911</v>
      </c>
      <c r="J49" s="14">
        <v>3895</v>
      </c>
      <c r="K49" s="13">
        <v>3.0802812180826402</v>
      </c>
      <c r="L49" s="14">
        <v>1264.4949354411499</v>
      </c>
      <c r="M49" s="14">
        <v>2001</v>
      </c>
      <c r="ZA49" s="8"/>
    </row>
    <row r="50" spans="2:677" x14ac:dyDescent="0.3">
      <c r="B50" s="21"/>
      <c r="C50" s="15" t="s">
        <v>249</v>
      </c>
      <c r="D50" s="13">
        <v>53.222104694393401</v>
      </c>
      <c r="E50" s="13">
        <v>1.2444905932152199</v>
      </c>
      <c r="F50" s="13">
        <v>50.775757392072798</v>
      </c>
      <c r="G50" s="13">
        <v>55.653058695248198</v>
      </c>
      <c r="H50" s="13">
        <v>2.3382964660289298</v>
      </c>
      <c r="I50" s="14">
        <v>2267</v>
      </c>
      <c r="J50" s="14">
        <v>4220</v>
      </c>
      <c r="K50" s="13">
        <v>2.6245813555548398</v>
      </c>
      <c r="L50" s="14">
        <v>1607.8754773855701</v>
      </c>
      <c r="M50" s="14">
        <v>2077</v>
      </c>
      <c r="ZA50" s="8"/>
    </row>
    <row r="51" spans="2:677" x14ac:dyDescent="0.3">
      <c r="B51" s="21"/>
      <c r="C51" s="15" t="s">
        <v>250</v>
      </c>
      <c r="D51" s="13">
        <v>62.869474645755098</v>
      </c>
      <c r="E51" s="13">
        <v>1.2125553545716901</v>
      </c>
      <c r="F51" s="13">
        <v>60.462033122107499</v>
      </c>
      <c r="G51" s="13">
        <v>65.214664131336903</v>
      </c>
      <c r="H51" s="13">
        <v>1.92868695245819</v>
      </c>
      <c r="I51" s="14">
        <v>3128</v>
      </c>
      <c r="J51" s="14">
        <v>4911</v>
      </c>
      <c r="K51" s="13">
        <v>3.0925285262459599</v>
      </c>
      <c r="L51" s="14">
        <v>1588.02092149543</v>
      </c>
      <c r="M51" s="14">
        <v>2060</v>
      </c>
      <c r="ZA51" s="8"/>
    </row>
    <row r="52" spans="2:677" x14ac:dyDescent="0.3">
      <c r="B52" s="21" t="s">
        <v>260</v>
      </c>
      <c r="C52" s="15" t="s">
        <v>251</v>
      </c>
      <c r="D52" s="13">
        <v>52.466082560528399</v>
      </c>
      <c r="E52" s="13">
        <v>0.67394117139070098</v>
      </c>
      <c r="F52" s="13">
        <v>51.143245497326099</v>
      </c>
      <c r="G52" s="13">
        <v>53.785467921070399</v>
      </c>
      <c r="H52" s="13">
        <v>1.2845273336601699</v>
      </c>
      <c r="I52" s="14">
        <v>9139</v>
      </c>
      <c r="J52" s="14">
        <v>16939</v>
      </c>
      <c r="K52" s="13">
        <v>3.0847776067834101</v>
      </c>
      <c r="L52" s="14">
        <v>5491.1576000653104</v>
      </c>
      <c r="M52" s="14">
        <v>3090</v>
      </c>
      <c r="ZA52" s="8"/>
    </row>
    <row r="53" spans="2:677" x14ac:dyDescent="0.3">
      <c r="B53" s="21"/>
      <c r="C53" s="15" t="s">
        <v>252</v>
      </c>
      <c r="D53" s="13">
        <v>46.384633389581701</v>
      </c>
      <c r="E53" s="13">
        <v>1.1936181231833101</v>
      </c>
      <c r="F53" s="13">
        <v>44.053325461427498</v>
      </c>
      <c r="G53" s="13">
        <v>48.731851384301898</v>
      </c>
      <c r="H53" s="13">
        <v>2.5733050710095902</v>
      </c>
      <c r="I53" s="14">
        <v>2437</v>
      </c>
      <c r="J53" s="14">
        <v>5018</v>
      </c>
      <c r="K53" s="13">
        <v>2.8741637073624902</v>
      </c>
      <c r="L53" s="14">
        <v>1745.8991591696099</v>
      </c>
      <c r="M53" s="14">
        <v>1871</v>
      </c>
      <c r="ZA53" s="8"/>
    </row>
    <row r="54" spans="2:677" x14ac:dyDescent="0.3">
      <c r="B54" s="21" t="s">
        <v>254</v>
      </c>
      <c r="C54" s="15" t="s">
        <v>253</v>
      </c>
      <c r="D54" s="13">
        <v>54.942859022844601</v>
      </c>
      <c r="E54" s="13">
        <v>0.67987953649646704</v>
      </c>
      <c r="F54" s="13">
        <v>53.6065085959657</v>
      </c>
      <c r="G54" s="13">
        <v>56.272115916420802</v>
      </c>
      <c r="H54" s="13">
        <v>1.2374302112923901</v>
      </c>
      <c r="I54" s="14">
        <v>7772</v>
      </c>
      <c r="J54" s="14">
        <v>14031</v>
      </c>
      <c r="K54" s="13">
        <v>2.6196708329412801</v>
      </c>
      <c r="L54" s="14">
        <v>5356.01642143965</v>
      </c>
      <c r="M54" s="14">
        <v>2797</v>
      </c>
      <c r="ZA54" s="8"/>
    </row>
    <row r="55" spans="2:677" x14ac:dyDescent="0.3">
      <c r="B55" s="21"/>
      <c r="C55" s="15" t="s">
        <v>254</v>
      </c>
      <c r="D55" s="13">
        <v>45.785637593771902</v>
      </c>
      <c r="E55" s="13">
        <v>1.0425868763419801</v>
      </c>
      <c r="F55" s="13">
        <v>43.749299842927002</v>
      </c>
      <c r="G55" s="13">
        <v>47.8361538773094</v>
      </c>
      <c r="H55" s="13">
        <v>2.2771046361573499</v>
      </c>
      <c r="I55" s="14">
        <v>3923</v>
      </c>
      <c r="J55" s="14">
        <v>8111</v>
      </c>
      <c r="K55" s="13">
        <v>3.5514175871930198</v>
      </c>
      <c r="L55" s="14">
        <v>2283.87673396943</v>
      </c>
      <c r="M55" s="14">
        <v>2200</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329</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59" priority="1">
      <formula>ZA9 = 3</formula>
    </cfRule>
    <cfRule type="expression" dxfId="58" priority="48">
      <formula>I9 = J9</formula>
    </cfRule>
    <cfRule type="expression" dxfId="57" priority="95">
      <formula>ZA9 = 2</formula>
    </cfRule>
    <cfRule type="expression" dxfId="56" priority="142">
      <formula>ZA9 = 1</formula>
    </cfRule>
  </conditionalFormatting>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175</v>
      </c>
      <c r="M2" s="11" t="str">
        <f>HYPERLINK("#'INDICE'!A1", "Índice")</f>
        <v>Índice</v>
      </c>
    </row>
    <row r="3" spans="2:677" x14ac:dyDescent="0.3">
      <c r="B3" s="9" t="s">
        <v>7</v>
      </c>
      <c r="C3" s="10" t="s">
        <v>174</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29.320715608614901</v>
      </c>
      <c r="E9" s="13">
        <v>0.57835775707880099</v>
      </c>
      <c r="F9" s="13">
        <v>28.1996807547579</v>
      </c>
      <c r="G9" s="13">
        <v>30.4674049705214</v>
      </c>
      <c r="H9" s="13">
        <v>1.97252265189896</v>
      </c>
      <c r="I9" s="14">
        <v>5752</v>
      </c>
      <c r="J9" s="14">
        <v>22142</v>
      </c>
      <c r="K9" s="13">
        <v>3.5737457538007198</v>
      </c>
      <c r="L9" s="14">
        <v>6195.7401352493298</v>
      </c>
      <c r="M9" s="14">
        <v>3123</v>
      </c>
      <c r="ZA9" s="8"/>
    </row>
    <row r="10" spans="2:677" x14ac:dyDescent="0.3">
      <c r="B10" s="21" t="s">
        <v>256</v>
      </c>
      <c r="C10" s="15" t="s">
        <v>216</v>
      </c>
      <c r="D10" s="13">
        <v>29.8829284125048</v>
      </c>
      <c r="E10" s="13">
        <v>0.66038812901339905</v>
      </c>
      <c r="F10" s="13">
        <v>28.6041053383865</v>
      </c>
      <c r="G10" s="13">
        <v>31.1939448562294</v>
      </c>
      <c r="H10" s="13">
        <v>2.2099177158857399</v>
      </c>
      <c r="I10" s="14">
        <v>3594</v>
      </c>
      <c r="J10" s="14">
        <v>13471</v>
      </c>
      <c r="K10" s="13">
        <v>2.80362024568631</v>
      </c>
      <c r="L10" s="14">
        <v>4804.8590106761603</v>
      </c>
      <c r="M10" s="14">
        <v>1972</v>
      </c>
      <c r="ZA10" s="8"/>
    </row>
    <row r="11" spans="2:677" x14ac:dyDescent="0.3">
      <c r="B11" s="21"/>
      <c r="C11" s="15" t="s">
        <v>217</v>
      </c>
      <c r="D11" s="13">
        <v>28.092365886009599</v>
      </c>
      <c r="E11" s="13">
        <v>1.15500971096102</v>
      </c>
      <c r="F11" s="13">
        <v>25.882825351216798</v>
      </c>
      <c r="G11" s="13">
        <v>30.413129533431299</v>
      </c>
      <c r="H11" s="13">
        <v>4.1114718341904801</v>
      </c>
      <c r="I11" s="14">
        <v>2158</v>
      </c>
      <c r="J11" s="14">
        <v>8671</v>
      </c>
      <c r="K11" s="13">
        <v>5.7256797438595104</v>
      </c>
      <c r="L11" s="14">
        <v>1514.4053436274</v>
      </c>
      <c r="M11" s="14">
        <v>1151</v>
      </c>
      <c r="ZA11" s="8"/>
    </row>
    <row r="12" spans="2:677" x14ac:dyDescent="0.3">
      <c r="B12" s="21" t="s">
        <v>257</v>
      </c>
      <c r="C12" s="15" t="s">
        <v>218</v>
      </c>
      <c r="D12" s="13">
        <v>25.304585363385399</v>
      </c>
      <c r="E12" s="13">
        <v>0.73531928541710001</v>
      </c>
      <c r="F12" s="13">
        <v>23.8893560046217</v>
      </c>
      <c r="G12" s="13">
        <v>26.774161275240601</v>
      </c>
      <c r="H12" s="13">
        <v>2.9058736780610301</v>
      </c>
      <c r="I12" s="14">
        <v>2179</v>
      </c>
      <c r="J12" s="14">
        <v>8715</v>
      </c>
      <c r="K12" s="13">
        <v>2.4927360859741001</v>
      </c>
      <c r="L12" s="14">
        <v>3496.1583173753402</v>
      </c>
      <c r="M12" s="14">
        <v>1255</v>
      </c>
      <c r="ZA12" s="8"/>
    </row>
    <row r="13" spans="2:677" x14ac:dyDescent="0.3">
      <c r="B13" s="21"/>
      <c r="C13" s="15" t="s">
        <v>219</v>
      </c>
      <c r="D13" s="13">
        <v>33.243529702294197</v>
      </c>
      <c r="E13" s="13">
        <v>0.91392663848934197</v>
      </c>
      <c r="F13" s="13">
        <v>31.4750460078751</v>
      </c>
      <c r="G13" s="13">
        <v>35.0605389205097</v>
      </c>
      <c r="H13" s="13">
        <v>2.7491865234342701</v>
      </c>
      <c r="I13" s="14">
        <v>2151</v>
      </c>
      <c r="J13" s="14">
        <v>7214</v>
      </c>
      <c r="K13" s="13">
        <v>2.7148016779328299</v>
      </c>
      <c r="L13" s="14">
        <v>2657.2843455338698</v>
      </c>
      <c r="M13" s="14">
        <v>1019</v>
      </c>
      <c r="ZA13" s="8"/>
    </row>
    <row r="14" spans="2:677" x14ac:dyDescent="0.3">
      <c r="B14" s="21"/>
      <c r="C14" s="15" t="s">
        <v>220</v>
      </c>
      <c r="D14" s="13">
        <v>21.894536544583801</v>
      </c>
      <c r="E14" s="13">
        <v>0.74077108202664399</v>
      </c>
      <c r="F14" s="13">
        <v>20.4753469225152</v>
      </c>
      <c r="G14" s="13">
        <v>23.383169679984999</v>
      </c>
      <c r="H14" s="13">
        <v>3.38336041285099</v>
      </c>
      <c r="I14" s="14">
        <v>1422</v>
      </c>
      <c r="J14" s="14">
        <v>6213</v>
      </c>
      <c r="K14" s="13">
        <v>1.9933442927396701</v>
      </c>
      <c r="L14" s="14">
        <v>3116.8724954487502</v>
      </c>
      <c r="M14" s="14">
        <v>849</v>
      </c>
      <c r="ZA14" s="8"/>
    </row>
    <row r="15" spans="2:677" x14ac:dyDescent="0.3">
      <c r="B15" s="21" t="s">
        <v>258</v>
      </c>
      <c r="C15" s="15" t="s">
        <v>221</v>
      </c>
      <c r="D15" s="13">
        <v>25.772926287302901</v>
      </c>
      <c r="E15" s="13">
        <v>2.1338702105954801</v>
      </c>
      <c r="F15" s="13">
        <v>21.768382789172499</v>
      </c>
      <c r="G15" s="13">
        <v>30.2294901890948</v>
      </c>
      <c r="H15" s="13">
        <v>8.2795030211479901</v>
      </c>
      <c r="I15" s="14">
        <v>171</v>
      </c>
      <c r="J15" s="14">
        <v>674</v>
      </c>
      <c r="K15" s="13">
        <v>1.60186161369271</v>
      </c>
      <c r="L15" s="14">
        <v>420.76044162532497</v>
      </c>
      <c r="M15" s="14">
        <v>96</v>
      </c>
      <c r="ZA15" s="8"/>
    </row>
    <row r="16" spans="2:677" x14ac:dyDescent="0.3">
      <c r="B16" s="21"/>
      <c r="C16" s="15" t="s">
        <v>222</v>
      </c>
      <c r="D16" s="13">
        <v>27.618693216429602</v>
      </c>
      <c r="E16" s="13">
        <v>1.69410014812327</v>
      </c>
      <c r="F16" s="13">
        <v>24.3915244814714</v>
      </c>
      <c r="G16" s="13">
        <v>31.097226312936002</v>
      </c>
      <c r="H16" s="13">
        <v>6.13388959009652</v>
      </c>
      <c r="I16" s="14">
        <v>203</v>
      </c>
      <c r="J16" s="14">
        <v>790</v>
      </c>
      <c r="K16" s="13">
        <v>1.1327279540842801</v>
      </c>
      <c r="L16" s="14">
        <v>697.43136218320797</v>
      </c>
      <c r="M16" s="14">
        <v>114</v>
      </c>
      <c r="ZA16" s="8"/>
    </row>
    <row r="17" spans="2:677" x14ac:dyDescent="0.3">
      <c r="B17" s="21"/>
      <c r="C17" s="15" t="s">
        <v>223</v>
      </c>
      <c r="D17" s="13">
        <v>28.122363747573999</v>
      </c>
      <c r="E17" s="13">
        <v>2.0004250355831301</v>
      </c>
      <c r="F17" s="13">
        <v>24.3341408405051</v>
      </c>
      <c r="G17" s="13">
        <v>32.248973703253903</v>
      </c>
      <c r="H17" s="13">
        <v>7.1132891016520698</v>
      </c>
      <c r="I17" s="14">
        <v>233</v>
      </c>
      <c r="J17" s="14">
        <v>796</v>
      </c>
      <c r="K17" s="13">
        <v>1.57385994660345</v>
      </c>
      <c r="L17" s="14">
        <v>505.762918560733</v>
      </c>
      <c r="M17" s="14">
        <v>114</v>
      </c>
      <c r="ZA17" s="8"/>
    </row>
    <row r="18" spans="2:677" x14ac:dyDescent="0.3">
      <c r="B18" s="21"/>
      <c r="C18" s="15" t="s">
        <v>224</v>
      </c>
      <c r="D18" s="13">
        <v>25.9132373933849</v>
      </c>
      <c r="E18" s="13">
        <v>2.2025691051360199</v>
      </c>
      <c r="F18" s="13">
        <v>21.7838228588353</v>
      </c>
      <c r="G18" s="13">
        <v>30.519994211001201</v>
      </c>
      <c r="H18" s="13">
        <v>8.4997836113610798</v>
      </c>
      <c r="I18" s="14">
        <v>171</v>
      </c>
      <c r="J18" s="14">
        <v>663</v>
      </c>
      <c r="K18" s="13">
        <v>1.6728414634611799</v>
      </c>
      <c r="L18" s="14">
        <v>396.331639597351</v>
      </c>
      <c r="M18" s="14">
        <v>93</v>
      </c>
      <c r="ZA18" s="8"/>
    </row>
    <row r="19" spans="2:677" x14ac:dyDescent="0.3">
      <c r="B19" s="21"/>
      <c r="C19" s="15" t="s">
        <v>225</v>
      </c>
      <c r="D19" s="13">
        <v>22.060368161128501</v>
      </c>
      <c r="E19" s="13">
        <v>1.7618851676077001</v>
      </c>
      <c r="F19" s="13">
        <v>18.758760021879802</v>
      </c>
      <c r="G19" s="13">
        <v>25.7588257047925</v>
      </c>
      <c r="H19" s="13">
        <v>7.9866535079511198</v>
      </c>
      <c r="I19" s="14">
        <v>120</v>
      </c>
      <c r="J19" s="14">
        <v>612</v>
      </c>
      <c r="K19" s="13">
        <v>1.10312646338029</v>
      </c>
      <c r="L19" s="14">
        <v>554.78679944333703</v>
      </c>
      <c r="M19" s="14">
        <v>89</v>
      </c>
      <c r="ZA19" s="8"/>
    </row>
    <row r="20" spans="2:677" x14ac:dyDescent="0.3">
      <c r="B20" s="21"/>
      <c r="C20" s="15" t="s">
        <v>226</v>
      </c>
      <c r="D20" s="13">
        <v>27.740329897958699</v>
      </c>
      <c r="E20" s="13">
        <v>1.7934662403863499</v>
      </c>
      <c r="F20" s="13">
        <v>24.321061729493699</v>
      </c>
      <c r="G20" s="13">
        <v>31.440598883058001</v>
      </c>
      <c r="H20" s="13">
        <v>6.4651943469436501</v>
      </c>
      <c r="I20" s="14">
        <v>164</v>
      </c>
      <c r="J20" s="14">
        <v>611</v>
      </c>
      <c r="K20" s="13">
        <v>0.97883310943772694</v>
      </c>
      <c r="L20" s="14">
        <v>611</v>
      </c>
      <c r="M20" s="14">
        <v>89</v>
      </c>
      <c r="ZA20" s="8"/>
    </row>
    <row r="21" spans="2:677" x14ac:dyDescent="0.3">
      <c r="B21" s="21"/>
      <c r="C21" s="15" t="s">
        <v>227</v>
      </c>
      <c r="D21" s="13">
        <v>27.032851916791</v>
      </c>
      <c r="E21" s="13">
        <v>1.55155073905481</v>
      </c>
      <c r="F21" s="13">
        <v>24.083859159851301</v>
      </c>
      <c r="G21" s="13">
        <v>30.199296697196498</v>
      </c>
      <c r="H21" s="13">
        <v>5.7395007520131296</v>
      </c>
      <c r="I21" s="14">
        <v>347</v>
      </c>
      <c r="J21" s="14">
        <v>1291</v>
      </c>
      <c r="K21" s="13">
        <v>1.5743541661096501</v>
      </c>
      <c r="L21" s="14">
        <v>820.01879106412002</v>
      </c>
      <c r="M21" s="14">
        <v>195</v>
      </c>
      <c r="ZA21" s="8"/>
    </row>
    <row r="22" spans="2:677" x14ac:dyDescent="0.3">
      <c r="B22" s="21"/>
      <c r="C22" s="15" t="s">
        <v>228</v>
      </c>
      <c r="D22" s="13">
        <v>23.0254544000213</v>
      </c>
      <c r="E22" s="13">
        <v>1.23749815309305</v>
      </c>
      <c r="F22" s="13">
        <v>20.677386889476399</v>
      </c>
      <c r="G22" s="13">
        <v>25.554262297745598</v>
      </c>
      <c r="H22" s="13">
        <v>5.37447874684245</v>
      </c>
      <c r="I22" s="14">
        <v>369</v>
      </c>
      <c r="J22" s="14">
        <v>1621</v>
      </c>
      <c r="K22" s="13">
        <v>1.39974456535278</v>
      </c>
      <c r="L22" s="14">
        <v>1158.0684362874899</v>
      </c>
      <c r="M22" s="14">
        <v>219</v>
      </c>
      <c r="ZA22" s="8"/>
    </row>
    <row r="23" spans="2:677" x14ac:dyDescent="0.3">
      <c r="B23" s="21"/>
      <c r="C23" s="15" t="s">
        <v>229</v>
      </c>
      <c r="D23" s="13">
        <v>34.454796772992502</v>
      </c>
      <c r="E23" s="13">
        <v>1.62809418826521</v>
      </c>
      <c r="F23" s="13">
        <v>31.3168724540384</v>
      </c>
      <c r="G23" s="13">
        <v>37.734398077628597</v>
      </c>
      <c r="H23" s="13">
        <v>4.7253048653631797</v>
      </c>
      <c r="I23" s="14">
        <v>421</v>
      </c>
      <c r="J23" s="14">
        <v>1283</v>
      </c>
      <c r="K23" s="13">
        <v>1.50472269139861</v>
      </c>
      <c r="L23" s="14">
        <v>852.64880189151302</v>
      </c>
      <c r="M23" s="14">
        <v>180</v>
      </c>
      <c r="ZA23" s="8"/>
    </row>
    <row r="24" spans="2:677" x14ac:dyDescent="0.3">
      <c r="B24" s="21"/>
      <c r="C24" s="15" t="s">
        <v>230</v>
      </c>
      <c r="D24" s="13">
        <v>23.889154918354301</v>
      </c>
      <c r="E24" s="13">
        <v>1.6033465312250501</v>
      </c>
      <c r="F24" s="13">
        <v>20.854165462711901</v>
      </c>
      <c r="G24" s="13">
        <v>27.213963780589399</v>
      </c>
      <c r="H24" s="13">
        <v>6.7116084127077196</v>
      </c>
      <c r="I24" s="14">
        <v>162</v>
      </c>
      <c r="J24" s="14">
        <v>700</v>
      </c>
      <c r="K24" s="13">
        <v>0.98829053929563904</v>
      </c>
      <c r="L24" s="14">
        <v>700</v>
      </c>
      <c r="M24" s="14">
        <v>99</v>
      </c>
      <c r="ZA24" s="8"/>
    </row>
    <row r="25" spans="2:677" x14ac:dyDescent="0.3">
      <c r="B25" s="21"/>
      <c r="C25" s="15" t="s">
        <v>231</v>
      </c>
      <c r="D25" s="13">
        <v>22.3933233783739</v>
      </c>
      <c r="E25" s="13">
        <v>1.3756114424958199</v>
      </c>
      <c r="F25" s="13">
        <v>19.793969881645001</v>
      </c>
      <c r="G25" s="13">
        <v>25.226663211980501</v>
      </c>
      <c r="H25" s="13">
        <v>6.1429535011507097</v>
      </c>
      <c r="I25" s="14">
        <v>246</v>
      </c>
      <c r="J25" s="14">
        <v>1118</v>
      </c>
      <c r="K25" s="13">
        <v>1.2162618787069901</v>
      </c>
      <c r="L25" s="14">
        <v>919.20993296982294</v>
      </c>
      <c r="M25" s="14">
        <v>159</v>
      </c>
      <c r="ZA25" s="8"/>
    </row>
    <row r="26" spans="2:677" x14ac:dyDescent="0.3">
      <c r="B26" s="21"/>
      <c r="C26" s="15" t="s">
        <v>232</v>
      </c>
      <c r="D26" s="13">
        <v>33.154848683866902</v>
      </c>
      <c r="E26" s="13">
        <v>1.6377336906714399</v>
      </c>
      <c r="F26" s="13">
        <v>30.005425585228199</v>
      </c>
      <c r="G26" s="13">
        <v>36.462635800083902</v>
      </c>
      <c r="H26" s="13">
        <v>4.9396506263301401</v>
      </c>
      <c r="I26" s="14">
        <v>400</v>
      </c>
      <c r="J26" s="14">
        <v>1238</v>
      </c>
      <c r="K26" s="13">
        <v>1.4970603398029101</v>
      </c>
      <c r="L26" s="14">
        <v>826.95397579163898</v>
      </c>
      <c r="M26" s="14">
        <v>174</v>
      </c>
      <c r="ZA26" s="8"/>
    </row>
    <row r="27" spans="2:677" x14ac:dyDescent="0.3">
      <c r="B27" s="21"/>
      <c r="C27" s="15" t="s">
        <v>233</v>
      </c>
      <c r="D27" s="13">
        <v>37.050239409344698</v>
      </c>
      <c r="E27" s="13">
        <v>1.5290468320235999</v>
      </c>
      <c r="F27" s="13">
        <v>34.084391365876897</v>
      </c>
      <c r="G27" s="13">
        <v>40.1170938050779</v>
      </c>
      <c r="H27" s="13">
        <v>4.1269553352412398</v>
      </c>
      <c r="I27" s="14">
        <v>391</v>
      </c>
      <c r="J27" s="14">
        <v>1087</v>
      </c>
      <c r="K27" s="13">
        <v>1.08864504063876</v>
      </c>
      <c r="L27" s="14">
        <v>998.48890999605305</v>
      </c>
      <c r="M27" s="14">
        <v>160</v>
      </c>
      <c r="ZA27" s="8"/>
    </row>
    <row r="28" spans="2:677" x14ac:dyDescent="0.3">
      <c r="B28" s="21"/>
      <c r="C28" s="15" t="s">
        <v>234</v>
      </c>
      <c r="D28" s="13">
        <v>19.2589690699862</v>
      </c>
      <c r="E28" s="13">
        <v>2.1127892545141398</v>
      </c>
      <c r="F28" s="13">
        <v>15.4042044003433</v>
      </c>
      <c r="G28" s="13">
        <v>23.8068913611494</v>
      </c>
      <c r="H28" s="13">
        <v>10.970417195418699</v>
      </c>
      <c r="I28" s="14">
        <v>126</v>
      </c>
      <c r="J28" s="14">
        <v>650</v>
      </c>
      <c r="K28" s="13">
        <v>1.8630723891503</v>
      </c>
      <c r="L28" s="14">
        <v>348.88606786580601</v>
      </c>
      <c r="M28" s="14">
        <v>89</v>
      </c>
      <c r="ZA28" s="8"/>
    </row>
    <row r="29" spans="2:677" x14ac:dyDescent="0.3">
      <c r="B29" s="21"/>
      <c r="C29" s="15" t="s">
        <v>235</v>
      </c>
      <c r="D29" s="13">
        <v>22.7808733389815</v>
      </c>
      <c r="E29" s="13">
        <v>1.8946358962148</v>
      </c>
      <c r="F29" s="13">
        <v>19.2474885370642</v>
      </c>
      <c r="G29" s="13">
        <v>26.748050007739899</v>
      </c>
      <c r="H29" s="13">
        <v>8.3167834174855404</v>
      </c>
      <c r="I29" s="14">
        <v>207</v>
      </c>
      <c r="J29" s="14">
        <v>892</v>
      </c>
      <c r="K29" s="13">
        <v>1.8181678404041699</v>
      </c>
      <c r="L29" s="14">
        <v>490.603771652739</v>
      </c>
      <c r="M29" s="14">
        <v>118</v>
      </c>
      <c r="ZA29" s="8"/>
    </row>
    <row r="30" spans="2:677" x14ac:dyDescent="0.3">
      <c r="B30" s="21"/>
      <c r="C30" s="15" t="s">
        <v>236</v>
      </c>
      <c r="D30" s="13">
        <v>19.5505200931971</v>
      </c>
      <c r="E30" s="13">
        <v>1.6064185922318801</v>
      </c>
      <c r="F30" s="13">
        <v>16.569822878765098</v>
      </c>
      <c r="G30" s="13">
        <v>22.9201033661192</v>
      </c>
      <c r="H30" s="13">
        <v>8.2167563040476708</v>
      </c>
      <c r="I30" s="14">
        <v>240</v>
      </c>
      <c r="J30" s="14">
        <v>1089</v>
      </c>
      <c r="K30" s="13">
        <v>1.7851091790317</v>
      </c>
      <c r="L30" s="14">
        <v>610.04672027439301</v>
      </c>
      <c r="M30" s="14">
        <v>151</v>
      </c>
      <c r="ZA30" s="8"/>
    </row>
    <row r="31" spans="2:677" x14ac:dyDescent="0.3">
      <c r="B31" s="21"/>
      <c r="C31" s="15" t="s">
        <v>237</v>
      </c>
      <c r="D31" s="13">
        <v>24.077518128360602</v>
      </c>
      <c r="E31" s="13">
        <v>1.6929635151160101</v>
      </c>
      <c r="F31" s="13">
        <v>20.893150260715</v>
      </c>
      <c r="G31" s="13">
        <v>27.5780254375669</v>
      </c>
      <c r="H31" s="13">
        <v>7.0313040824664403</v>
      </c>
      <c r="I31" s="14">
        <v>228</v>
      </c>
      <c r="J31" s="14">
        <v>1039</v>
      </c>
      <c r="K31" s="13">
        <v>1.6274604227107401</v>
      </c>
      <c r="L31" s="14">
        <v>638.41798270548202</v>
      </c>
      <c r="M31" s="14">
        <v>155</v>
      </c>
      <c r="ZA31" s="8"/>
    </row>
    <row r="32" spans="2:677" x14ac:dyDescent="0.3">
      <c r="B32" s="21"/>
      <c r="C32" s="15" t="s">
        <v>238</v>
      </c>
      <c r="D32" s="13">
        <v>24.6938386331726</v>
      </c>
      <c r="E32" s="13">
        <v>2.0897531750265101</v>
      </c>
      <c r="F32" s="13">
        <v>20.776622769272102</v>
      </c>
      <c r="G32" s="13">
        <v>29.0785237693851</v>
      </c>
      <c r="H32" s="13">
        <v>8.4626501617258896</v>
      </c>
      <c r="I32" s="14">
        <v>142</v>
      </c>
      <c r="J32" s="14">
        <v>611</v>
      </c>
      <c r="K32" s="13">
        <v>1.4325200397296201</v>
      </c>
      <c r="L32" s="14">
        <v>426.52108386233903</v>
      </c>
      <c r="M32" s="14">
        <v>85</v>
      </c>
      <c r="ZA32" s="8"/>
    </row>
    <row r="33" spans="2:677" x14ac:dyDescent="0.3">
      <c r="B33" s="21"/>
      <c r="C33" s="15" t="s">
        <v>239</v>
      </c>
      <c r="D33" s="13">
        <v>24.365425047424601</v>
      </c>
      <c r="E33" s="13">
        <v>1.71112824115916</v>
      </c>
      <c r="F33" s="13">
        <v>21.1381297259787</v>
      </c>
      <c r="G33" s="13">
        <v>27.911063038900501</v>
      </c>
      <c r="H33" s="13">
        <v>7.0227719722871198</v>
      </c>
      <c r="I33" s="14">
        <v>218</v>
      </c>
      <c r="J33" s="14">
        <v>847</v>
      </c>
      <c r="K33" s="13">
        <v>1.34412951849629</v>
      </c>
      <c r="L33" s="14">
        <v>630.14760731358797</v>
      </c>
      <c r="M33" s="14">
        <v>118</v>
      </c>
      <c r="ZA33" s="8"/>
    </row>
    <row r="34" spans="2:677" x14ac:dyDescent="0.3">
      <c r="B34" s="21"/>
      <c r="C34" s="15" t="s">
        <v>240</v>
      </c>
      <c r="D34" s="13">
        <v>23.715819212534299</v>
      </c>
      <c r="E34" s="13">
        <v>1.31423553432177</v>
      </c>
      <c r="F34" s="13">
        <v>21.223927345357598</v>
      </c>
      <c r="G34" s="13">
        <v>26.402225938589499</v>
      </c>
      <c r="H34" s="13">
        <v>5.54159872169698</v>
      </c>
      <c r="I34" s="14">
        <v>377</v>
      </c>
      <c r="J34" s="14">
        <v>1595</v>
      </c>
      <c r="K34" s="13">
        <v>1.52181587528912</v>
      </c>
      <c r="L34" s="14">
        <v>1048.0899995191401</v>
      </c>
      <c r="M34" s="14">
        <v>223</v>
      </c>
      <c r="ZA34" s="8"/>
    </row>
    <row r="35" spans="2:677" x14ac:dyDescent="0.3">
      <c r="B35" s="21"/>
      <c r="C35" s="15" t="s">
        <v>241</v>
      </c>
      <c r="D35" s="13">
        <v>22.651410447859998</v>
      </c>
      <c r="E35" s="13">
        <v>1.5126149072348301</v>
      </c>
      <c r="F35" s="13">
        <v>19.802445435948599</v>
      </c>
      <c r="G35" s="13">
        <v>25.778503798986801</v>
      </c>
      <c r="H35" s="13">
        <v>6.6777956750933098</v>
      </c>
      <c r="I35" s="14">
        <v>254</v>
      </c>
      <c r="J35" s="14">
        <v>1140</v>
      </c>
      <c r="K35" s="13">
        <v>1.48741729863928</v>
      </c>
      <c r="L35" s="14">
        <v>766.42916620836604</v>
      </c>
      <c r="M35" s="14">
        <v>150</v>
      </c>
      <c r="ZA35" s="8"/>
    </row>
    <row r="36" spans="2:677" x14ac:dyDescent="0.3">
      <c r="B36" s="21"/>
      <c r="C36" s="15" t="s">
        <v>242</v>
      </c>
      <c r="D36" s="13">
        <v>32.551819402174701</v>
      </c>
      <c r="E36" s="13">
        <v>1.82779194871114</v>
      </c>
      <c r="F36" s="13">
        <v>29.050754717276</v>
      </c>
      <c r="G36" s="13">
        <v>36.259184515827897</v>
      </c>
      <c r="H36" s="13">
        <v>5.6150223928467202</v>
      </c>
      <c r="I36" s="14">
        <v>339</v>
      </c>
      <c r="J36" s="14">
        <v>1101</v>
      </c>
      <c r="K36" s="13">
        <v>1.67378895821588</v>
      </c>
      <c r="L36" s="14">
        <v>657.789020889212</v>
      </c>
      <c r="M36" s="14">
        <v>162</v>
      </c>
      <c r="ZA36" s="8"/>
    </row>
    <row r="37" spans="2:677" x14ac:dyDescent="0.3">
      <c r="B37" s="21"/>
      <c r="C37" s="15" t="s">
        <v>243</v>
      </c>
      <c r="D37" s="13">
        <v>31.823657769837101</v>
      </c>
      <c r="E37" s="13">
        <v>2.28029728416077</v>
      </c>
      <c r="F37" s="13">
        <v>27.474931400998901</v>
      </c>
      <c r="G37" s="13">
        <v>36.514153834742999</v>
      </c>
      <c r="H37" s="13">
        <v>7.16541542978152</v>
      </c>
      <c r="I37" s="14">
        <v>223</v>
      </c>
      <c r="J37" s="14">
        <v>694</v>
      </c>
      <c r="K37" s="13">
        <v>1.6608575393291101</v>
      </c>
      <c r="L37" s="14">
        <v>417.856428721957</v>
      </c>
      <c r="M37" s="14">
        <v>91</v>
      </c>
      <c r="ZA37" s="8"/>
    </row>
    <row r="38" spans="2:677" x14ac:dyDescent="0.3">
      <c r="B38" s="21" t="s">
        <v>259</v>
      </c>
      <c r="C38" s="15" t="s">
        <v>244</v>
      </c>
      <c r="D38" s="13">
        <v>29.031315143538698</v>
      </c>
      <c r="E38" s="13">
        <v>0.74342925663764903</v>
      </c>
      <c r="F38" s="13">
        <v>27.595082790464499</v>
      </c>
      <c r="G38" s="13">
        <v>30.510799148683599</v>
      </c>
      <c r="H38" s="13">
        <v>2.5607839430006298</v>
      </c>
      <c r="I38" s="14">
        <v>3255</v>
      </c>
      <c r="J38" s="14">
        <v>12584</v>
      </c>
      <c r="K38" s="13">
        <v>3.3754371472021001</v>
      </c>
      <c r="L38" s="14">
        <v>3728.10970882123</v>
      </c>
      <c r="M38" s="14">
        <v>1679</v>
      </c>
      <c r="ZA38" s="8"/>
    </row>
    <row r="39" spans="2:677" x14ac:dyDescent="0.3">
      <c r="B39" s="21"/>
      <c r="C39" s="15" t="s">
        <v>245</v>
      </c>
      <c r="D39" s="13">
        <v>29.550346923571301</v>
      </c>
      <c r="E39" s="13">
        <v>0.88166600217366498</v>
      </c>
      <c r="F39" s="13">
        <v>27.850614802619599</v>
      </c>
      <c r="G39" s="13">
        <v>31.308798971822</v>
      </c>
      <c r="H39" s="13">
        <v>2.9836062651108501</v>
      </c>
      <c r="I39" s="14">
        <v>2497</v>
      </c>
      <c r="J39" s="14">
        <v>9558</v>
      </c>
      <c r="K39" s="13">
        <v>3.56852161843773</v>
      </c>
      <c r="L39" s="14">
        <v>2678.4200915628599</v>
      </c>
      <c r="M39" s="14">
        <v>1347</v>
      </c>
      <c r="ZA39" s="8"/>
    </row>
    <row r="40" spans="2:677" x14ac:dyDescent="0.3">
      <c r="B40" s="21" t="s">
        <v>284</v>
      </c>
      <c r="C40" s="15" t="s">
        <v>277</v>
      </c>
      <c r="D40" s="13">
        <v>29.461859512027001</v>
      </c>
      <c r="E40" s="13">
        <v>0.74837773052521195</v>
      </c>
      <c r="F40" s="13">
        <v>28.016051823668501</v>
      </c>
      <c r="G40" s="13">
        <v>30.950199577686099</v>
      </c>
      <c r="H40" s="13">
        <v>2.5401578275115502</v>
      </c>
      <c r="I40" s="14">
        <v>2981</v>
      </c>
      <c r="J40" s="14">
        <v>11282</v>
      </c>
      <c r="K40" s="13">
        <v>3.04022096693053</v>
      </c>
      <c r="L40" s="14">
        <v>3710.9144771771398</v>
      </c>
      <c r="M40" s="14">
        <v>3054</v>
      </c>
      <c r="ZA40" s="8"/>
    </row>
    <row r="41" spans="2:677" x14ac:dyDescent="0.3">
      <c r="B41" s="21"/>
      <c r="C41" s="15" t="s">
        <v>278</v>
      </c>
      <c r="D41" s="13">
        <v>29.174235332390602</v>
      </c>
      <c r="E41" s="13">
        <v>0.85615223620181002</v>
      </c>
      <c r="F41" s="13">
        <v>27.5243606419738</v>
      </c>
      <c r="G41" s="13">
        <v>30.880868581836801</v>
      </c>
      <c r="H41" s="13">
        <v>2.9346175707689199</v>
      </c>
      <c r="I41" s="14">
        <v>2771</v>
      </c>
      <c r="J41" s="14">
        <v>10860</v>
      </c>
      <c r="K41" s="13">
        <v>3.8521311973679202</v>
      </c>
      <c r="L41" s="14">
        <v>2819.2186204406598</v>
      </c>
      <c r="M41" s="14">
        <v>3036</v>
      </c>
      <c r="ZA41" s="8"/>
    </row>
    <row r="42" spans="2:677" x14ac:dyDescent="0.3">
      <c r="B42" s="21" t="s">
        <v>285</v>
      </c>
      <c r="C42" s="15" t="s">
        <v>279</v>
      </c>
      <c r="D42" s="13">
        <v>22.495109154916602</v>
      </c>
      <c r="E42" s="13">
        <v>1.1661185922780299</v>
      </c>
      <c r="F42" s="13">
        <v>20.288861435680001</v>
      </c>
      <c r="G42" s="13">
        <v>24.866426292651301</v>
      </c>
      <c r="H42" s="13">
        <v>5.1838761227933796</v>
      </c>
      <c r="I42" s="14">
        <v>662</v>
      </c>
      <c r="J42" s="14">
        <v>2968</v>
      </c>
      <c r="K42" s="13">
        <v>2.3141194465002601</v>
      </c>
      <c r="L42" s="14">
        <v>1282.56128026954</v>
      </c>
      <c r="M42" s="14">
        <v>783</v>
      </c>
      <c r="ZA42" s="8"/>
    </row>
    <row r="43" spans="2:677" x14ac:dyDescent="0.3">
      <c r="B43" s="21"/>
      <c r="C43" s="15" t="s">
        <v>280</v>
      </c>
      <c r="D43" s="13">
        <v>25.2090797639596</v>
      </c>
      <c r="E43" s="13">
        <v>2.5636302763864198</v>
      </c>
      <c r="F43" s="13">
        <v>20.507656871761402</v>
      </c>
      <c r="G43" s="13">
        <v>30.573773707017398</v>
      </c>
      <c r="H43" s="13">
        <v>10.169471874382101</v>
      </c>
      <c r="I43" s="14">
        <v>218</v>
      </c>
      <c r="J43" s="14">
        <v>956</v>
      </c>
      <c r="K43" s="13">
        <v>3.3289577740749201</v>
      </c>
      <c r="L43" s="14">
        <v>287.17696795227801</v>
      </c>
      <c r="M43" s="14">
        <v>372</v>
      </c>
      <c r="ZA43" s="8"/>
    </row>
    <row r="44" spans="2:677" x14ac:dyDescent="0.3">
      <c r="B44" s="21"/>
      <c r="C44" s="15" t="s">
        <v>281</v>
      </c>
      <c r="D44" s="13">
        <v>33.720087102611501</v>
      </c>
      <c r="E44" s="13">
        <v>2.9385842023204001</v>
      </c>
      <c r="F44" s="13">
        <v>28.1999204173053</v>
      </c>
      <c r="G44" s="13">
        <v>39.723008237378899</v>
      </c>
      <c r="H44" s="13">
        <v>8.7146400107988296</v>
      </c>
      <c r="I44" s="14">
        <v>269</v>
      </c>
      <c r="J44" s="14">
        <v>814</v>
      </c>
      <c r="K44" s="13">
        <v>3.1412044775906298</v>
      </c>
      <c r="L44" s="14">
        <v>259.13626629755601</v>
      </c>
      <c r="M44" s="14">
        <v>292</v>
      </c>
      <c r="ZA44" s="8"/>
    </row>
    <row r="45" spans="2:677" x14ac:dyDescent="0.3">
      <c r="B45" s="21"/>
      <c r="C45" s="15" t="s">
        <v>282</v>
      </c>
      <c r="D45" s="13">
        <v>29.906235876657799</v>
      </c>
      <c r="E45" s="13">
        <v>0.65864474485776003</v>
      </c>
      <c r="F45" s="13">
        <v>28.630983324404198</v>
      </c>
      <c r="G45" s="13">
        <v>31.213447357646402</v>
      </c>
      <c r="H45" s="13">
        <v>2.2023659131634101</v>
      </c>
      <c r="I45" s="14">
        <v>4565</v>
      </c>
      <c r="J45" s="14">
        <v>17217</v>
      </c>
      <c r="K45" s="13">
        <v>3.5628175184035298</v>
      </c>
      <c r="L45" s="14">
        <v>4832.4114022305603</v>
      </c>
      <c r="M45" s="14">
        <v>2991</v>
      </c>
      <c r="ZA45" s="8"/>
    </row>
    <row r="46" spans="2:677" x14ac:dyDescent="0.3">
      <c r="B46" s="21"/>
      <c r="C46" s="15" t="s">
        <v>283</v>
      </c>
      <c r="D46" s="13">
        <v>23.357997143628399</v>
      </c>
      <c r="E46" s="13">
        <v>4.6463572230880503</v>
      </c>
      <c r="F46" s="13">
        <v>15.4039778039974</v>
      </c>
      <c r="G46" s="13">
        <v>33.779181074876497</v>
      </c>
      <c r="H46" s="13">
        <v>19.891933347356801</v>
      </c>
      <c r="I46" s="14">
        <v>38</v>
      </c>
      <c r="J46" s="14">
        <v>187</v>
      </c>
      <c r="K46" s="13">
        <v>2.2430331422965999</v>
      </c>
      <c r="L46" s="14">
        <v>83.369254102297504</v>
      </c>
      <c r="M46" s="14">
        <v>98</v>
      </c>
      <c r="ZA46" s="8"/>
    </row>
    <row r="47" spans="2:677" x14ac:dyDescent="0.3">
      <c r="B47" s="21" t="s">
        <v>261</v>
      </c>
      <c r="C47" s="15" t="s">
        <v>246</v>
      </c>
      <c r="D47" s="13">
        <v>29.2706458420625</v>
      </c>
      <c r="E47" s="13">
        <v>1.2868235646088</v>
      </c>
      <c r="F47" s="13">
        <v>26.8120226336959</v>
      </c>
      <c r="G47" s="13">
        <v>31.856588464369501</v>
      </c>
      <c r="H47" s="13">
        <v>4.3962937188068798</v>
      </c>
      <c r="I47" s="14">
        <v>1149</v>
      </c>
      <c r="J47" s="14">
        <v>4851</v>
      </c>
      <c r="K47" s="13">
        <v>3.8792498496959902</v>
      </c>
      <c r="L47" s="14">
        <v>1250.4995006651</v>
      </c>
      <c r="M47" s="14">
        <v>1830</v>
      </c>
      <c r="ZA47" s="8"/>
    </row>
    <row r="48" spans="2:677" x14ac:dyDescent="0.3">
      <c r="B48" s="21"/>
      <c r="C48" s="15" t="s">
        <v>247</v>
      </c>
      <c r="D48" s="13">
        <v>30.660245513345401</v>
      </c>
      <c r="E48" s="13">
        <v>1.3482708142456601</v>
      </c>
      <c r="F48" s="13">
        <v>28.0814155046778</v>
      </c>
      <c r="G48" s="13">
        <v>33.366027214469398</v>
      </c>
      <c r="H48" s="13">
        <v>4.3974560270849903</v>
      </c>
      <c r="I48" s="14">
        <v>1106</v>
      </c>
      <c r="J48" s="14">
        <v>4079</v>
      </c>
      <c r="K48" s="13">
        <v>3.4869326636153399</v>
      </c>
      <c r="L48" s="14">
        <v>1169.79603379286</v>
      </c>
      <c r="M48" s="14">
        <v>1973</v>
      </c>
      <c r="ZA48" s="8"/>
    </row>
    <row r="49" spans="2:677" x14ac:dyDescent="0.3">
      <c r="B49" s="21"/>
      <c r="C49" s="15" t="s">
        <v>248</v>
      </c>
      <c r="D49" s="13">
        <v>33.293108952433499</v>
      </c>
      <c r="E49" s="13">
        <v>1.29775338598596</v>
      </c>
      <c r="F49" s="13">
        <v>30.798510181246399</v>
      </c>
      <c r="G49" s="13">
        <v>35.884985957327103</v>
      </c>
      <c r="H49" s="13">
        <v>3.8979639535619501</v>
      </c>
      <c r="I49" s="14">
        <v>1172</v>
      </c>
      <c r="J49" s="14">
        <v>3895</v>
      </c>
      <c r="K49" s="13">
        <v>2.9529441712065001</v>
      </c>
      <c r="L49" s="14">
        <v>1319.0225666909901</v>
      </c>
      <c r="M49" s="14">
        <v>2001</v>
      </c>
      <c r="ZA49" s="8"/>
    </row>
    <row r="50" spans="2:677" x14ac:dyDescent="0.3">
      <c r="B50" s="21"/>
      <c r="C50" s="15" t="s">
        <v>249</v>
      </c>
      <c r="D50" s="13">
        <v>28.468771520194601</v>
      </c>
      <c r="E50" s="13">
        <v>1.13396917824045</v>
      </c>
      <c r="F50" s="13">
        <v>26.298131704113999</v>
      </c>
      <c r="G50" s="13">
        <v>30.7438392218213</v>
      </c>
      <c r="H50" s="13">
        <v>3.9832037621857199</v>
      </c>
      <c r="I50" s="14">
        <v>1167</v>
      </c>
      <c r="J50" s="14">
        <v>4220</v>
      </c>
      <c r="K50" s="13">
        <v>2.6640821679196902</v>
      </c>
      <c r="L50" s="14">
        <v>1584.0352263966699</v>
      </c>
      <c r="M50" s="14">
        <v>2077</v>
      </c>
      <c r="ZA50" s="8"/>
    </row>
    <row r="51" spans="2:677" x14ac:dyDescent="0.3">
      <c r="B51" s="21"/>
      <c r="C51" s="15" t="s">
        <v>250</v>
      </c>
      <c r="D51" s="13">
        <v>25.083617333648998</v>
      </c>
      <c r="E51" s="13">
        <v>1.1265952531202099</v>
      </c>
      <c r="F51" s="13">
        <v>22.939513302173001</v>
      </c>
      <c r="G51" s="13">
        <v>27.356980957412102</v>
      </c>
      <c r="H51" s="13">
        <v>4.4913587946061799</v>
      </c>
      <c r="I51" s="14">
        <v>1115</v>
      </c>
      <c r="J51" s="14">
        <v>4911</v>
      </c>
      <c r="K51" s="13">
        <v>3.31627365480451</v>
      </c>
      <c r="L51" s="14">
        <v>1480.87899588295</v>
      </c>
      <c r="M51" s="14">
        <v>2060</v>
      </c>
      <c r="ZA51" s="8"/>
    </row>
    <row r="52" spans="2:677" x14ac:dyDescent="0.3">
      <c r="B52" s="21" t="s">
        <v>260</v>
      </c>
      <c r="C52" s="15" t="s">
        <v>251</v>
      </c>
      <c r="D52" s="13">
        <v>29.368558744610301</v>
      </c>
      <c r="E52" s="13">
        <v>0.67199859855865196</v>
      </c>
      <c r="F52" s="13">
        <v>28.0684248866588</v>
      </c>
      <c r="G52" s="13">
        <v>30.703209729565199</v>
      </c>
      <c r="H52" s="13">
        <v>2.28815654320108</v>
      </c>
      <c r="I52" s="14">
        <v>4515</v>
      </c>
      <c r="J52" s="14">
        <v>16939</v>
      </c>
      <c r="K52" s="13">
        <v>3.6873822509680001</v>
      </c>
      <c r="L52" s="14">
        <v>4593.7738067576802</v>
      </c>
      <c r="M52" s="14">
        <v>3090</v>
      </c>
      <c r="ZA52" s="8"/>
    </row>
    <row r="53" spans="2:677" x14ac:dyDescent="0.3">
      <c r="B53" s="21"/>
      <c r="C53" s="15" t="s">
        <v>252</v>
      </c>
      <c r="D53" s="13">
        <v>29.228055314261098</v>
      </c>
      <c r="E53" s="13">
        <v>1.2415248175538101</v>
      </c>
      <c r="F53" s="13">
        <v>26.8539273264599</v>
      </c>
      <c r="G53" s="13">
        <v>31.721053272222001</v>
      </c>
      <c r="H53" s="13">
        <v>4.2477161213939398</v>
      </c>
      <c r="I53" s="14">
        <v>1195</v>
      </c>
      <c r="J53" s="14">
        <v>5018</v>
      </c>
      <c r="K53" s="13">
        <v>3.7384696747906498</v>
      </c>
      <c r="L53" s="14">
        <v>1342.2604532109799</v>
      </c>
      <c r="M53" s="14">
        <v>1871</v>
      </c>
      <c r="ZA53" s="8"/>
    </row>
    <row r="54" spans="2:677" x14ac:dyDescent="0.3">
      <c r="B54" s="21" t="s">
        <v>254</v>
      </c>
      <c r="C54" s="15" t="s">
        <v>253</v>
      </c>
      <c r="D54" s="13">
        <v>27.196114220211999</v>
      </c>
      <c r="E54" s="13">
        <v>0.64600053543244496</v>
      </c>
      <c r="F54" s="13">
        <v>25.948061393636301</v>
      </c>
      <c r="G54" s="13">
        <v>28.481108291856501</v>
      </c>
      <c r="H54" s="13">
        <v>2.3753413086945399</v>
      </c>
      <c r="I54" s="14">
        <v>3540</v>
      </c>
      <c r="J54" s="14">
        <v>14031</v>
      </c>
      <c r="K54" s="13">
        <v>2.9570727622355601</v>
      </c>
      <c r="L54" s="14">
        <v>4744.8950797519501</v>
      </c>
      <c r="M54" s="14">
        <v>2797</v>
      </c>
      <c r="ZA54" s="8"/>
    </row>
    <row r="55" spans="2:677" x14ac:dyDescent="0.3">
      <c r="B55" s="21"/>
      <c r="C55" s="15" t="s">
        <v>254</v>
      </c>
      <c r="D55" s="13">
        <v>32.530726428296298</v>
      </c>
      <c r="E55" s="13">
        <v>1.10512676595404</v>
      </c>
      <c r="F55" s="13">
        <v>30.401974481284601</v>
      </c>
      <c r="G55" s="13">
        <v>34.734145105057202</v>
      </c>
      <c r="H55" s="13">
        <v>3.39717825972913</v>
      </c>
      <c r="I55" s="14">
        <v>2212</v>
      </c>
      <c r="J55" s="14">
        <v>8111</v>
      </c>
      <c r="K55" s="13">
        <v>4.5127913444676198</v>
      </c>
      <c r="L55" s="14">
        <v>1797.3354806097</v>
      </c>
      <c r="M55" s="14">
        <v>2200</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330</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55" priority="1">
      <formula>ZA9 = 3</formula>
    </cfRule>
    <cfRule type="expression" dxfId="54" priority="48">
      <formula>I9 = J9</formula>
    </cfRule>
    <cfRule type="expression" dxfId="53" priority="95">
      <formula>ZA9 = 2</formula>
    </cfRule>
    <cfRule type="expression" dxfId="52" priority="142">
      <formula>ZA9 = 1</formula>
    </cfRule>
  </conditionalFormatting>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177</v>
      </c>
      <c r="M2" s="11" t="str">
        <f>HYPERLINK("#'INDICE'!A1", "Índice")</f>
        <v>Índice</v>
      </c>
    </row>
    <row r="3" spans="2:677" x14ac:dyDescent="0.3">
      <c r="B3" s="9" t="s">
        <v>7</v>
      </c>
      <c r="C3" s="10" t="s">
        <v>176</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19.383446870982802</v>
      </c>
      <c r="E9" s="13">
        <v>0.48043888614645203</v>
      </c>
      <c r="F9" s="13">
        <v>18.4587851479051</v>
      </c>
      <c r="G9" s="13">
        <v>20.342872224832899</v>
      </c>
      <c r="H9" s="13">
        <v>2.4786039827914901</v>
      </c>
      <c r="I9" s="14">
        <v>4695</v>
      </c>
      <c r="J9" s="14">
        <v>22142</v>
      </c>
      <c r="K9" s="13">
        <v>3.2705312354412901</v>
      </c>
      <c r="L9" s="14">
        <v>6770.1539615512602</v>
      </c>
      <c r="M9" s="14">
        <v>3123</v>
      </c>
      <c r="ZA9" s="8"/>
    </row>
    <row r="10" spans="2:677" x14ac:dyDescent="0.3">
      <c r="B10" s="21" t="s">
        <v>256</v>
      </c>
      <c r="C10" s="15" t="s">
        <v>216</v>
      </c>
      <c r="D10" s="13">
        <v>19.052805494965401</v>
      </c>
      <c r="E10" s="13">
        <v>0.61510454081884103</v>
      </c>
      <c r="F10" s="13">
        <v>17.875578502348102</v>
      </c>
      <c r="G10" s="13">
        <v>20.288407835025001</v>
      </c>
      <c r="H10" s="13">
        <v>3.2284197777664798</v>
      </c>
      <c r="I10" s="14">
        <v>2746</v>
      </c>
      <c r="J10" s="14">
        <v>13471</v>
      </c>
      <c r="K10" s="13">
        <v>3.3044921666984099</v>
      </c>
      <c r="L10" s="14">
        <v>4076.5719270743998</v>
      </c>
      <c r="M10" s="14">
        <v>1972</v>
      </c>
      <c r="ZA10" s="8"/>
    </row>
    <row r="11" spans="2:677" x14ac:dyDescent="0.3">
      <c r="B11" s="21"/>
      <c r="C11" s="15" t="s">
        <v>217</v>
      </c>
      <c r="D11" s="13">
        <v>20.105848149219899</v>
      </c>
      <c r="E11" s="13">
        <v>0.73937929332835295</v>
      </c>
      <c r="F11" s="13">
        <v>18.694234982869499</v>
      </c>
      <c r="G11" s="13">
        <v>21.595741097683</v>
      </c>
      <c r="H11" s="13">
        <v>3.6774339875686302</v>
      </c>
      <c r="I11" s="14">
        <v>1949</v>
      </c>
      <c r="J11" s="14">
        <v>8671</v>
      </c>
      <c r="K11" s="13">
        <v>2.9506403437150501</v>
      </c>
      <c r="L11" s="14">
        <v>2938.6841464665399</v>
      </c>
      <c r="M11" s="14">
        <v>1151</v>
      </c>
      <c r="ZA11" s="8"/>
    </row>
    <row r="12" spans="2:677" x14ac:dyDescent="0.3">
      <c r="B12" s="21" t="s">
        <v>257</v>
      </c>
      <c r="C12" s="15" t="s">
        <v>218</v>
      </c>
      <c r="D12" s="13">
        <v>18.8000375098365</v>
      </c>
      <c r="E12" s="13">
        <v>0.64617955819131301</v>
      </c>
      <c r="F12" s="13">
        <v>17.565034280190702</v>
      </c>
      <c r="G12" s="13">
        <v>20.100700994371401</v>
      </c>
      <c r="H12" s="13">
        <v>3.4371184517755502</v>
      </c>
      <c r="I12" s="14">
        <v>1681</v>
      </c>
      <c r="J12" s="14">
        <v>8715</v>
      </c>
      <c r="K12" s="13">
        <v>2.3834686353349102</v>
      </c>
      <c r="L12" s="14">
        <v>3656.4357805259801</v>
      </c>
      <c r="M12" s="14">
        <v>1255</v>
      </c>
      <c r="ZA12" s="8"/>
    </row>
    <row r="13" spans="2:677" x14ac:dyDescent="0.3">
      <c r="B13" s="21"/>
      <c r="C13" s="15" t="s">
        <v>219</v>
      </c>
      <c r="D13" s="13">
        <v>18.769922188687499</v>
      </c>
      <c r="E13" s="13">
        <v>0.75290740644342602</v>
      </c>
      <c r="F13" s="13">
        <v>17.336980871644201</v>
      </c>
      <c r="G13" s="13">
        <v>20.292225601746601</v>
      </c>
      <c r="H13" s="13">
        <v>4.0112441536768699</v>
      </c>
      <c r="I13" s="14">
        <v>1478</v>
      </c>
      <c r="J13" s="14">
        <v>7214</v>
      </c>
      <c r="K13" s="13">
        <v>2.6817588929411</v>
      </c>
      <c r="L13" s="14">
        <v>2690.0255720186601</v>
      </c>
      <c r="M13" s="14">
        <v>1019</v>
      </c>
      <c r="ZA13" s="8"/>
    </row>
    <row r="14" spans="2:677" x14ac:dyDescent="0.3">
      <c r="B14" s="21"/>
      <c r="C14" s="15" t="s">
        <v>220</v>
      </c>
      <c r="D14" s="13">
        <v>27.476537852761702</v>
      </c>
      <c r="E14" s="13">
        <v>0.72301318346082799</v>
      </c>
      <c r="F14" s="13">
        <v>26.080418938063701</v>
      </c>
      <c r="G14" s="13">
        <v>28.918155262920902</v>
      </c>
      <c r="H14" s="13">
        <v>2.6313838640633498</v>
      </c>
      <c r="I14" s="14">
        <v>1536</v>
      </c>
      <c r="J14" s="14">
        <v>6213</v>
      </c>
      <c r="K14" s="13">
        <v>1.62960872866651</v>
      </c>
      <c r="L14" s="14">
        <v>3812.5716257570798</v>
      </c>
      <c r="M14" s="14">
        <v>849</v>
      </c>
      <c r="ZA14" s="8"/>
    </row>
    <row r="15" spans="2:677" x14ac:dyDescent="0.3">
      <c r="B15" s="21" t="s">
        <v>258</v>
      </c>
      <c r="C15" s="15" t="s">
        <v>221</v>
      </c>
      <c r="D15" s="13">
        <v>21.426683865618699</v>
      </c>
      <c r="E15" s="13">
        <v>1.93347541189049</v>
      </c>
      <c r="F15" s="13">
        <v>17.838045469154199</v>
      </c>
      <c r="G15" s="13">
        <v>25.513096629237399</v>
      </c>
      <c r="H15" s="13">
        <v>9.0236801178224209</v>
      </c>
      <c r="I15" s="14">
        <v>145</v>
      </c>
      <c r="J15" s="14">
        <v>674</v>
      </c>
      <c r="K15" s="13">
        <v>1.4943844045824599</v>
      </c>
      <c r="L15" s="14">
        <v>451.02183744236902</v>
      </c>
      <c r="M15" s="14">
        <v>96</v>
      </c>
      <c r="ZA15" s="8"/>
    </row>
    <row r="16" spans="2:677" x14ac:dyDescent="0.3">
      <c r="B16" s="21"/>
      <c r="C16" s="15" t="s">
        <v>222</v>
      </c>
      <c r="D16" s="13">
        <v>19.076868607613498</v>
      </c>
      <c r="E16" s="13">
        <v>1.48225353857691</v>
      </c>
      <c r="F16" s="13">
        <v>16.311519744242101</v>
      </c>
      <c r="G16" s="13">
        <v>22.186747514894499</v>
      </c>
      <c r="H16" s="13">
        <v>7.7698996049349001</v>
      </c>
      <c r="I16" s="14">
        <v>153</v>
      </c>
      <c r="J16" s="14">
        <v>790</v>
      </c>
      <c r="K16" s="13">
        <v>1.12290295959546</v>
      </c>
      <c r="L16" s="14">
        <v>703.533634183853</v>
      </c>
      <c r="M16" s="14">
        <v>114</v>
      </c>
      <c r="ZA16" s="8"/>
    </row>
    <row r="17" spans="2:677" x14ac:dyDescent="0.3">
      <c r="B17" s="21"/>
      <c r="C17" s="15" t="s">
        <v>223</v>
      </c>
      <c r="D17" s="13">
        <v>19.438590063745401</v>
      </c>
      <c r="E17" s="13">
        <v>1.8324821560061499</v>
      </c>
      <c r="F17" s="13">
        <v>16.0627211382197</v>
      </c>
      <c r="G17" s="13">
        <v>23.3267833197147</v>
      </c>
      <c r="H17" s="13">
        <v>9.4270322590107707</v>
      </c>
      <c r="I17" s="14">
        <v>143</v>
      </c>
      <c r="J17" s="14">
        <v>796</v>
      </c>
      <c r="K17" s="13">
        <v>1.7047269142752299</v>
      </c>
      <c r="L17" s="14">
        <v>466.93695825083</v>
      </c>
      <c r="M17" s="14">
        <v>114</v>
      </c>
      <c r="ZA17" s="8"/>
    </row>
    <row r="18" spans="2:677" x14ac:dyDescent="0.3">
      <c r="B18" s="21"/>
      <c r="C18" s="15" t="s">
        <v>224</v>
      </c>
      <c r="D18" s="13">
        <v>16.9478422978171</v>
      </c>
      <c r="E18" s="13">
        <v>2.5869814053060001</v>
      </c>
      <c r="F18" s="13">
        <v>12.4084816646377</v>
      </c>
      <c r="G18" s="13">
        <v>22.7171372051431</v>
      </c>
      <c r="H18" s="13">
        <v>15.264370294731901</v>
      </c>
      <c r="I18" s="14">
        <v>106</v>
      </c>
      <c r="J18" s="14">
        <v>663</v>
      </c>
      <c r="K18" s="13">
        <v>3.1475980641769898</v>
      </c>
      <c r="L18" s="14">
        <v>210.63680510724799</v>
      </c>
      <c r="M18" s="14">
        <v>93</v>
      </c>
      <c r="ZA18" s="8"/>
    </row>
    <row r="19" spans="2:677" x14ac:dyDescent="0.3">
      <c r="B19" s="21"/>
      <c r="C19" s="15" t="s">
        <v>225</v>
      </c>
      <c r="D19" s="13">
        <v>18.569120404970501</v>
      </c>
      <c r="E19" s="13">
        <v>1.8205407926569801</v>
      </c>
      <c r="F19" s="13">
        <v>15.2195629106716</v>
      </c>
      <c r="G19" s="13">
        <v>22.460558545849398</v>
      </c>
      <c r="H19" s="13">
        <v>9.8041304755052607</v>
      </c>
      <c r="I19" s="14">
        <v>120</v>
      </c>
      <c r="J19" s="14">
        <v>612</v>
      </c>
      <c r="K19" s="13">
        <v>1.33924977216125</v>
      </c>
      <c r="L19" s="14">
        <v>456.972263666971</v>
      </c>
      <c r="M19" s="14">
        <v>89</v>
      </c>
      <c r="ZA19" s="8"/>
    </row>
    <row r="20" spans="2:677" x14ac:dyDescent="0.3">
      <c r="B20" s="21"/>
      <c r="C20" s="15" t="s">
        <v>226</v>
      </c>
      <c r="D20" s="13">
        <v>16.6789706225922</v>
      </c>
      <c r="E20" s="13">
        <v>1.66559103694854</v>
      </c>
      <c r="F20" s="13">
        <v>13.626138176317699</v>
      </c>
      <c r="G20" s="13">
        <v>20.255371844094</v>
      </c>
      <c r="H20" s="13">
        <v>9.98617405496503</v>
      </c>
      <c r="I20" s="14">
        <v>99</v>
      </c>
      <c r="J20" s="14">
        <v>611</v>
      </c>
      <c r="K20" s="13">
        <v>1.21770675367573</v>
      </c>
      <c r="L20" s="14">
        <v>501.76284081176101</v>
      </c>
      <c r="M20" s="14">
        <v>89</v>
      </c>
      <c r="ZA20" s="8"/>
    </row>
    <row r="21" spans="2:677" x14ac:dyDescent="0.3">
      <c r="B21" s="21"/>
      <c r="C21" s="15" t="s">
        <v>227</v>
      </c>
      <c r="D21" s="13">
        <v>24.715671495089701</v>
      </c>
      <c r="E21" s="13">
        <v>1.42649933724315</v>
      </c>
      <c r="F21" s="13">
        <v>22.010877336315399</v>
      </c>
      <c r="G21" s="13">
        <v>27.635066540044999</v>
      </c>
      <c r="H21" s="13">
        <v>5.7716390085802702</v>
      </c>
      <c r="I21" s="14">
        <v>311</v>
      </c>
      <c r="J21" s="14">
        <v>1291</v>
      </c>
      <c r="K21" s="13">
        <v>1.41076885528357</v>
      </c>
      <c r="L21" s="14">
        <v>915.10384225239</v>
      </c>
      <c r="M21" s="14">
        <v>195</v>
      </c>
      <c r="ZA21" s="8"/>
    </row>
    <row r="22" spans="2:677" x14ac:dyDescent="0.3">
      <c r="B22" s="21"/>
      <c r="C22" s="15" t="s">
        <v>228</v>
      </c>
      <c r="D22" s="13">
        <v>26.653662120377799</v>
      </c>
      <c r="E22" s="13">
        <v>1.52420917328114</v>
      </c>
      <c r="F22" s="13">
        <v>23.759196114771601</v>
      </c>
      <c r="G22" s="13">
        <v>29.763090500553901</v>
      </c>
      <c r="H22" s="13">
        <v>5.71857317916482</v>
      </c>
      <c r="I22" s="14">
        <v>427</v>
      </c>
      <c r="J22" s="14">
        <v>1621</v>
      </c>
      <c r="K22" s="13">
        <v>1.9251688848650701</v>
      </c>
      <c r="L22" s="14">
        <v>842.00405104386903</v>
      </c>
      <c r="M22" s="14">
        <v>219</v>
      </c>
      <c r="ZA22" s="8"/>
    </row>
    <row r="23" spans="2:677" x14ac:dyDescent="0.3">
      <c r="B23" s="21"/>
      <c r="C23" s="15" t="s">
        <v>229</v>
      </c>
      <c r="D23" s="13">
        <v>18.0726772368326</v>
      </c>
      <c r="E23" s="13">
        <v>1.3497808929449999</v>
      </c>
      <c r="F23" s="13">
        <v>15.560308737160801</v>
      </c>
      <c r="G23" s="13">
        <v>20.890336019376502</v>
      </c>
      <c r="H23" s="13">
        <v>7.4686272280351904</v>
      </c>
      <c r="I23" s="14">
        <v>227</v>
      </c>
      <c r="J23" s="14">
        <v>1283</v>
      </c>
      <c r="K23" s="13">
        <v>1.57747803855996</v>
      </c>
      <c r="L23" s="14">
        <v>813.32352567723694</v>
      </c>
      <c r="M23" s="14">
        <v>180</v>
      </c>
      <c r="ZA23" s="8"/>
    </row>
    <row r="24" spans="2:677" x14ac:dyDescent="0.3">
      <c r="B24" s="21"/>
      <c r="C24" s="15" t="s">
        <v>230</v>
      </c>
      <c r="D24" s="13">
        <v>17.887827595973398</v>
      </c>
      <c r="E24" s="13">
        <v>1.6752949501555401</v>
      </c>
      <c r="F24" s="13">
        <v>14.801165490993901</v>
      </c>
      <c r="G24" s="13">
        <v>21.4560818804182</v>
      </c>
      <c r="H24" s="13">
        <v>9.3655584568170198</v>
      </c>
      <c r="I24" s="14">
        <v>122</v>
      </c>
      <c r="J24" s="14">
        <v>700</v>
      </c>
      <c r="K24" s="13">
        <v>1.3356559152903</v>
      </c>
      <c r="L24" s="14">
        <v>524.08707361421</v>
      </c>
      <c r="M24" s="14">
        <v>99</v>
      </c>
      <c r="ZA24" s="8"/>
    </row>
    <row r="25" spans="2:677" x14ac:dyDescent="0.3">
      <c r="B25" s="21"/>
      <c r="C25" s="15" t="s">
        <v>231</v>
      </c>
      <c r="D25" s="13">
        <v>25.699991147439299</v>
      </c>
      <c r="E25" s="13">
        <v>1.57186629855695</v>
      </c>
      <c r="F25" s="13">
        <v>22.719856486105598</v>
      </c>
      <c r="G25" s="13">
        <v>28.924718501661498</v>
      </c>
      <c r="H25" s="13">
        <v>6.1162133852079901</v>
      </c>
      <c r="I25" s="14">
        <v>283</v>
      </c>
      <c r="J25" s="14">
        <v>1118</v>
      </c>
      <c r="K25" s="13">
        <v>1.4453150968877999</v>
      </c>
      <c r="L25" s="14">
        <v>773.53374527630001</v>
      </c>
      <c r="M25" s="14">
        <v>159</v>
      </c>
      <c r="ZA25" s="8"/>
    </row>
    <row r="26" spans="2:677" x14ac:dyDescent="0.3">
      <c r="B26" s="21"/>
      <c r="C26" s="15" t="s">
        <v>232</v>
      </c>
      <c r="D26" s="13">
        <v>17.8946956260767</v>
      </c>
      <c r="E26" s="13">
        <v>1.17069935926045</v>
      </c>
      <c r="F26" s="13">
        <v>15.6994565890156</v>
      </c>
      <c r="G26" s="13">
        <v>20.322892288593302</v>
      </c>
      <c r="H26" s="13">
        <v>6.5421585464380403</v>
      </c>
      <c r="I26" s="14">
        <v>217</v>
      </c>
      <c r="J26" s="14">
        <v>1238</v>
      </c>
      <c r="K26" s="13">
        <v>1.1538913818933001</v>
      </c>
      <c r="L26" s="14">
        <v>1072.8912785263101</v>
      </c>
      <c r="M26" s="14">
        <v>174</v>
      </c>
      <c r="ZA26" s="8"/>
    </row>
    <row r="27" spans="2:677" x14ac:dyDescent="0.3">
      <c r="B27" s="21"/>
      <c r="C27" s="15" t="s">
        <v>233</v>
      </c>
      <c r="D27" s="13">
        <v>15.6332956741104</v>
      </c>
      <c r="E27" s="13">
        <v>1.23051564115249</v>
      </c>
      <c r="F27" s="13">
        <v>13.3539255771532</v>
      </c>
      <c r="G27" s="13">
        <v>18.219917263106201</v>
      </c>
      <c r="H27" s="13">
        <v>7.87112114299926</v>
      </c>
      <c r="I27" s="14">
        <v>170</v>
      </c>
      <c r="J27" s="14">
        <v>1087</v>
      </c>
      <c r="K27" s="13">
        <v>1.2467588980423101</v>
      </c>
      <c r="L27" s="14">
        <v>871.86063135930601</v>
      </c>
      <c r="M27" s="14">
        <v>160</v>
      </c>
      <c r="ZA27" s="8"/>
    </row>
    <row r="28" spans="2:677" x14ac:dyDescent="0.3">
      <c r="B28" s="21"/>
      <c r="C28" s="15" t="s">
        <v>234</v>
      </c>
      <c r="D28" s="13">
        <v>36.401447774969597</v>
      </c>
      <c r="E28" s="13">
        <v>2.1735362602501298</v>
      </c>
      <c r="F28" s="13">
        <v>32.201397893759001</v>
      </c>
      <c r="G28" s="13">
        <v>40.8194899221334</v>
      </c>
      <c r="H28" s="13">
        <v>5.9710159708117301</v>
      </c>
      <c r="I28" s="14">
        <v>233</v>
      </c>
      <c r="J28" s="14">
        <v>650</v>
      </c>
      <c r="K28" s="13">
        <v>1.32437992778267</v>
      </c>
      <c r="L28" s="14">
        <v>490.79571984170502</v>
      </c>
      <c r="M28" s="14">
        <v>89</v>
      </c>
      <c r="ZA28" s="8"/>
    </row>
    <row r="29" spans="2:677" x14ac:dyDescent="0.3">
      <c r="B29" s="21"/>
      <c r="C29" s="15" t="s">
        <v>235</v>
      </c>
      <c r="D29" s="13">
        <v>23.523765069968402</v>
      </c>
      <c r="E29" s="13">
        <v>1.6151308479351301</v>
      </c>
      <c r="F29" s="13">
        <v>20.476811587259402</v>
      </c>
      <c r="G29" s="13">
        <v>26.870906139940399</v>
      </c>
      <c r="H29" s="13">
        <v>6.8659538264012401</v>
      </c>
      <c r="I29" s="14">
        <v>197</v>
      </c>
      <c r="J29" s="14">
        <v>892</v>
      </c>
      <c r="K29" s="13">
        <v>1.29199191458338</v>
      </c>
      <c r="L29" s="14">
        <v>690.40679738900599</v>
      </c>
      <c r="M29" s="14">
        <v>118</v>
      </c>
      <c r="ZA29" s="8"/>
    </row>
    <row r="30" spans="2:677" x14ac:dyDescent="0.3">
      <c r="B30" s="21"/>
      <c r="C30" s="15" t="s">
        <v>236</v>
      </c>
      <c r="D30" s="13">
        <v>24.919685717147999</v>
      </c>
      <c r="E30" s="13">
        <v>1.78406047931929</v>
      </c>
      <c r="F30" s="13">
        <v>21.563259655505401</v>
      </c>
      <c r="G30" s="13">
        <v>28.608006292323498</v>
      </c>
      <c r="H30" s="13">
        <v>7.1592414911221001</v>
      </c>
      <c r="I30" s="14">
        <v>241</v>
      </c>
      <c r="J30" s="14">
        <v>1089</v>
      </c>
      <c r="K30" s="13">
        <v>1.8508848401551601</v>
      </c>
      <c r="L30" s="14">
        <v>588.36723732023802</v>
      </c>
      <c r="M30" s="14">
        <v>151</v>
      </c>
      <c r="ZA30" s="8"/>
    </row>
    <row r="31" spans="2:677" x14ac:dyDescent="0.3">
      <c r="B31" s="21"/>
      <c r="C31" s="15" t="s">
        <v>237</v>
      </c>
      <c r="D31" s="13">
        <v>17.244714132803399</v>
      </c>
      <c r="E31" s="13">
        <v>1.43225292240925</v>
      </c>
      <c r="F31" s="13">
        <v>14.596124711008301</v>
      </c>
      <c r="G31" s="13">
        <v>20.2599001214781</v>
      </c>
      <c r="H31" s="13">
        <v>8.3054605102718408</v>
      </c>
      <c r="I31" s="14">
        <v>180</v>
      </c>
      <c r="J31" s="14">
        <v>1039</v>
      </c>
      <c r="K31" s="13">
        <v>1.4920557305478701</v>
      </c>
      <c r="L31" s="14">
        <v>696.35468617414699</v>
      </c>
      <c r="M31" s="14">
        <v>155</v>
      </c>
      <c r="ZA31" s="8"/>
    </row>
    <row r="32" spans="2:677" x14ac:dyDescent="0.3">
      <c r="B32" s="21"/>
      <c r="C32" s="15" t="s">
        <v>238</v>
      </c>
      <c r="D32" s="13">
        <v>16.485229737610702</v>
      </c>
      <c r="E32" s="13">
        <v>1.6599724141054</v>
      </c>
      <c r="F32" s="13">
        <v>13.443682425797901</v>
      </c>
      <c r="G32" s="13">
        <v>20.055464924038301</v>
      </c>
      <c r="H32" s="13">
        <v>10.0694527193528</v>
      </c>
      <c r="I32" s="14">
        <v>104</v>
      </c>
      <c r="J32" s="14">
        <v>611</v>
      </c>
      <c r="K32" s="13">
        <v>1.2208808551150301</v>
      </c>
      <c r="L32" s="14">
        <v>500.45833501290298</v>
      </c>
      <c r="M32" s="14">
        <v>85</v>
      </c>
      <c r="ZA32" s="8"/>
    </row>
    <row r="33" spans="2:677" x14ac:dyDescent="0.3">
      <c r="B33" s="21"/>
      <c r="C33" s="15" t="s">
        <v>239</v>
      </c>
      <c r="D33" s="13">
        <v>34.945319301824902</v>
      </c>
      <c r="E33" s="13">
        <v>2.0066094122417</v>
      </c>
      <c r="F33" s="13">
        <v>31.0831448724607</v>
      </c>
      <c r="G33" s="13">
        <v>39.015703584709499</v>
      </c>
      <c r="H33" s="13">
        <v>5.7421407282345598</v>
      </c>
      <c r="I33" s="14">
        <v>273</v>
      </c>
      <c r="J33" s="14">
        <v>847</v>
      </c>
      <c r="K33" s="13">
        <v>1.4984025050616301</v>
      </c>
      <c r="L33" s="14">
        <v>565.268675899046</v>
      </c>
      <c r="M33" s="14">
        <v>118</v>
      </c>
      <c r="ZA33" s="8"/>
    </row>
    <row r="34" spans="2:677" x14ac:dyDescent="0.3">
      <c r="B34" s="21"/>
      <c r="C34" s="15" t="s">
        <v>240</v>
      </c>
      <c r="D34" s="13">
        <v>21.888889972630601</v>
      </c>
      <c r="E34" s="13">
        <v>1.1760275542366401</v>
      </c>
      <c r="F34" s="13">
        <v>19.659694063454701</v>
      </c>
      <c r="G34" s="13">
        <v>24.294417420391699</v>
      </c>
      <c r="H34" s="13">
        <v>5.3727144487779697</v>
      </c>
      <c r="I34" s="14">
        <v>337</v>
      </c>
      <c r="J34" s="14">
        <v>1595</v>
      </c>
      <c r="K34" s="13">
        <v>1.28939732230746</v>
      </c>
      <c r="L34" s="14">
        <v>1237.01203066378</v>
      </c>
      <c r="M34" s="14">
        <v>223</v>
      </c>
      <c r="ZA34" s="8"/>
    </row>
    <row r="35" spans="2:677" x14ac:dyDescent="0.3">
      <c r="B35" s="21"/>
      <c r="C35" s="15" t="s">
        <v>241</v>
      </c>
      <c r="D35" s="13">
        <v>23.1239388816382</v>
      </c>
      <c r="E35" s="13">
        <v>1.4141082192221399</v>
      </c>
      <c r="F35" s="13">
        <v>20.448328692609699</v>
      </c>
      <c r="G35" s="13">
        <v>26.035068690665401</v>
      </c>
      <c r="H35" s="13">
        <v>6.1153431794659801</v>
      </c>
      <c r="I35" s="14">
        <v>255</v>
      </c>
      <c r="J35" s="14">
        <v>1140</v>
      </c>
      <c r="K35" s="13">
        <v>1.28125649788919</v>
      </c>
      <c r="L35" s="14">
        <v>889.75158516510896</v>
      </c>
      <c r="M35" s="14">
        <v>150</v>
      </c>
      <c r="ZA35" s="8"/>
    </row>
    <row r="36" spans="2:677" x14ac:dyDescent="0.3">
      <c r="B36" s="21"/>
      <c r="C36" s="15" t="s">
        <v>242</v>
      </c>
      <c r="D36" s="13">
        <v>20.405002083074098</v>
      </c>
      <c r="E36" s="13">
        <v>1.72970578251769</v>
      </c>
      <c r="F36" s="13">
        <v>17.200572018704101</v>
      </c>
      <c r="G36" s="13">
        <v>24.033133331106299</v>
      </c>
      <c r="H36" s="13">
        <v>8.4768713841616208</v>
      </c>
      <c r="I36" s="14">
        <v>226</v>
      </c>
      <c r="J36" s="14">
        <v>1101</v>
      </c>
      <c r="K36" s="13">
        <v>2.0263513057417302</v>
      </c>
      <c r="L36" s="14">
        <v>543.34112593422503</v>
      </c>
      <c r="M36" s="14">
        <v>162</v>
      </c>
      <c r="ZA36" s="8"/>
    </row>
    <row r="37" spans="2:677" x14ac:dyDescent="0.3">
      <c r="B37" s="21"/>
      <c r="C37" s="15" t="s">
        <v>243</v>
      </c>
      <c r="D37" s="13">
        <v>18.461160503437402</v>
      </c>
      <c r="E37" s="13">
        <v>1.5319958544435699</v>
      </c>
      <c r="F37" s="13">
        <v>15.609559348232899</v>
      </c>
      <c r="G37" s="13">
        <v>21.699748971893801</v>
      </c>
      <c r="H37" s="13">
        <v>8.2984807707961696</v>
      </c>
      <c r="I37" s="14">
        <v>126</v>
      </c>
      <c r="J37" s="14">
        <v>694</v>
      </c>
      <c r="K37" s="13">
        <v>1.0805002971291799</v>
      </c>
      <c r="L37" s="14">
        <v>642.29505706191503</v>
      </c>
      <c r="M37" s="14">
        <v>91</v>
      </c>
      <c r="ZA37" s="8"/>
    </row>
    <row r="38" spans="2:677" x14ac:dyDescent="0.3">
      <c r="B38" s="21" t="s">
        <v>259</v>
      </c>
      <c r="C38" s="15" t="s">
        <v>244</v>
      </c>
      <c r="D38" s="13">
        <v>20.226478116767701</v>
      </c>
      <c r="E38" s="13">
        <v>0.55208297991417399</v>
      </c>
      <c r="F38" s="13">
        <v>19.1652376561178</v>
      </c>
      <c r="G38" s="13">
        <v>21.3309759190292</v>
      </c>
      <c r="H38" s="13">
        <v>2.7295062280590399</v>
      </c>
      <c r="I38" s="14">
        <v>2773</v>
      </c>
      <c r="J38" s="14">
        <v>12584</v>
      </c>
      <c r="K38" s="13">
        <v>2.3769162448976</v>
      </c>
      <c r="L38" s="14">
        <v>5294.2546995559596</v>
      </c>
      <c r="M38" s="14">
        <v>1679</v>
      </c>
      <c r="ZA38" s="8"/>
    </row>
    <row r="39" spans="2:677" x14ac:dyDescent="0.3">
      <c r="B39" s="21"/>
      <c r="C39" s="15" t="s">
        <v>245</v>
      </c>
      <c r="D39" s="13">
        <v>18.7145247453536</v>
      </c>
      <c r="E39" s="13">
        <v>0.75330204268343204</v>
      </c>
      <c r="F39" s="13">
        <v>17.281433296810398</v>
      </c>
      <c r="G39" s="13">
        <v>20.237382695430401</v>
      </c>
      <c r="H39" s="13">
        <v>4.0252266778533103</v>
      </c>
      <c r="I39" s="14">
        <v>1922</v>
      </c>
      <c r="J39" s="14">
        <v>9558</v>
      </c>
      <c r="K39" s="13">
        <v>3.56507051459129</v>
      </c>
      <c r="L39" s="14">
        <v>2681.0128890524202</v>
      </c>
      <c r="M39" s="14">
        <v>1347</v>
      </c>
      <c r="ZA39" s="8"/>
    </row>
    <row r="40" spans="2:677" x14ac:dyDescent="0.3">
      <c r="B40" s="21" t="s">
        <v>284</v>
      </c>
      <c r="C40" s="15" t="s">
        <v>277</v>
      </c>
      <c r="D40" s="13">
        <v>18.444414001282102</v>
      </c>
      <c r="E40" s="13">
        <v>0.61536571515718297</v>
      </c>
      <c r="F40" s="13">
        <v>17.268241937813301</v>
      </c>
      <c r="G40" s="13">
        <v>19.681639098901702</v>
      </c>
      <c r="H40" s="13">
        <v>3.3363256491337099</v>
      </c>
      <c r="I40" s="14">
        <v>2315</v>
      </c>
      <c r="J40" s="14">
        <v>11282</v>
      </c>
      <c r="K40" s="13">
        <v>2.83985140991539</v>
      </c>
      <c r="L40" s="14">
        <v>3972.74306698185</v>
      </c>
      <c r="M40" s="14">
        <v>3054</v>
      </c>
      <c r="ZA40" s="8"/>
    </row>
    <row r="41" spans="2:677" x14ac:dyDescent="0.3">
      <c r="B41" s="21"/>
      <c r="C41" s="15" t="s">
        <v>278</v>
      </c>
      <c r="D41" s="13">
        <v>20.3579827246968</v>
      </c>
      <c r="E41" s="13">
        <v>0.65222429765779</v>
      </c>
      <c r="F41" s="13">
        <v>19.108986067149601</v>
      </c>
      <c r="G41" s="13">
        <v>21.666749526592501</v>
      </c>
      <c r="H41" s="13">
        <v>3.2037766535019201</v>
      </c>
      <c r="I41" s="14">
        <v>2380</v>
      </c>
      <c r="J41" s="14">
        <v>10860</v>
      </c>
      <c r="K41" s="13">
        <v>2.8490940606696</v>
      </c>
      <c r="L41" s="14">
        <v>3811.7379660844399</v>
      </c>
      <c r="M41" s="14">
        <v>3036</v>
      </c>
      <c r="ZA41" s="8"/>
    </row>
    <row r="42" spans="2:677" x14ac:dyDescent="0.3">
      <c r="B42" s="21" t="s">
        <v>285</v>
      </c>
      <c r="C42" s="15" t="s">
        <v>279</v>
      </c>
      <c r="D42" s="13">
        <v>25.829103377367399</v>
      </c>
      <c r="E42" s="13">
        <v>1.2243647892571199</v>
      </c>
      <c r="F42" s="13">
        <v>23.499377828081599</v>
      </c>
      <c r="G42" s="13">
        <v>28.304341899978201</v>
      </c>
      <c r="H42" s="13">
        <v>4.7402527736598197</v>
      </c>
      <c r="I42" s="14">
        <v>792</v>
      </c>
      <c r="J42" s="14">
        <v>2968</v>
      </c>
      <c r="K42" s="13">
        <v>2.3216478694064602</v>
      </c>
      <c r="L42" s="14">
        <v>1278.40231032055</v>
      </c>
      <c r="M42" s="14">
        <v>783</v>
      </c>
      <c r="ZA42" s="8"/>
    </row>
    <row r="43" spans="2:677" x14ac:dyDescent="0.3">
      <c r="B43" s="21"/>
      <c r="C43" s="15" t="s">
        <v>280</v>
      </c>
      <c r="D43" s="13">
        <v>26.037515486387601</v>
      </c>
      <c r="E43" s="13">
        <v>2.4575284253914198</v>
      </c>
      <c r="F43" s="13">
        <v>21.501638482039301</v>
      </c>
      <c r="G43" s="13">
        <v>31.1505446843919</v>
      </c>
      <c r="H43" s="13">
        <v>9.4384136868827095</v>
      </c>
      <c r="I43" s="14">
        <v>251</v>
      </c>
      <c r="J43" s="14">
        <v>956</v>
      </c>
      <c r="K43" s="13">
        <v>2.9949490509755399</v>
      </c>
      <c r="L43" s="14">
        <v>319.20409453663399</v>
      </c>
      <c r="M43" s="14">
        <v>372</v>
      </c>
      <c r="ZA43" s="8"/>
    </row>
    <row r="44" spans="2:677" x14ac:dyDescent="0.3">
      <c r="B44" s="21"/>
      <c r="C44" s="15" t="s">
        <v>281</v>
      </c>
      <c r="D44" s="13">
        <v>16.633710546488501</v>
      </c>
      <c r="E44" s="13">
        <v>1.5864122116647099</v>
      </c>
      <c r="F44" s="13">
        <v>13.740990713659601</v>
      </c>
      <c r="G44" s="13">
        <v>19.9942440385264</v>
      </c>
      <c r="H44" s="13">
        <v>9.5373320777162203</v>
      </c>
      <c r="I44" s="14">
        <v>133</v>
      </c>
      <c r="J44" s="14">
        <v>814</v>
      </c>
      <c r="K44" s="13">
        <v>1.47551293951628</v>
      </c>
      <c r="L44" s="14">
        <v>551.67255955536098</v>
      </c>
      <c r="M44" s="14">
        <v>292</v>
      </c>
      <c r="ZA44" s="8"/>
    </row>
    <row r="45" spans="2:677" x14ac:dyDescent="0.3">
      <c r="B45" s="21"/>
      <c r="C45" s="15" t="s">
        <v>282</v>
      </c>
      <c r="D45" s="13">
        <v>18.722605268429501</v>
      </c>
      <c r="E45" s="13">
        <v>0.547611339700113</v>
      </c>
      <c r="F45" s="13">
        <v>17.6724834901237</v>
      </c>
      <c r="G45" s="13">
        <v>19.820104122583501</v>
      </c>
      <c r="H45" s="13">
        <v>2.92486719582508</v>
      </c>
      <c r="I45" s="14">
        <v>3482</v>
      </c>
      <c r="J45" s="14">
        <v>17217</v>
      </c>
      <c r="K45" s="13">
        <v>3.39266566924272</v>
      </c>
      <c r="L45" s="14">
        <v>5074.7706017973296</v>
      </c>
      <c r="M45" s="14">
        <v>2991</v>
      </c>
      <c r="ZA45" s="8"/>
    </row>
    <row r="46" spans="2:677" x14ac:dyDescent="0.3">
      <c r="B46" s="21"/>
      <c r="C46" s="15" t="s">
        <v>283</v>
      </c>
      <c r="D46" s="13">
        <v>13.495818043852699</v>
      </c>
      <c r="E46" s="13">
        <v>2.8110962843308598</v>
      </c>
      <c r="F46" s="13">
        <v>8.8212855116672007</v>
      </c>
      <c r="G46" s="13">
        <v>20.101350871380699</v>
      </c>
      <c r="H46" s="13">
        <v>20.8293878533084</v>
      </c>
      <c r="I46" s="14">
        <v>37</v>
      </c>
      <c r="J46" s="14">
        <v>187</v>
      </c>
      <c r="K46" s="13">
        <v>1.25900677937108</v>
      </c>
      <c r="L46" s="14">
        <v>148.52978003296599</v>
      </c>
      <c r="M46" s="14">
        <v>98</v>
      </c>
      <c r="ZA46" s="8"/>
    </row>
    <row r="47" spans="2:677" x14ac:dyDescent="0.3">
      <c r="B47" s="21" t="s">
        <v>261</v>
      </c>
      <c r="C47" s="15" t="s">
        <v>246</v>
      </c>
      <c r="D47" s="13">
        <v>24.381182592087701</v>
      </c>
      <c r="E47" s="13">
        <v>1.1173571860746701</v>
      </c>
      <c r="F47" s="13">
        <v>22.256939119810699</v>
      </c>
      <c r="G47" s="13">
        <v>26.638698240003698</v>
      </c>
      <c r="H47" s="13">
        <v>4.5828670609164002</v>
      </c>
      <c r="I47" s="14">
        <v>1337</v>
      </c>
      <c r="J47" s="14">
        <v>4851</v>
      </c>
      <c r="K47" s="13">
        <v>3.2842873178737899</v>
      </c>
      <c r="L47" s="14">
        <v>1477.03277164572</v>
      </c>
      <c r="M47" s="14">
        <v>1830</v>
      </c>
      <c r="ZA47" s="8"/>
    </row>
    <row r="48" spans="2:677" x14ac:dyDescent="0.3">
      <c r="B48" s="21"/>
      <c r="C48" s="15" t="s">
        <v>247</v>
      </c>
      <c r="D48" s="13">
        <v>23.068452932644799</v>
      </c>
      <c r="E48" s="13">
        <v>1.1491686254584199</v>
      </c>
      <c r="F48" s="13">
        <v>20.8920984355649</v>
      </c>
      <c r="G48" s="13">
        <v>25.398731234562401</v>
      </c>
      <c r="H48" s="13">
        <v>4.9815591397210603</v>
      </c>
      <c r="I48" s="14">
        <v>1068</v>
      </c>
      <c r="J48" s="14">
        <v>4079</v>
      </c>
      <c r="K48" s="13">
        <v>3.0345325919539099</v>
      </c>
      <c r="L48" s="14">
        <v>1344.19383427138</v>
      </c>
      <c r="M48" s="14">
        <v>1973</v>
      </c>
      <c r="ZA48" s="8"/>
    </row>
    <row r="49" spans="2:677" x14ac:dyDescent="0.3">
      <c r="B49" s="21"/>
      <c r="C49" s="15" t="s">
        <v>248</v>
      </c>
      <c r="D49" s="13">
        <v>19.611599817357298</v>
      </c>
      <c r="E49" s="13">
        <v>1.10538853769629</v>
      </c>
      <c r="F49" s="13">
        <v>17.5338593279488</v>
      </c>
      <c r="G49" s="13">
        <v>21.87025446633</v>
      </c>
      <c r="H49" s="13">
        <v>5.6364016601947897</v>
      </c>
      <c r="I49" s="14">
        <v>812</v>
      </c>
      <c r="J49" s="14">
        <v>3895</v>
      </c>
      <c r="K49" s="13">
        <v>3.0180015079841498</v>
      </c>
      <c r="L49" s="14">
        <v>1290.5891497057701</v>
      </c>
      <c r="M49" s="14">
        <v>2001</v>
      </c>
      <c r="ZA49" s="8"/>
    </row>
    <row r="50" spans="2:677" x14ac:dyDescent="0.3">
      <c r="B50" s="21"/>
      <c r="C50" s="15" t="s">
        <v>249</v>
      </c>
      <c r="D50" s="13">
        <v>18.309123785863999</v>
      </c>
      <c r="E50" s="13">
        <v>0.94784150789961596</v>
      </c>
      <c r="F50" s="13">
        <v>16.5229519932588</v>
      </c>
      <c r="G50" s="13">
        <v>20.241564672669099</v>
      </c>
      <c r="H50" s="13">
        <v>5.1768807671256099</v>
      </c>
      <c r="I50" s="14">
        <v>786</v>
      </c>
      <c r="J50" s="14">
        <v>4220</v>
      </c>
      <c r="K50" s="13">
        <v>2.5341939926739099</v>
      </c>
      <c r="L50" s="14">
        <v>1665.22374064479</v>
      </c>
      <c r="M50" s="14">
        <v>2077</v>
      </c>
      <c r="ZA50" s="8"/>
    </row>
    <row r="51" spans="2:677" x14ac:dyDescent="0.3">
      <c r="B51" s="21"/>
      <c r="C51" s="15" t="s">
        <v>250</v>
      </c>
      <c r="D51" s="13">
        <v>12.0469080807084</v>
      </c>
      <c r="E51" s="13">
        <v>0.79279653952522999</v>
      </c>
      <c r="F51" s="13">
        <v>10.576658789672599</v>
      </c>
      <c r="G51" s="13">
        <v>13.6902458971116</v>
      </c>
      <c r="H51" s="13">
        <v>6.58091299621349</v>
      </c>
      <c r="I51" s="14">
        <v>668</v>
      </c>
      <c r="J51" s="14">
        <v>4911</v>
      </c>
      <c r="K51" s="13">
        <v>2.9125827686639298</v>
      </c>
      <c r="L51" s="14">
        <v>1686.1323402846299</v>
      </c>
      <c r="M51" s="14">
        <v>2060</v>
      </c>
      <c r="ZA51" s="8"/>
    </row>
    <row r="52" spans="2:677" x14ac:dyDescent="0.3">
      <c r="B52" s="21" t="s">
        <v>260</v>
      </c>
      <c r="C52" s="15" t="s">
        <v>251</v>
      </c>
      <c r="D52" s="13">
        <v>18.165358697158901</v>
      </c>
      <c r="E52" s="13">
        <v>0.54021371402085205</v>
      </c>
      <c r="F52" s="13">
        <v>17.130066014622901</v>
      </c>
      <c r="G52" s="13">
        <v>19.2486879983745</v>
      </c>
      <c r="H52" s="13">
        <v>2.97386758514899</v>
      </c>
      <c r="I52" s="14">
        <v>3285</v>
      </c>
      <c r="J52" s="14">
        <v>16939</v>
      </c>
      <c r="K52" s="13">
        <v>3.3251571683943402</v>
      </c>
      <c r="L52" s="14">
        <v>5094.1952942872504</v>
      </c>
      <c r="M52" s="14">
        <v>3090</v>
      </c>
      <c r="ZA52" s="8"/>
    </row>
    <row r="53" spans="2:677" x14ac:dyDescent="0.3">
      <c r="B53" s="21"/>
      <c r="C53" s="15" t="s">
        <v>252</v>
      </c>
      <c r="D53" s="13">
        <v>24.387311344615998</v>
      </c>
      <c r="E53" s="13">
        <v>1.08724195296098</v>
      </c>
      <c r="F53" s="13">
        <v>22.3185535498524</v>
      </c>
      <c r="G53" s="13">
        <v>26.582208426014699</v>
      </c>
      <c r="H53" s="13">
        <v>4.4582280416123696</v>
      </c>
      <c r="I53" s="14">
        <v>1386</v>
      </c>
      <c r="J53" s="14">
        <v>5018</v>
      </c>
      <c r="K53" s="13">
        <v>3.2161618876265701</v>
      </c>
      <c r="L53" s="14">
        <v>1560.2448431795599</v>
      </c>
      <c r="M53" s="14">
        <v>1871</v>
      </c>
      <c r="ZA53" s="8"/>
    </row>
    <row r="54" spans="2:677" x14ac:dyDescent="0.3">
      <c r="B54" s="21" t="s">
        <v>254</v>
      </c>
      <c r="C54" s="15" t="s">
        <v>253</v>
      </c>
      <c r="D54" s="13">
        <v>17.861026774529201</v>
      </c>
      <c r="E54" s="13">
        <v>0.52984389131176501</v>
      </c>
      <c r="F54" s="13">
        <v>16.845636205069599</v>
      </c>
      <c r="G54" s="13">
        <v>18.923692856636102</v>
      </c>
      <c r="H54" s="13">
        <v>2.9664805836770398</v>
      </c>
      <c r="I54" s="14">
        <v>2719</v>
      </c>
      <c r="J54" s="14">
        <v>14031</v>
      </c>
      <c r="K54" s="13">
        <v>2.6847128600403098</v>
      </c>
      <c r="L54" s="14">
        <v>5226.2572317656804</v>
      </c>
      <c r="M54" s="14">
        <v>2797</v>
      </c>
      <c r="ZA54" s="8"/>
    </row>
    <row r="55" spans="2:677" x14ac:dyDescent="0.3">
      <c r="B55" s="21"/>
      <c r="C55" s="15" t="s">
        <v>254</v>
      </c>
      <c r="D55" s="13">
        <v>21.6836359847468</v>
      </c>
      <c r="E55" s="13">
        <v>0.90127017275354104</v>
      </c>
      <c r="F55" s="13">
        <v>19.968307114947901</v>
      </c>
      <c r="G55" s="13">
        <v>23.503043146172399</v>
      </c>
      <c r="H55" s="13">
        <v>4.1564531584441404</v>
      </c>
      <c r="I55" s="14">
        <v>1976</v>
      </c>
      <c r="J55" s="14">
        <v>8111</v>
      </c>
      <c r="K55" s="13">
        <v>3.8792362275181</v>
      </c>
      <c r="L55" s="14">
        <v>2090.8755033949901</v>
      </c>
      <c r="M55" s="14">
        <v>2200</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331</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51" priority="1">
      <formula>ZA9 = 3</formula>
    </cfRule>
    <cfRule type="expression" dxfId="50" priority="48">
      <formula>I9 = J9</formula>
    </cfRule>
    <cfRule type="expression" dxfId="49" priority="95">
      <formula>ZA9 = 2</formula>
    </cfRule>
    <cfRule type="expression" dxfId="48" priority="142">
      <formula>ZA9 = 1</formula>
    </cfRule>
  </conditionalFormatting>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179</v>
      </c>
      <c r="M2" s="11" t="str">
        <f>HYPERLINK("#'INDICE'!A1", "Índice")</f>
        <v>Índice</v>
      </c>
    </row>
    <row r="3" spans="2:677" x14ac:dyDescent="0.3">
      <c r="B3" s="9" t="s">
        <v>7</v>
      </c>
      <c r="C3" s="10" t="s">
        <v>178</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96.662562106135894</v>
      </c>
      <c r="E9" s="13">
        <v>0.17314610087225099</v>
      </c>
      <c r="F9" s="13">
        <v>96.305884853613307</v>
      </c>
      <c r="G9" s="13">
        <v>96.985878987392496</v>
      </c>
      <c r="H9" s="13">
        <v>0.17912426186483199</v>
      </c>
      <c r="I9" s="14">
        <v>20882</v>
      </c>
      <c r="J9" s="14">
        <v>22142</v>
      </c>
      <c r="K9" s="13">
        <v>2.0575536541947002</v>
      </c>
      <c r="L9" s="14">
        <v>10761.323261174501</v>
      </c>
      <c r="M9" s="14">
        <v>3123</v>
      </c>
      <c r="ZA9" s="8"/>
    </row>
    <row r="10" spans="2:677" x14ac:dyDescent="0.3">
      <c r="B10" s="21" t="s">
        <v>256</v>
      </c>
      <c r="C10" s="15" t="s">
        <v>216</v>
      </c>
      <c r="D10" s="13">
        <v>98.686593182546105</v>
      </c>
      <c r="E10" s="13">
        <v>0.144179294907161</v>
      </c>
      <c r="F10" s="13">
        <v>98.371628843572694</v>
      </c>
      <c r="G10" s="13">
        <v>98.941291848181095</v>
      </c>
      <c r="H10" s="13">
        <v>0.146098158075499</v>
      </c>
      <c r="I10" s="14">
        <v>13212</v>
      </c>
      <c r="J10" s="14">
        <v>13471</v>
      </c>
      <c r="K10" s="13">
        <v>2.1603094600806099</v>
      </c>
      <c r="L10" s="14">
        <v>6235.6806971059405</v>
      </c>
      <c r="M10" s="14">
        <v>1972</v>
      </c>
      <c r="ZA10" s="8"/>
    </row>
    <row r="11" spans="2:677" x14ac:dyDescent="0.3">
      <c r="B11" s="21"/>
      <c r="C11" s="15" t="s">
        <v>217</v>
      </c>
      <c r="D11" s="13">
        <v>92.240361133770193</v>
      </c>
      <c r="E11" s="13">
        <v>0.45073697610811603</v>
      </c>
      <c r="F11" s="13">
        <v>91.308556508514002</v>
      </c>
      <c r="G11" s="13">
        <v>93.079838686836197</v>
      </c>
      <c r="H11" s="13">
        <v>0.488654825900391</v>
      </c>
      <c r="I11" s="14">
        <v>7670</v>
      </c>
      <c r="J11" s="14">
        <v>8671</v>
      </c>
      <c r="K11" s="13">
        <v>2.4609510012893199</v>
      </c>
      <c r="L11" s="14">
        <v>3523.43463785226</v>
      </c>
      <c r="M11" s="14">
        <v>1151</v>
      </c>
      <c r="ZA11" s="8"/>
    </row>
    <row r="12" spans="2:677" x14ac:dyDescent="0.3">
      <c r="B12" s="21" t="s">
        <v>257</v>
      </c>
      <c r="C12" s="15" t="s">
        <v>218</v>
      </c>
      <c r="D12" s="13">
        <v>96.917237309951204</v>
      </c>
      <c r="E12" s="13">
        <v>0.28832587228074502</v>
      </c>
      <c r="F12" s="13">
        <v>96.298467540748703</v>
      </c>
      <c r="G12" s="13">
        <v>97.435324710343906</v>
      </c>
      <c r="H12" s="13">
        <v>0.29749699876261398</v>
      </c>
      <c r="I12" s="14">
        <v>8393</v>
      </c>
      <c r="J12" s="14">
        <v>8715</v>
      </c>
      <c r="K12" s="13">
        <v>2.4246198972043298</v>
      </c>
      <c r="L12" s="14">
        <v>3594.3778280664501</v>
      </c>
      <c r="M12" s="14">
        <v>1255</v>
      </c>
      <c r="ZA12" s="8"/>
    </row>
    <row r="13" spans="2:677" x14ac:dyDescent="0.3">
      <c r="B13" s="21"/>
      <c r="C13" s="15" t="s">
        <v>219</v>
      </c>
      <c r="D13" s="13">
        <v>98.957265364134102</v>
      </c>
      <c r="E13" s="13">
        <v>0.14301570783826001</v>
      </c>
      <c r="F13" s="13">
        <v>98.635802463422806</v>
      </c>
      <c r="G13" s="13">
        <v>99.203589574570998</v>
      </c>
      <c r="H13" s="13">
        <v>0.14452269604662499</v>
      </c>
      <c r="I13" s="14">
        <v>7106</v>
      </c>
      <c r="J13" s="14">
        <v>7214</v>
      </c>
      <c r="K13" s="13">
        <v>1.4297559985827599</v>
      </c>
      <c r="L13" s="14">
        <v>5045.6161800690898</v>
      </c>
      <c r="M13" s="14">
        <v>1019</v>
      </c>
      <c r="ZA13" s="8"/>
    </row>
    <row r="14" spans="2:677" x14ac:dyDescent="0.3">
      <c r="B14" s="21"/>
      <c r="C14" s="15" t="s">
        <v>220</v>
      </c>
      <c r="D14" s="13">
        <v>77.420185382731006</v>
      </c>
      <c r="E14" s="13">
        <v>1.2077308870036301</v>
      </c>
      <c r="F14" s="13">
        <v>74.962064367434095</v>
      </c>
      <c r="G14" s="13">
        <v>79.702323303346901</v>
      </c>
      <c r="H14" s="13">
        <v>1.5599689939169501</v>
      </c>
      <c r="I14" s="14">
        <v>5383</v>
      </c>
      <c r="J14" s="14">
        <v>6213</v>
      </c>
      <c r="K14" s="13">
        <v>5.1831910427663699</v>
      </c>
      <c r="L14" s="14">
        <v>1198.68242338295</v>
      </c>
      <c r="M14" s="14">
        <v>849</v>
      </c>
      <c r="ZA14" s="8"/>
    </row>
    <row r="15" spans="2:677" x14ac:dyDescent="0.3">
      <c r="B15" s="21" t="s">
        <v>258</v>
      </c>
      <c r="C15" s="15" t="s">
        <v>221</v>
      </c>
      <c r="D15" s="13">
        <v>97.238382118866795</v>
      </c>
      <c r="E15" s="13">
        <v>0.89747040491932595</v>
      </c>
      <c r="F15" s="13">
        <v>94.774491322858395</v>
      </c>
      <c r="G15" s="13">
        <v>98.558192296297705</v>
      </c>
      <c r="H15" s="13">
        <v>0.92295900586070501</v>
      </c>
      <c r="I15" s="14">
        <v>656</v>
      </c>
      <c r="J15" s="14">
        <v>674</v>
      </c>
      <c r="K15" s="13">
        <v>2.0186174637570899</v>
      </c>
      <c r="L15" s="14">
        <v>333.89188992031097</v>
      </c>
      <c r="M15" s="14">
        <v>96</v>
      </c>
      <c r="ZA15" s="8"/>
    </row>
    <row r="16" spans="2:677" x14ac:dyDescent="0.3">
      <c r="B16" s="21"/>
      <c r="C16" s="15" t="s">
        <v>222</v>
      </c>
      <c r="D16" s="13">
        <v>90.614047229621804</v>
      </c>
      <c r="E16" s="13">
        <v>1.6778952658381201</v>
      </c>
      <c r="F16" s="13">
        <v>86.721755029491305</v>
      </c>
      <c r="G16" s="13">
        <v>93.451535245012096</v>
      </c>
      <c r="H16" s="13">
        <v>1.85169443054036</v>
      </c>
      <c r="I16" s="14">
        <v>722</v>
      </c>
      <c r="J16" s="14">
        <v>790</v>
      </c>
      <c r="K16" s="13">
        <v>2.6117572850977999</v>
      </c>
      <c r="L16" s="14">
        <v>302.47833690657001</v>
      </c>
      <c r="M16" s="14">
        <v>114</v>
      </c>
      <c r="ZA16" s="8"/>
    </row>
    <row r="17" spans="2:677" x14ac:dyDescent="0.3">
      <c r="B17" s="21"/>
      <c r="C17" s="15" t="s">
        <v>223</v>
      </c>
      <c r="D17" s="13">
        <v>95.784398551966504</v>
      </c>
      <c r="E17" s="13">
        <v>0.99782990120856896</v>
      </c>
      <c r="F17" s="13">
        <v>93.300366142660906</v>
      </c>
      <c r="G17" s="13">
        <v>97.373351644208199</v>
      </c>
      <c r="H17" s="13">
        <v>1.04174575013613</v>
      </c>
      <c r="I17" s="14">
        <v>761</v>
      </c>
      <c r="J17" s="14">
        <v>796</v>
      </c>
      <c r="K17" s="13">
        <v>1.96031487332611</v>
      </c>
      <c r="L17" s="14">
        <v>406.05721602744899</v>
      </c>
      <c r="M17" s="14">
        <v>114</v>
      </c>
      <c r="ZA17" s="8"/>
    </row>
    <row r="18" spans="2:677" x14ac:dyDescent="0.3">
      <c r="B18" s="21"/>
      <c r="C18" s="15" t="s">
        <v>224</v>
      </c>
      <c r="D18" s="13">
        <v>92.836551713921594</v>
      </c>
      <c r="E18" s="13">
        <v>3.0173963021713499</v>
      </c>
      <c r="F18" s="13">
        <v>84.035128420872795</v>
      </c>
      <c r="G18" s="13">
        <v>96.961216547114702</v>
      </c>
      <c r="H18" s="13">
        <v>3.2502244498153501</v>
      </c>
      <c r="I18" s="14">
        <v>633</v>
      </c>
      <c r="J18" s="14">
        <v>663</v>
      </c>
      <c r="K18" s="13">
        <v>9.0632000497824592</v>
      </c>
      <c r="L18" s="14">
        <v>73.152969851516602</v>
      </c>
      <c r="M18" s="14">
        <v>93</v>
      </c>
      <c r="ZA18" s="8"/>
    </row>
    <row r="19" spans="2:677" x14ac:dyDescent="0.3">
      <c r="B19" s="21"/>
      <c r="C19" s="15" t="s">
        <v>225</v>
      </c>
      <c r="D19" s="13">
        <v>95.106642546577305</v>
      </c>
      <c r="E19" s="13">
        <v>1.4283869671550999</v>
      </c>
      <c r="F19" s="13">
        <v>91.351055765450795</v>
      </c>
      <c r="G19" s="13">
        <v>97.280016364379705</v>
      </c>
      <c r="H19" s="13">
        <v>1.5018792892994499</v>
      </c>
      <c r="I19" s="14">
        <v>580</v>
      </c>
      <c r="J19" s="14">
        <v>612</v>
      </c>
      <c r="K19" s="13">
        <v>2.6786451063015502</v>
      </c>
      <c r="L19" s="14">
        <v>228.47371552142599</v>
      </c>
      <c r="M19" s="14">
        <v>89</v>
      </c>
      <c r="ZA19" s="8"/>
    </row>
    <row r="20" spans="2:677" x14ac:dyDescent="0.3">
      <c r="B20" s="21"/>
      <c r="C20" s="15" t="s">
        <v>226</v>
      </c>
      <c r="D20" s="13">
        <v>92.626094063033506</v>
      </c>
      <c r="E20" s="13">
        <v>1.7943867164638601</v>
      </c>
      <c r="F20" s="13">
        <v>88.169852649714599</v>
      </c>
      <c r="G20" s="13">
        <v>95.4896053372522</v>
      </c>
      <c r="H20" s="13">
        <v>1.93723673076698</v>
      </c>
      <c r="I20" s="14">
        <v>567</v>
      </c>
      <c r="J20" s="14">
        <v>611</v>
      </c>
      <c r="K20" s="13">
        <v>2.8756166006065</v>
      </c>
      <c r="L20" s="14">
        <v>212.47616941393801</v>
      </c>
      <c r="M20" s="14">
        <v>89</v>
      </c>
      <c r="ZA20" s="8"/>
    </row>
    <row r="21" spans="2:677" x14ac:dyDescent="0.3">
      <c r="B21" s="21"/>
      <c r="C21" s="15" t="s">
        <v>227</v>
      </c>
      <c r="D21" s="13">
        <v>98.547069416272905</v>
      </c>
      <c r="E21" s="13">
        <v>0.37057980401426799</v>
      </c>
      <c r="F21" s="13">
        <v>97.602581285009904</v>
      </c>
      <c r="G21" s="13">
        <v>99.12281070249</v>
      </c>
      <c r="H21" s="13">
        <v>0.37604345437092701</v>
      </c>
      <c r="I21" s="14">
        <v>1273</v>
      </c>
      <c r="J21" s="14">
        <v>1291</v>
      </c>
      <c r="K21" s="13">
        <v>1.2372704066203</v>
      </c>
      <c r="L21" s="14">
        <v>1043.4259100453701</v>
      </c>
      <c r="M21" s="14">
        <v>195</v>
      </c>
      <c r="ZA21" s="8"/>
    </row>
    <row r="22" spans="2:677" x14ac:dyDescent="0.3">
      <c r="B22" s="21"/>
      <c r="C22" s="15" t="s">
        <v>228</v>
      </c>
      <c r="D22" s="13">
        <v>96.570840546453397</v>
      </c>
      <c r="E22" s="13">
        <v>0.66966155146170403</v>
      </c>
      <c r="F22" s="13">
        <v>94.976094120641903</v>
      </c>
      <c r="G22" s="13">
        <v>97.671773535075303</v>
      </c>
      <c r="H22" s="13">
        <v>0.69344074015755996</v>
      </c>
      <c r="I22" s="14">
        <v>1572</v>
      </c>
      <c r="J22" s="14">
        <v>1621</v>
      </c>
      <c r="K22" s="13">
        <v>2.1937748456145698</v>
      </c>
      <c r="L22" s="14">
        <v>738.90901030268901</v>
      </c>
      <c r="M22" s="14">
        <v>219</v>
      </c>
      <c r="ZA22" s="8"/>
    </row>
    <row r="23" spans="2:677" x14ac:dyDescent="0.3">
      <c r="B23" s="21"/>
      <c r="C23" s="15" t="s">
        <v>229</v>
      </c>
      <c r="D23" s="13">
        <v>99.305207438106095</v>
      </c>
      <c r="E23" s="13">
        <v>0.21616284314008799</v>
      </c>
      <c r="F23" s="13">
        <v>98.718367092964897</v>
      </c>
      <c r="G23" s="13">
        <v>99.624364910853998</v>
      </c>
      <c r="H23" s="13">
        <v>0.21767523447832801</v>
      </c>
      <c r="I23" s="14">
        <v>1271</v>
      </c>
      <c r="J23" s="14">
        <v>1283</v>
      </c>
      <c r="K23" s="13">
        <v>0.86820630808089605</v>
      </c>
      <c r="L23" s="14">
        <v>1283</v>
      </c>
      <c r="M23" s="14">
        <v>180</v>
      </c>
      <c r="ZA23" s="8"/>
    </row>
    <row r="24" spans="2:677" x14ac:dyDescent="0.3">
      <c r="B24" s="21"/>
      <c r="C24" s="15" t="s">
        <v>230</v>
      </c>
      <c r="D24" s="13">
        <v>96.288932584530798</v>
      </c>
      <c r="E24" s="13">
        <v>0.95430877581401297</v>
      </c>
      <c r="F24" s="13">
        <v>93.855061348880298</v>
      </c>
      <c r="G24" s="13">
        <v>97.781588151038505</v>
      </c>
      <c r="H24" s="13">
        <v>0.99108874737627595</v>
      </c>
      <c r="I24" s="14">
        <v>679</v>
      </c>
      <c r="J24" s="14">
        <v>700</v>
      </c>
      <c r="K24" s="13">
        <v>1.7814752570033201</v>
      </c>
      <c r="L24" s="14">
        <v>392.93276583447698</v>
      </c>
      <c r="M24" s="14">
        <v>99</v>
      </c>
      <c r="ZA24" s="8"/>
    </row>
    <row r="25" spans="2:677" x14ac:dyDescent="0.3">
      <c r="B25" s="21"/>
      <c r="C25" s="15" t="s">
        <v>231</v>
      </c>
      <c r="D25" s="13">
        <v>97.434209741703896</v>
      </c>
      <c r="E25" s="13">
        <v>0.63866774163266005</v>
      </c>
      <c r="F25" s="13">
        <v>95.820783104870102</v>
      </c>
      <c r="G25" s="13">
        <v>98.434931260952197</v>
      </c>
      <c r="H25" s="13">
        <v>0.65548614118773596</v>
      </c>
      <c r="I25" s="14">
        <v>1092</v>
      </c>
      <c r="J25" s="14">
        <v>1118</v>
      </c>
      <c r="K25" s="13">
        <v>1.82251250212237</v>
      </c>
      <c r="L25" s="14">
        <v>613.43886458834004</v>
      </c>
      <c r="M25" s="14">
        <v>159</v>
      </c>
      <c r="ZA25" s="8"/>
    </row>
    <row r="26" spans="2:677" x14ac:dyDescent="0.3">
      <c r="B26" s="21"/>
      <c r="C26" s="15" t="s">
        <v>232</v>
      </c>
      <c r="D26" s="13">
        <v>99.486733392151095</v>
      </c>
      <c r="E26" s="13">
        <v>0.212103240789459</v>
      </c>
      <c r="F26" s="13">
        <v>98.842384719891399</v>
      </c>
      <c r="G26" s="13">
        <v>99.773249235938493</v>
      </c>
      <c r="H26" s="13">
        <v>0.21319751242952401</v>
      </c>
      <c r="I26" s="14">
        <v>1230</v>
      </c>
      <c r="J26" s="14">
        <v>1238</v>
      </c>
      <c r="K26" s="13">
        <v>1.08982339401629</v>
      </c>
      <c r="L26" s="14">
        <v>1135.9638697400701</v>
      </c>
      <c r="M26" s="14">
        <v>174</v>
      </c>
      <c r="ZA26" s="8"/>
    </row>
    <row r="27" spans="2:677" x14ac:dyDescent="0.3">
      <c r="B27" s="21"/>
      <c r="C27" s="15" t="s">
        <v>233</v>
      </c>
      <c r="D27" s="13">
        <v>98.857615911472394</v>
      </c>
      <c r="E27" s="13">
        <v>0.33513321766223803</v>
      </c>
      <c r="F27" s="13">
        <v>97.965778716139297</v>
      </c>
      <c r="G27" s="13">
        <v>99.361006838573005</v>
      </c>
      <c r="H27" s="13">
        <v>0.33900596789867199</v>
      </c>
      <c r="I27" s="14">
        <v>1075</v>
      </c>
      <c r="J27" s="14">
        <v>1087</v>
      </c>
      <c r="K27" s="13">
        <v>1.0800466139165701</v>
      </c>
      <c r="L27" s="14">
        <v>1006.43804257504</v>
      </c>
      <c r="M27" s="14">
        <v>160</v>
      </c>
      <c r="ZA27" s="8"/>
    </row>
    <row r="28" spans="2:677" x14ac:dyDescent="0.3">
      <c r="B28" s="21"/>
      <c r="C28" s="15" t="s">
        <v>234</v>
      </c>
      <c r="D28" s="13">
        <v>65.0148152341269</v>
      </c>
      <c r="E28" s="13">
        <v>3.0361999191192899</v>
      </c>
      <c r="F28" s="13">
        <v>58.769816188889699</v>
      </c>
      <c r="G28" s="13">
        <v>70.784138808298806</v>
      </c>
      <c r="H28" s="13">
        <v>4.6700123782333796</v>
      </c>
      <c r="I28" s="14">
        <v>504</v>
      </c>
      <c r="J28" s="14">
        <v>650</v>
      </c>
      <c r="K28" s="13">
        <v>2.6303220216790701</v>
      </c>
      <c r="L28" s="14">
        <v>247.118031420758</v>
      </c>
      <c r="M28" s="14">
        <v>89</v>
      </c>
      <c r="ZA28" s="8"/>
    </row>
    <row r="29" spans="2:677" x14ac:dyDescent="0.3">
      <c r="B29" s="21"/>
      <c r="C29" s="15" t="s">
        <v>235</v>
      </c>
      <c r="D29" s="13">
        <v>82.536094909919001</v>
      </c>
      <c r="E29" s="13">
        <v>3.0255493902147799</v>
      </c>
      <c r="F29" s="13">
        <v>75.720823133998707</v>
      </c>
      <c r="G29" s="13">
        <v>87.747839165107195</v>
      </c>
      <c r="H29" s="13">
        <v>3.6657287863169499</v>
      </c>
      <c r="I29" s="14">
        <v>784</v>
      </c>
      <c r="J29" s="14">
        <v>892</v>
      </c>
      <c r="K29" s="13">
        <v>5.6584947652896904</v>
      </c>
      <c r="L29" s="14">
        <v>157.63909608465201</v>
      </c>
      <c r="M29" s="14">
        <v>118</v>
      </c>
      <c r="ZA29" s="8"/>
    </row>
    <row r="30" spans="2:677" x14ac:dyDescent="0.3">
      <c r="B30" s="21"/>
      <c r="C30" s="15" t="s">
        <v>236</v>
      </c>
      <c r="D30" s="13">
        <v>70.884456328400702</v>
      </c>
      <c r="E30" s="13">
        <v>3.2637530273178199</v>
      </c>
      <c r="F30" s="13">
        <v>64.045198323958701</v>
      </c>
      <c r="G30" s="13">
        <v>76.892153082994795</v>
      </c>
      <c r="H30" s="13">
        <v>4.6043282214046597</v>
      </c>
      <c r="I30" s="14">
        <v>894</v>
      </c>
      <c r="J30" s="14">
        <v>1089</v>
      </c>
      <c r="K30" s="13">
        <v>5.6154886541167901</v>
      </c>
      <c r="L30" s="14">
        <v>193.927913860469</v>
      </c>
      <c r="M30" s="14">
        <v>151</v>
      </c>
      <c r="ZA30" s="8"/>
    </row>
    <row r="31" spans="2:677" x14ac:dyDescent="0.3">
      <c r="B31" s="21"/>
      <c r="C31" s="15" t="s">
        <v>237</v>
      </c>
      <c r="D31" s="13">
        <v>98.193718920822107</v>
      </c>
      <c r="E31" s="13">
        <v>0.469424212294687</v>
      </c>
      <c r="F31" s="13">
        <v>96.990550599520603</v>
      </c>
      <c r="G31" s="13">
        <v>98.921214581654397</v>
      </c>
      <c r="H31" s="13">
        <v>0.47805930710619499</v>
      </c>
      <c r="I31" s="14">
        <v>1016</v>
      </c>
      <c r="J31" s="14">
        <v>1039</v>
      </c>
      <c r="K31" s="13">
        <v>1.28961267505461</v>
      </c>
      <c r="L31" s="14">
        <v>805.66826001148195</v>
      </c>
      <c r="M31" s="14">
        <v>155</v>
      </c>
      <c r="ZA31" s="8"/>
    </row>
    <row r="32" spans="2:677" x14ac:dyDescent="0.3">
      <c r="B32" s="21"/>
      <c r="C32" s="15" t="s">
        <v>238</v>
      </c>
      <c r="D32" s="13">
        <v>97.671654237179098</v>
      </c>
      <c r="E32" s="13">
        <v>0.78226600680162695</v>
      </c>
      <c r="F32" s="13">
        <v>95.489122693466996</v>
      </c>
      <c r="G32" s="13">
        <v>98.811340295304802</v>
      </c>
      <c r="H32" s="13">
        <v>0.80091405527137505</v>
      </c>
      <c r="I32" s="14">
        <v>598</v>
      </c>
      <c r="J32" s="14">
        <v>611</v>
      </c>
      <c r="K32" s="13">
        <v>1.64143139114926</v>
      </c>
      <c r="L32" s="14">
        <v>372.23608814511903</v>
      </c>
      <c r="M32" s="14">
        <v>85</v>
      </c>
      <c r="ZA32" s="8"/>
    </row>
    <row r="33" spans="2:677" x14ac:dyDescent="0.3">
      <c r="B33" s="21"/>
      <c r="C33" s="15" t="s">
        <v>239</v>
      </c>
      <c r="D33" s="13">
        <v>90.475470685493406</v>
      </c>
      <c r="E33" s="13">
        <v>2.0439185347806101</v>
      </c>
      <c r="F33" s="13">
        <v>85.588386708680503</v>
      </c>
      <c r="G33" s="13">
        <v>93.8248773383079</v>
      </c>
      <c r="H33" s="13">
        <v>2.2590858265723601</v>
      </c>
      <c r="I33" s="14">
        <v>781</v>
      </c>
      <c r="J33" s="14">
        <v>847</v>
      </c>
      <c r="K33" s="13">
        <v>4.1013152827825596</v>
      </c>
      <c r="L33" s="14">
        <v>206.51911438160599</v>
      </c>
      <c r="M33" s="14">
        <v>118</v>
      </c>
      <c r="ZA33" s="8"/>
    </row>
    <row r="34" spans="2:677" x14ac:dyDescent="0.3">
      <c r="B34" s="21"/>
      <c r="C34" s="15" t="s">
        <v>240</v>
      </c>
      <c r="D34" s="13">
        <v>87.643670948047003</v>
      </c>
      <c r="E34" s="13">
        <v>1.4450438237409899</v>
      </c>
      <c r="F34" s="13">
        <v>84.503193677709206</v>
      </c>
      <c r="G34" s="13">
        <v>90.221367313937904</v>
      </c>
      <c r="H34" s="13">
        <v>1.6487714493355501</v>
      </c>
      <c r="I34" s="14">
        <v>1450</v>
      </c>
      <c r="J34" s="14">
        <v>1595</v>
      </c>
      <c r="K34" s="13">
        <v>3.0735503250446401</v>
      </c>
      <c r="L34" s="14">
        <v>518.94383736073496</v>
      </c>
      <c r="M34" s="14">
        <v>223</v>
      </c>
      <c r="ZA34" s="8"/>
    </row>
    <row r="35" spans="2:677" x14ac:dyDescent="0.3">
      <c r="B35" s="21"/>
      <c r="C35" s="15" t="s">
        <v>241</v>
      </c>
      <c r="D35" s="13">
        <v>75.502081370559495</v>
      </c>
      <c r="E35" s="13">
        <v>3.0493038271493602</v>
      </c>
      <c r="F35" s="13">
        <v>68.993733287267801</v>
      </c>
      <c r="G35" s="13">
        <v>81.020115950615093</v>
      </c>
      <c r="H35" s="13">
        <v>4.0387016778829903</v>
      </c>
      <c r="I35" s="14">
        <v>970</v>
      </c>
      <c r="J35" s="14">
        <v>1140</v>
      </c>
      <c r="K35" s="13">
        <v>5.7258110265337896</v>
      </c>
      <c r="L35" s="14">
        <v>199.098432469595</v>
      </c>
      <c r="M35" s="14">
        <v>150</v>
      </c>
      <c r="ZA35" s="8"/>
    </row>
    <row r="36" spans="2:677" x14ac:dyDescent="0.3">
      <c r="B36" s="21"/>
      <c r="C36" s="15" t="s">
        <v>242</v>
      </c>
      <c r="D36" s="13">
        <v>99.031396995853697</v>
      </c>
      <c r="E36" s="13">
        <v>0.28923568482718998</v>
      </c>
      <c r="F36" s="13">
        <v>98.256861281414999</v>
      </c>
      <c r="G36" s="13">
        <v>99.463658773933304</v>
      </c>
      <c r="H36" s="13">
        <v>0.292064631623141</v>
      </c>
      <c r="I36" s="14">
        <v>1089</v>
      </c>
      <c r="J36" s="14">
        <v>1101</v>
      </c>
      <c r="K36" s="13">
        <v>0.95935140329562996</v>
      </c>
      <c r="L36" s="14">
        <v>1101</v>
      </c>
      <c r="M36" s="14">
        <v>162</v>
      </c>
      <c r="ZA36" s="8"/>
    </row>
    <row r="37" spans="2:677" x14ac:dyDescent="0.3">
      <c r="B37" s="21"/>
      <c r="C37" s="15" t="s">
        <v>243</v>
      </c>
      <c r="D37" s="13">
        <v>98.745646947582202</v>
      </c>
      <c r="E37" s="13">
        <v>0.50514730219278403</v>
      </c>
      <c r="F37" s="13">
        <v>97.223499425294406</v>
      </c>
      <c r="G37" s="13">
        <v>99.438137399476801</v>
      </c>
      <c r="H37" s="13">
        <v>0.51156412237689297</v>
      </c>
      <c r="I37" s="14">
        <v>685</v>
      </c>
      <c r="J37" s="14">
        <v>694</v>
      </c>
      <c r="K37" s="13">
        <v>1.4276822496096</v>
      </c>
      <c r="L37" s="14">
        <v>486.10256252032002</v>
      </c>
      <c r="M37" s="14">
        <v>91</v>
      </c>
      <c r="ZA37" s="8"/>
    </row>
    <row r="38" spans="2:677" x14ac:dyDescent="0.3">
      <c r="B38" s="21" t="s">
        <v>259</v>
      </c>
      <c r="C38" s="15" t="s">
        <v>244</v>
      </c>
      <c r="D38" s="13">
        <v>94.314827394582593</v>
      </c>
      <c r="E38" s="13">
        <v>0.33398074549367801</v>
      </c>
      <c r="F38" s="13">
        <v>93.623180058654</v>
      </c>
      <c r="G38" s="13">
        <v>94.935514816308398</v>
      </c>
      <c r="H38" s="13">
        <v>0.35411266151865101</v>
      </c>
      <c r="I38" s="14">
        <v>11537</v>
      </c>
      <c r="J38" s="14">
        <v>12584</v>
      </c>
      <c r="K38" s="13">
        <v>2.6176008754906102</v>
      </c>
      <c r="L38" s="14">
        <v>4807.4556047974302</v>
      </c>
      <c r="M38" s="14">
        <v>1679</v>
      </c>
      <c r="ZA38" s="8"/>
    </row>
    <row r="39" spans="2:677" x14ac:dyDescent="0.3">
      <c r="B39" s="21"/>
      <c r="C39" s="15" t="s">
        <v>245</v>
      </c>
      <c r="D39" s="13">
        <v>98.525425027505705</v>
      </c>
      <c r="E39" s="13">
        <v>0.17611109238912301</v>
      </c>
      <c r="F39" s="13">
        <v>98.136944173171003</v>
      </c>
      <c r="G39" s="13">
        <v>98.833863159284604</v>
      </c>
      <c r="H39" s="13">
        <v>0.178746848683939</v>
      </c>
      <c r="I39" s="14">
        <v>9345</v>
      </c>
      <c r="J39" s="14">
        <v>9558</v>
      </c>
      <c r="K39" s="13">
        <v>2.0402333860099402</v>
      </c>
      <c r="L39" s="14">
        <v>4684.75815832641</v>
      </c>
      <c r="M39" s="14">
        <v>1347</v>
      </c>
      <c r="ZA39" s="8"/>
    </row>
    <row r="40" spans="2:677" x14ac:dyDescent="0.3">
      <c r="B40" s="21" t="s">
        <v>284</v>
      </c>
      <c r="C40" s="15" t="s">
        <v>277</v>
      </c>
      <c r="D40" s="13">
        <v>96.833909883462695</v>
      </c>
      <c r="E40" s="13">
        <v>0.21578400747224</v>
      </c>
      <c r="F40" s="13">
        <v>96.382344049829101</v>
      </c>
      <c r="G40" s="13">
        <v>97.2307295260877</v>
      </c>
      <c r="H40" s="13">
        <v>0.222839300542477</v>
      </c>
      <c r="I40" s="14">
        <v>10652</v>
      </c>
      <c r="J40" s="14">
        <v>11282</v>
      </c>
      <c r="K40" s="13">
        <v>1.71330770590884</v>
      </c>
      <c r="L40" s="14">
        <v>6584.9233976423102</v>
      </c>
      <c r="M40" s="14">
        <v>3054</v>
      </c>
      <c r="ZA40" s="8"/>
    </row>
    <row r="41" spans="2:677" x14ac:dyDescent="0.3">
      <c r="B41" s="21"/>
      <c r="C41" s="15" t="s">
        <v>278</v>
      </c>
      <c r="D41" s="13">
        <v>96.484736006814202</v>
      </c>
      <c r="E41" s="13">
        <v>0.22755997376002901</v>
      </c>
      <c r="F41" s="13">
        <v>96.010214993355902</v>
      </c>
      <c r="G41" s="13">
        <v>96.904639860097106</v>
      </c>
      <c r="H41" s="13">
        <v>0.23585075026163499</v>
      </c>
      <c r="I41" s="14">
        <v>10230</v>
      </c>
      <c r="J41" s="14">
        <v>10860</v>
      </c>
      <c r="K41" s="13">
        <v>1.6579255504352599</v>
      </c>
      <c r="L41" s="14">
        <v>6550.3544457402604</v>
      </c>
      <c r="M41" s="14">
        <v>3036</v>
      </c>
      <c r="ZA41" s="8"/>
    </row>
    <row r="42" spans="2:677" x14ac:dyDescent="0.3">
      <c r="B42" s="21" t="s">
        <v>285</v>
      </c>
      <c r="C42" s="15" t="s">
        <v>279</v>
      </c>
      <c r="D42" s="13">
        <v>76.255144665723193</v>
      </c>
      <c r="E42" s="13">
        <v>1.39082854458437</v>
      </c>
      <c r="F42" s="13">
        <v>73.418005792417006</v>
      </c>
      <c r="G42" s="13">
        <v>78.876594589966103</v>
      </c>
      <c r="H42" s="13">
        <v>1.82391437414654</v>
      </c>
      <c r="I42" s="14">
        <v>2139</v>
      </c>
      <c r="J42" s="14">
        <v>2968</v>
      </c>
      <c r="K42" s="13">
        <v>3.1697576572306199</v>
      </c>
      <c r="L42" s="14">
        <v>936.34918531693302</v>
      </c>
      <c r="M42" s="14">
        <v>783</v>
      </c>
      <c r="ZA42" s="8"/>
    </row>
    <row r="43" spans="2:677" x14ac:dyDescent="0.3">
      <c r="B43" s="21"/>
      <c r="C43" s="15" t="s">
        <v>280</v>
      </c>
      <c r="D43" s="13">
        <v>97.792605579495401</v>
      </c>
      <c r="E43" s="13">
        <v>0.66506933916887201</v>
      </c>
      <c r="F43" s="13">
        <v>96.027408984442999</v>
      </c>
      <c r="G43" s="13">
        <v>98.783385171923896</v>
      </c>
      <c r="H43" s="13">
        <v>0.68008141845473002</v>
      </c>
      <c r="I43" s="14">
        <v>924</v>
      </c>
      <c r="J43" s="14">
        <v>956</v>
      </c>
      <c r="K43" s="13">
        <v>1.9568217494881099</v>
      </c>
      <c r="L43" s="14">
        <v>488.54730904850197</v>
      </c>
      <c r="M43" s="14">
        <v>372</v>
      </c>
      <c r="ZA43" s="8"/>
    </row>
    <row r="44" spans="2:677" x14ac:dyDescent="0.3">
      <c r="B44" s="21"/>
      <c r="C44" s="15" t="s">
        <v>281</v>
      </c>
      <c r="D44" s="13">
        <v>99.815633995549604</v>
      </c>
      <c r="E44" s="13">
        <v>0.17704719012800599</v>
      </c>
      <c r="F44" s="13">
        <v>98.787963456033594</v>
      </c>
      <c r="G44" s="13">
        <v>99.972200811439393</v>
      </c>
      <c r="H44" s="13">
        <v>0.177374207867978</v>
      </c>
      <c r="I44" s="14">
        <v>812</v>
      </c>
      <c r="J44" s="14">
        <v>814</v>
      </c>
      <c r="K44" s="13">
        <v>1.3848068696735201</v>
      </c>
      <c r="L44" s="14">
        <v>587.80759817569901</v>
      </c>
      <c r="M44" s="14">
        <v>292</v>
      </c>
      <c r="ZA44" s="8"/>
    </row>
    <row r="45" spans="2:677" x14ac:dyDescent="0.3">
      <c r="B45" s="21"/>
      <c r="C45" s="15" t="s">
        <v>282</v>
      </c>
      <c r="D45" s="13">
        <v>98.415498820449599</v>
      </c>
      <c r="E45" s="13">
        <v>0.136615105812147</v>
      </c>
      <c r="F45" s="13">
        <v>98.124112141752605</v>
      </c>
      <c r="G45" s="13">
        <v>98.662240697391397</v>
      </c>
      <c r="H45" s="13">
        <v>0.138814625185601</v>
      </c>
      <c r="I45" s="14">
        <v>16831</v>
      </c>
      <c r="J45" s="14">
        <v>17217</v>
      </c>
      <c r="K45" s="13">
        <v>2.0605048576809302</v>
      </c>
      <c r="L45" s="14">
        <v>8355.7191995060202</v>
      </c>
      <c r="M45" s="14">
        <v>2991</v>
      </c>
      <c r="ZA45" s="8"/>
    </row>
    <row r="46" spans="2:677" x14ac:dyDescent="0.3">
      <c r="B46" s="21"/>
      <c r="C46" s="15" t="s">
        <v>283</v>
      </c>
      <c r="D46" s="13">
        <v>95.242477723714799</v>
      </c>
      <c r="E46" s="13">
        <v>2.2897621652883999</v>
      </c>
      <c r="F46" s="13">
        <v>88.0152952082681</v>
      </c>
      <c r="G46" s="13">
        <v>98.2005286937882</v>
      </c>
      <c r="H46" s="13">
        <v>2.4041396444249199</v>
      </c>
      <c r="I46" s="14">
        <v>176</v>
      </c>
      <c r="J46" s="14">
        <v>187</v>
      </c>
      <c r="K46" s="13">
        <v>2.15219778011847</v>
      </c>
      <c r="L46" s="14">
        <v>86.887925323343794</v>
      </c>
      <c r="M46" s="14">
        <v>98</v>
      </c>
      <c r="ZA46" s="8"/>
    </row>
    <row r="47" spans="2:677" x14ac:dyDescent="0.3">
      <c r="B47" s="21" t="s">
        <v>261</v>
      </c>
      <c r="C47" s="15" t="s">
        <v>246</v>
      </c>
      <c r="D47" s="13">
        <v>92.142481367402397</v>
      </c>
      <c r="E47" s="13">
        <v>0.53159992762328401</v>
      </c>
      <c r="F47" s="13">
        <v>91.034552221154101</v>
      </c>
      <c r="G47" s="13">
        <v>93.123836910443202</v>
      </c>
      <c r="H47" s="13">
        <v>0.57693250684623998</v>
      </c>
      <c r="I47" s="14">
        <v>4202</v>
      </c>
      <c r="J47" s="14">
        <v>4851</v>
      </c>
      <c r="K47" s="13">
        <v>1.8930681200189401</v>
      </c>
      <c r="L47" s="14">
        <v>2562.50683675951</v>
      </c>
      <c r="M47" s="14">
        <v>1830</v>
      </c>
      <c r="ZA47" s="8"/>
    </row>
    <row r="48" spans="2:677" x14ac:dyDescent="0.3">
      <c r="B48" s="21"/>
      <c r="C48" s="15" t="s">
        <v>247</v>
      </c>
      <c r="D48" s="13">
        <v>96.804280190744507</v>
      </c>
      <c r="E48" s="13">
        <v>0.35897685911382698</v>
      </c>
      <c r="F48" s="13">
        <v>96.020125014368006</v>
      </c>
      <c r="G48" s="13">
        <v>97.438055515596901</v>
      </c>
      <c r="H48" s="13">
        <v>0.37082746589974602</v>
      </c>
      <c r="I48" s="14">
        <v>3837</v>
      </c>
      <c r="J48" s="14">
        <v>4079</v>
      </c>
      <c r="K48" s="13">
        <v>1.69870073000684</v>
      </c>
      <c r="L48" s="14">
        <v>2401.2469812640702</v>
      </c>
      <c r="M48" s="14">
        <v>1973</v>
      </c>
      <c r="ZA48" s="8"/>
    </row>
    <row r="49" spans="2:677" x14ac:dyDescent="0.3">
      <c r="B49" s="21"/>
      <c r="C49" s="15" t="s">
        <v>248</v>
      </c>
      <c r="D49" s="13">
        <v>97.744288891750699</v>
      </c>
      <c r="E49" s="13">
        <v>0.29108896544826901</v>
      </c>
      <c r="F49" s="13">
        <v>97.097016938621493</v>
      </c>
      <c r="G49" s="13">
        <v>98.249841356333803</v>
      </c>
      <c r="H49" s="13">
        <v>0.29780662251340601</v>
      </c>
      <c r="I49" s="14">
        <v>3747</v>
      </c>
      <c r="J49" s="14">
        <v>3895</v>
      </c>
      <c r="K49" s="13">
        <v>1.4964856709791099</v>
      </c>
      <c r="L49" s="14">
        <v>2602.76464755697</v>
      </c>
      <c r="M49" s="14">
        <v>2001</v>
      </c>
      <c r="ZA49" s="8"/>
    </row>
    <row r="50" spans="2:677" x14ac:dyDescent="0.3">
      <c r="B50" s="21"/>
      <c r="C50" s="15" t="s">
        <v>249</v>
      </c>
      <c r="D50" s="13">
        <v>97.967746109325603</v>
      </c>
      <c r="E50" s="13">
        <v>0.27655733929819598</v>
      </c>
      <c r="F50" s="13">
        <v>97.348266602829696</v>
      </c>
      <c r="G50" s="13">
        <v>98.444819064526499</v>
      </c>
      <c r="H50" s="13">
        <v>0.28229427569924498</v>
      </c>
      <c r="I50" s="14">
        <v>4089</v>
      </c>
      <c r="J50" s="14">
        <v>4220</v>
      </c>
      <c r="K50" s="13">
        <v>1.62076041824491</v>
      </c>
      <c r="L50" s="14">
        <v>2603.7161029448998</v>
      </c>
      <c r="M50" s="14">
        <v>2077</v>
      </c>
      <c r="ZA50" s="8"/>
    </row>
    <row r="51" spans="2:677" x14ac:dyDescent="0.3">
      <c r="B51" s="21"/>
      <c r="C51" s="15" t="s">
        <v>250</v>
      </c>
      <c r="D51" s="13">
        <v>98.6415924542097</v>
      </c>
      <c r="E51" s="13">
        <v>0.26044512894924299</v>
      </c>
      <c r="F51" s="13">
        <v>98.023734175177495</v>
      </c>
      <c r="G51" s="13">
        <v>99.068120353252795</v>
      </c>
      <c r="H51" s="13">
        <v>0.26403175624941699</v>
      </c>
      <c r="I51" s="14">
        <v>4832</v>
      </c>
      <c r="J51" s="14">
        <v>4911</v>
      </c>
      <c r="K51" s="13">
        <v>2.4855574781621499</v>
      </c>
      <c r="L51" s="14">
        <v>1975.8142964496001</v>
      </c>
      <c r="M51" s="14">
        <v>2060</v>
      </c>
      <c r="ZA51" s="8"/>
    </row>
    <row r="52" spans="2:677" x14ac:dyDescent="0.3">
      <c r="B52" s="21" t="s">
        <v>260</v>
      </c>
      <c r="C52" s="15" t="s">
        <v>251</v>
      </c>
      <c r="D52" s="13">
        <v>97.827532705501199</v>
      </c>
      <c r="E52" s="13">
        <v>0.15477659343637501</v>
      </c>
      <c r="F52" s="13">
        <v>97.502405040919598</v>
      </c>
      <c r="G52" s="13">
        <v>98.111156365105401</v>
      </c>
      <c r="H52" s="13">
        <v>0.158213735086535</v>
      </c>
      <c r="I52" s="14">
        <v>16356</v>
      </c>
      <c r="J52" s="14">
        <v>16939</v>
      </c>
      <c r="K52" s="13">
        <v>1.9092304346630999</v>
      </c>
      <c r="L52" s="14">
        <v>8872.1611034809393</v>
      </c>
      <c r="M52" s="14">
        <v>3090</v>
      </c>
      <c r="ZA52" s="8"/>
    </row>
    <row r="53" spans="2:677" x14ac:dyDescent="0.3">
      <c r="B53" s="21"/>
      <c r="C53" s="15" t="s">
        <v>252</v>
      </c>
      <c r="D53" s="13">
        <v>92.222419187253706</v>
      </c>
      <c r="E53" s="13">
        <v>0.51093282092676195</v>
      </c>
      <c r="F53" s="13">
        <v>91.1593844017696</v>
      </c>
      <c r="G53" s="13">
        <v>93.167210921720695</v>
      </c>
      <c r="H53" s="13">
        <v>0.55402235750217599</v>
      </c>
      <c r="I53" s="14">
        <v>4351</v>
      </c>
      <c r="J53" s="14">
        <v>5018</v>
      </c>
      <c r="K53" s="13">
        <v>1.82595748416993</v>
      </c>
      <c r="L53" s="14">
        <v>2748.1472287845399</v>
      </c>
      <c r="M53" s="14">
        <v>1871</v>
      </c>
      <c r="ZA53" s="8"/>
    </row>
    <row r="54" spans="2:677" x14ac:dyDescent="0.3">
      <c r="B54" s="21" t="s">
        <v>254</v>
      </c>
      <c r="C54" s="15" t="s">
        <v>253</v>
      </c>
      <c r="D54" s="13">
        <v>98.068824797184405</v>
      </c>
      <c r="E54" s="13">
        <v>0.17300879120106399</v>
      </c>
      <c r="F54" s="13">
        <v>97.698708151472403</v>
      </c>
      <c r="G54" s="13">
        <v>98.380402390393996</v>
      </c>
      <c r="H54" s="13">
        <v>0.17641568720626799</v>
      </c>
      <c r="I54" s="14">
        <v>13656</v>
      </c>
      <c r="J54" s="14">
        <v>14031</v>
      </c>
      <c r="K54" s="13">
        <v>2.21738633999033</v>
      </c>
      <c r="L54" s="14">
        <v>6327.7200490290797</v>
      </c>
      <c r="M54" s="14">
        <v>2797</v>
      </c>
      <c r="ZA54" s="8"/>
    </row>
    <row r="55" spans="2:677" x14ac:dyDescent="0.3">
      <c r="B55" s="21"/>
      <c r="C55" s="15" t="s">
        <v>254</v>
      </c>
      <c r="D55" s="13">
        <v>94.537872509169105</v>
      </c>
      <c r="E55" s="13">
        <v>0.33611591245040601</v>
      </c>
      <c r="F55" s="13">
        <v>93.840007803986495</v>
      </c>
      <c r="G55" s="13">
        <v>95.160753320021399</v>
      </c>
      <c r="H55" s="13">
        <v>0.35553572714237502</v>
      </c>
      <c r="I55" s="14">
        <v>7226</v>
      </c>
      <c r="J55" s="14">
        <v>8111</v>
      </c>
      <c r="K55" s="13">
        <v>1.7743175313163499</v>
      </c>
      <c r="L55" s="14">
        <v>4571.3350946729997</v>
      </c>
      <c r="M55" s="14">
        <v>2200</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332</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47" priority="1">
      <formula>ZA9 = 3</formula>
    </cfRule>
    <cfRule type="expression" dxfId="46" priority="48">
      <formula>I9 = J9</formula>
    </cfRule>
    <cfRule type="expression" dxfId="45" priority="95">
      <formula>ZA9 = 2</formula>
    </cfRule>
    <cfRule type="expression" dxfId="44" priority="142">
      <formula>ZA9 = 1</formula>
    </cfRule>
  </conditionalFormatting>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181</v>
      </c>
      <c r="M2" s="11" t="str">
        <f>HYPERLINK("#'INDICE'!A1", "Índice")</f>
        <v>Índice</v>
      </c>
    </row>
    <row r="3" spans="2:677" x14ac:dyDescent="0.3">
      <c r="B3" s="9" t="s">
        <v>7</v>
      </c>
      <c r="C3" s="10" t="s">
        <v>180</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97.211723659729302</v>
      </c>
      <c r="E9" s="13">
        <v>0.15135825591941299</v>
      </c>
      <c r="F9" s="13">
        <v>96.899104435843299</v>
      </c>
      <c r="G9" s="13">
        <v>97.493641137458596</v>
      </c>
      <c r="H9" s="13">
        <v>0.155699590770773</v>
      </c>
      <c r="I9" s="14">
        <v>21046</v>
      </c>
      <c r="J9" s="14">
        <v>22142</v>
      </c>
      <c r="K9" s="13">
        <v>1.8713499254563399</v>
      </c>
      <c r="L9" s="14">
        <v>11832.100292306701</v>
      </c>
      <c r="M9" s="14">
        <v>3123</v>
      </c>
      <c r="ZA9" s="8"/>
    </row>
    <row r="10" spans="2:677" x14ac:dyDescent="0.3">
      <c r="B10" s="21" t="s">
        <v>256</v>
      </c>
      <c r="C10" s="15" t="s">
        <v>216</v>
      </c>
      <c r="D10" s="13">
        <v>99.348769585287499</v>
      </c>
      <c r="E10" s="13">
        <v>8.9921045511352202E-2</v>
      </c>
      <c r="F10" s="13">
        <v>99.146457279098996</v>
      </c>
      <c r="G10" s="13">
        <v>99.503368700612</v>
      </c>
      <c r="H10" s="13">
        <v>9.0510477267821701E-2</v>
      </c>
      <c r="I10" s="14">
        <v>13327</v>
      </c>
      <c r="J10" s="14">
        <v>13471</v>
      </c>
      <c r="K10" s="13">
        <v>1.6834224927819099</v>
      </c>
      <c r="L10" s="14">
        <v>8002.15041545439</v>
      </c>
      <c r="M10" s="14">
        <v>1972</v>
      </c>
      <c r="ZA10" s="8"/>
    </row>
    <row r="11" spans="2:677" x14ac:dyDescent="0.3">
      <c r="B11" s="21"/>
      <c r="C11" s="15" t="s">
        <v>217</v>
      </c>
      <c r="D11" s="13">
        <v>92.542602371414105</v>
      </c>
      <c r="E11" s="13">
        <v>0.43866254508182401</v>
      </c>
      <c r="F11" s="13">
        <v>91.6349549063616</v>
      </c>
      <c r="G11" s="13">
        <v>93.358903215936607</v>
      </c>
      <c r="H11" s="13">
        <v>0.47401146481841799</v>
      </c>
      <c r="I11" s="14">
        <v>7719</v>
      </c>
      <c r="J11" s="14">
        <v>8671</v>
      </c>
      <c r="K11" s="13">
        <v>2.4174149144918502</v>
      </c>
      <c r="L11" s="14">
        <v>3586.8894280495001</v>
      </c>
      <c r="M11" s="14">
        <v>1151</v>
      </c>
      <c r="ZA11" s="8"/>
    </row>
    <row r="12" spans="2:677" x14ac:dyDescent="0.3">
      <c r="B12" s="21" t="s">
        <v>257</v>
      </c>
      <c r="C12" s="15" t="s">
        <v>218</v>
      </c>
      <c r="D12" s="13">
        <v>97.811356079120102</v>
      </c>
      <c r="E12" s="13">
        <v>0.22787180450730199</v>
      </c>
      <c r="F12" s="13">
        <v>97.316713329324699</v>
      </c>
      <c r="G12" s="13">
        <v>98.216486447082602</v>
      </c>
      <c r="H12" s="13">
        <v>0.232970703650173</v>
      </c>
      <c r="I12" s="14">
        <v>8471</v>
      </c>
      <c r="J12" s="14">
        <v>8715</v>
      </c>
      <c r="K12" s="13">
        <v>2.1136562026836301</v>
      </c>
      <c r="L12" s="14">
        <v>4123.1871053271898</v>
      </c>
      <c r="M12" s="14">
        <v>1255</v>
      </c>
      <c r="ZA12" s="8"/>
    </row>
    <row r="13" spans="2:677" x14ac:dyDescent="0.3">
      <c r="B13" s="21"/>
      <c r="C13" s="15" t="s">
        <v>219</v>
      </c>
      <c r="D13" s="13">
        <v>99.211637810103099</v>
      </c>
      <c r="E13" s="13">
        <v>0.117624986422496</v>
      </c>
      <c r="F13" s="13">
        <v>98.943877660352399</v>
      </c>
      <c r="G13" s="13">
        <v>99.411915846465703</v>
      </c>
      <c r="H13" s="13">
        <v>0.11855966600172201</v>
      </c>
      <c r="I13" s="14">
        <v>7129</v>
      </c>
      <c r="J13" s="14">
        <v>7214</v>
      </c>
      <c r="K13" s="13">
        <v>1.2759295591862201</v>
      </c>
      <c r="L13" s="14">
        <v>5653.9171367744102</v>
      </c>
      <c r="M13" s="14">
        <v>1019</v>
      </c>
      <c r="ZA13" s="8"/>
    </row>
    <row r="14" spans="2:677" x14ac:dyDescent="0.3">
      <c r="B14" s="21"/>
      <c r="C14" s="15" t="s">
        <v>220</v>
      </c>
      <c r="D14" s="13">
        <v>78.280493803627706</v>
      </c>
      <c r="E14" s="13">
        <v>1.2169910779383299</v>
      </c>
      <c r="F14" s="13">
        <v>75.797249176140298</v>
      </c>
      <c r="G14" s="13">
        <v>80.574250991564895</v>
      </c>
      <c r="H14" s="13">
        <v>1.5546543191094799</v>
      </c>
      <c r="I14" s="14">
        <v>5446</v>
      </c>
      <c r="J14" s="14">
        <v>6213</v>
      </c>
      <c r="K14" s="13">
        <v>5.4113139820994602</v>
      </c>
      <c r="L14" s="14">
        <v>1148.1499725487199</v>
      </c>
      <c r="M14" s="14">
        <v>849</v>
      </c>
      <c r="ZA14" s="8"/>
    </row>
    <row r="15" spans="2:677" x14ac:dyDescent="0.3">
      <c r="B15" s="21" t="s">
        <v>258</v>
      </c>
      <c r="C15" s="15" t="s">
        <v>221</v>
      </c>
      <c r="D15" s="13">
        <v>98.053346577173599</v>
      </c>
      <c r="E15" s="13">
        <v>0.81419342174068998</v>
      </c>
      <c r="F15" s="13">
        <v>95.575216032793705</v>
      </c>
      <c r="G15" s="13">
        <v>99.1558415826306</v>
      </c>
      <c r="H15" s="13">
        <v>0.83035760650950696</v>
      </c>
      <c r="I15" s="14">
        <v>663</v>
      </c>
      <c r="J15" s="14">
        <v>674</v>
      </c>
      <c r="K15" s="13">
        <v>2.3373254457759098</v>
      </c>
      <c r="L15" s="14">
        <v>288.36377972869599</v>
      </c>
      <c r="M15" s="14">
        <v>96</v>
      </c>
      <c r="ZA15" s="8"/>
    </row>
    <row r="16" spans="2:677" x14ac:dyDescent="0.3">
      <c r="B16" s="21"/>
      <c r="C16" s="15" t="s">
        <v>222</v>
      </c>
      <c r="D16" s="13">
        <v>91.191210978923806</v>
      </c>
      <c r="E16" s="13">
        <v>1.67318944236834</v>
      </c>
      <c r="F16" s="13">
        <v>87.264835222797899</v>
      </c>
      <c r="G16" s="13">
        <v>93.990411878107096</v>
      </c>
      <c r="H16" s="13">
        <v>1.8348143690679199</v>
      </c>
      <c r="I16" s="14">
        <v>727</v>
      </c>
      <c r="J16" s="14">
        <v>790</v>
      </c>
      <c r="K16" s="13">
        <v>2.74978059604712</v>
      </c>
      <c r="L16" s="14">
        <v>287.29564865489499</v>
      </c>
      <c r="M16" s="14">
        <v>114</v>
      </c>
      <c r="ZA16" s="8"/>
    </row>
    <row r="17" spans="2:677" x14ac:dyDescent="0.3">
      <c r="B17" s="21"/>
      <c r="C17" s="15" t="s">
        <v>223</v>
      </c>
      <c r="D17" s="13">
        <v>97.0487676920186</v>
      </c>
      <c r="E17" s="13">
        <v>0.896778586932656</v>
      </c>
      <c r="F17" s="13">
        <v>94.648178313646497</v>
      </c>
      <c r="G17" s="13">
        <v>98.390866221891798</v>
      </c>
      <c r="H17" s="13">
        <v>0.92404943232103298</v>
      </c>
      <c r="I17" s="14">
        <v>772</v>
      </c>
      <c r="J17" s="14">
        <v>796</v>
      </c>
      <c r="K17" s="13">
        <v>2.2322568604274302</v>
      </c>
      <c r="L17" s="14">
        <v>356.58978772164397</v>
      </c>
      <c r="M17" s="14">
        <v>114</v>
      </c>
      <c r="ZA17" s="8"/>
    </row>
    <row r="18" spans="2:677" x14ac:dyDescent="0.3">
      <c r="B18" s="21"/>
      <c r="C18" s="15" t="s">
        <v>224</v>
      </c>
      <c r="D18" s="13">
        <v>94.820617028083106</v>
      </c>
      <c r="E18" s="13">
        <v>2.7788679512583498</v>
      </c>
      <c r="F18" s="13">
        <v>85.614966036623699</v>
      </c>
      <c r="G18" s="13">
        <v>98.255203222459997</v>
      </c>
      <c r="H18" s="13">
        <v>2.9306579500904602</v>
      </c>
      <c r="I18" s="14">
        <v>648</v>
      </c>
      <c r="J18" s="14">
        <v>663</v>
      </c>
      <c r="K18" s="13">
        <v>10.4090958611456</v>
      </c>
      <c r="L18" s="14">
        <v>63.694292841975098</v>
      </c>
      <c r="M18" s="14">
        <v>93</v>
      </c>
      <c r="ZA18" s="8"/>
    </row>
    <row r="19" spans="2:677" x14ac:dyDescent="0.3">
      <c r="B19" s="21"/>
      <c r="C19" s="15" t="s">
        <v>225</v>
      </c>
      <c r="D19" s="13">
        <v>95.9117243403212</v>
      </c>
      <c r="E19" s="13">
        <v>1.1531258980858701</v>
      </c>
      <c r="F19" s="13">
        <v>92.897006483884894</v>
      </c>
      <c r="G19" s="13">
        <v>97.678878311956396</v>
      </c>
      <c r="H19" s="13">
        <v>1.20227835128296</v>
      </c>
      <c r="I19" s="14">
        <v>584</v>
      </c>
      <c r="J19" s="14">
        <v>612</v>
      </c>
      <c r="K19" s="13">
        <v>2.07196679968804</v>
      </c>
      <c r="L19" s="14">
        <v>295.37152819830101</v>
      </c>
      <c r="M19" s="14">
        <v>89</v>
      </c>
      <c r="ZA19" s="8"/>
    </row>
    <row r="20" spans="2:677" x14ac:dyDescent="0.3">
      <c r="B20" s="21"/>
      <c r="C20" s="15" t="s">
        <v>226</v>
      </c>
      <c r="D20" s="13">
        <v>93.164281332386906</v>
      </c>
      <c r="E20" s="13">
        <v>1.74945485888705</v>
      </c>
      <c r="F20" s="13">
        <v>88.759095474148594</v>
      </c>
      <c r="G20" s="13">
        <v>95.9224314400727</v>
      </c>
      <c r="H20" s="13">
        <v>1.8778171568194</v>
      </c>
      <c r="I20" s="14">
        <v>571</v>
      </c>
      <c r="J20" s="14">
        <v>611</v>
      </c>
      <c r="K20" s="13">
        <v>2.9315796486094299</v>
      </c>
      <c r="L20" s="14">
        <v>208.42005786532999</v>
      </c>
      <c r="M20" s="14">
        <v>89</v>
      </c>
      <c r="ZA20" s="8"/>
    </row>
    <row r="21" spans="2:677" x14ac:dyDescent="0.3">
      <c r="B21" s="21"/>
      <c r="C21" s="15" t="s">
        <v>227</v>
      </c>
      <c r="D21" s="13">
        <v>98.868937167862896</v>
      </c>
      <c r="E21" s="13">
        <v>0.32777837391842501</v>
      </c>
      <c r="F21" s="13">
        <v>98.001450374289306</v>
      </c>
      <c r="G21" s="13">
        <v>99.362334261069606</v>
      </c>
      <c r="H21" s="13">
        <v>0.33152816577962402</v>
      </c>
      <c r="I21" s="14">
        <v>1279</v>
      </c>
      <c r="J21" s="14">
        <v>1291</v>
      </c>
      <c r="K21" s="13">
        <v>1.23937778168334</v>
      </c>
      <c r="L21" s="14">
        <v>1041.6517215973799</v>
      </c>
      <c r="M21" s="14">
        <v>195</v>
      </c>
      <c r="ZA21" s="8"/>
    </row>
    <row r="22" spans="2:677" x14ac:dyDescent="0.3">
      <c r="B22" s="21"/>
      <c r="C22" s="15" t="s">
        <v>228</v>
      </c>
      <c r="D22" s="13">
        <v>96.938534607554999</v>
      </c>
      <c r="E22" s="13">
        <v>0.64433410205662101</v>
      </c>
      <c r="F22" s="13">
        <v>95.379168874462593</v>
      </c>
      <c r="G22" s="13">
        <v>97.982799402096205</v>
      </c>
      <c r="H22" s="13">
        <v>0.66468314655790595</v>
      </c>
      <c r="I22" s="14">
        <v>1577</v>
      </c>
      <c r="J22" s="14">
        <v>1621</v>
      </c>
      <c r="K22" s="13">
        <v>2.2662689295937102</v>
      </c>
      <c r="L22" s="14">
        <v>715.27256930209501</v>
      </c>
      <c r="M22" s="14">
        <v>219</v>
      </c>
      <c r="ZA22" s="8"/>
    </row>
    <row r="23" spans="2:677" x14ac:dyDescent="0.3">
      <c r="B23" s="21"/>
      <c r="C23" s="15" t="s">
        <v>229</v>
      </c>
      <c r="D23" s="13">
        <v>99.697039455919494</v>
      </c>
      <c r="E23" s="13">
        <v>0.140639582815343</v>
      </c>
      <c r="F23" s="13">
        <v>99.244151153226596</v>
      </c>
      <c r="G23" s="13">
        <v>99.878897996288998</v>
      </c>
      <c r="H23" s="13">
        <v>0.14106696004501301</v>
      </c>
      <c r="I23" s="14">
        <v>1278</v>
      </c>
      <c r="J23" s="14">
        <v>1283</v>
      </c>
      <c r="K23" s="13">
        <v>0.83952731500061994</v>
      </c>
      <c r="L23" s="14">
        <v>1283</v>
      </c>
      <c r="M23" s="14">
        <v>180</v>
      </c>
      <c r="ZA23" s="8"/>
    </row>
    <row r="24" spans="2:677" x14ac:dyDescent="0.3">
      <c r="B24" s="21"/>
      <c r="C24" s="15" t="s">
        <v>230</v>
      </c>
      <c r="D24" s="13">
        <v>96.768378818118094</v>
      </c>
      <c r="E24" s="13">
        <v>0.94250622785932103</v>
      </c>
      <c r="F24" s="13">
        <v>94.274663600098293</v>
      </c>
      <c r="G24" s="13">
        <v>98.196712826947604</v>
      </c>
      <c r="H24" s="13">
        <v>0.97398162433910096</v>
      </c>
      <c r="I24" s="14">
        <v>684</v>
      </c>
      <c r="J24" s="14">
        <v>700</v>
      </c>
      <c r="K24" s="13">
        <v>1.9855998053956601</v>
      </c>
      <c r="L24" s="14">
        <v>352.53831013572</v>
      </c>
      <c r="M24" s="14">
        <v>99</v>
      </c>
      <c r="ZA24" s="8"/>
    </row>
    <row r="25" spans="2:677" x14ac:dyDescent="0.3">
      <c r="B25" s="21"/>
      <c r="C25" s="15" t="s">
        <v>231</v>
      </c>
      <c r="D25" s="13">
        <v>97.612890143557905</v>
      </c>
      <c r="E25" s="13">
        <v>0.54046538999563798</v>
      </c>
      <c r="F25" s="13">
        <v>96.277475102441201</v>
      </c>
      <c r="G25" s="13">
        <v>98.476818835359197</v>
      </c>
      <c r="H25" s="13">
        <v>0.55368239706946798</v>
      </c>
      <c r="I25" s="14">
        <v>1095</v>
      </c>
      <c r="J25" s="14">
        <v>1118</v>
      </c>
      <c r="K25" s="13">
        <v>1.40026222110781</v>
      </c>
      <c r="L25" s="14">
        <v>798.42188352085805</v>
      </c>
      <c r="M25" s="14">
        <v>159</v>
      </c>
      <c r="ZA25" s="8"/>
    </row>
    <row r="26" spans="2:677" x14ac:dyDescent="0.3">
      <c r="B26" s="21"/>
      <c r="C26" s="15" t="s">
        <v>232</v>
      </c>
      <c r="D26" s="13">
        <v>99.534654055968502</v>
      </c>
      <c r="E26" s="13">
        <v>0.206217351440623</v>
      </c>
      <c r="F26" s="13">
        <v>98.886817105410898</v>
      </c>
      <c r="G26" s="13">
        <v>99.806209412681099</v>
      </c>
      <c r="H26" s="13">
        <v>0.20718146197068901</v>
      </c>
      <c r="I26" s="14">
        <v>1231</v>
      </c>
      <c r="J26" s="14">
        <v>1238</v>
      </c>
      <c r="K26" s="13">
        <v>1.13571631516946</v>
      </c>
      <c r="L26" s="14">
        <v>1090.06094520644</v>
      </c>
      <c r="M26" s="14">
        <v>174</v>
      </c>
      <c r="ZA26" s="8"/>
    </row>
    <row r="27" spans="2:677" x14ac:dyDescent="0.3">
      <c r="B27" s="21"/>
      <c r="C27" s="15" t="s">
        <v>233</v>
      </c>
      <c r="D27" s="13">
        <v>98.780930709352802</v>
      </c>
      <c r="E27" s="13">
        <v>0.36576742181732202</v>
      </c>
      <c r="F27" s="13">
        <v>97.801056100771206</v>
      </c>
      <c r="G27" s="13">
        <v>99.327165900156103</v>
      </c>
      <c r="H27" s="13">
        <v>0.37028140876049698</v>
      </c>
      <c r="I27" s="14">
        <v>1076</v>
      </c>
      <c r="J27" s="14">
        <v>1087</v>
      </c>
      <c r="K27" s="13">
        <v>1.20653066001765</v>
      </c>
      <c r="L27" s="14">
        <v>900.930275558934</v>
      </c>
      <c r="M27" s="14">
        <v>160</v>
      </c>
      <c r="ZA27" s="8"/>
    </row>
    <row r="28" spans="2:677" x14ac:dyDescent="0.3">
      <c r="B28" s="21"/>
      <c r="C28" s="15" t="s">
        <v>234</v>
      </c>
      <c r="D28" s="13">
        <v>66.218913137967405</v>
      </c>
      <c r="E28" s="13">
        <v>3.0949335402403202</v>
      </c>
      <c r="F28" s="13">
        <v>59.824455987295799</v>
      </c>
      <c r="G28" s="13">
        <v>72.070754641407902</v>
      </c>
      <c r="H28" s="13">
        <v>4.6737909059183904</v>
      </c>
      <c r="I28" s="14">
        <v>513</v>
      </c>
      <c r="J28" s="14">
        <v>650</v>
      </c>
      <c r="K28" s="13">
        <v>2.7790200827580498</v>
      </c>
      <c r="L28" s="14">
        <v>233.89539501092901</v>
      </c>
      <c r="M28" s="14">
        <v>89</v>
      </c>
      <c r="ZA28" s="8"/>
    </row>
    <row r="29" spans="2:677" x14ac:dyDescent="0.3">
      <c r="B29" s="21"/>
      <c r="C29" s="15" t="s">
        <v>235</v>
      </c>
      <c r="D29" s="13">
        <v>82.534315428223493</v>
      </c>
      <c r="E29" s="13">
        <v>3.0216926241528301</v>
      </c>
      <c r="F29" s="13">
        <v>75.728906912320895</v>
      </c>
      <c r="G29" s="13">
        <v>87.740454983353004</v>
      </c>
      <c r="H29" s="13">
        <v>3.6611348970122202</v>
      </c>
      <c r="I29" s="14">
        <v>784</v>
      </c>
      <c r="J29" s="14">
        <v>892</v>
      </c>
      <c r="K29" s="13">
        <v>5.6436244589560696</v>
      </c>
      <c r="L29" s="14">
        <v>158.05445711123701</v>
      </c>
      <c r="M29" s="14">
        <v>118</v>
      </c>
      <c r="ZA29" s="8"/>
    </row>
    <row r="30" spans="2:677" x14ac:dyDescent="0.3">
      <c r="B30" s="21"/>
      <c r="C30" s="15" t="s">
        <v>236</v>
      </c>
      <c r="D30" s="13">
        <v>71.590268680048396</v>
      </c>
      <c r="E30" s="13">
        <v>3.27924769936573</v>
      </c>
      <c r="F30" s="13">
        <v>64.695107668279604</v>
      </c>
      <c r="G30" s="13">
        <v>77.604941839941105</v>
      </c>
      <c r="H30" s="13">
        <v>4.5805774441514604</v>
      </c>
      <c r="I30" s="14">
        <v>902</v>
      </c>
      <c r="J30" s="14">
        <v>1089</v>
      </c>
      <c r="K30" s="13">
        <v>5.7524946296716397</v>
      </c>
      <c r="L30" s="14">
        <v>189.30917282093401</v>
      </c>
      <c r="M30" s="14">
        <v>151</v>
      </c>
      <c r="ZA30" s="8"/>
    </row>
    <row r="31" spans="2:677" x14ac:dyDescent="0.3">
      <c r="B31" s="21"/>
      <c r="C31" s="15" t="s">
        <v>237</v>
      </c>
      <c r="D31" s="13">
        <v>99.596582827919804</v>
      </c>
      <c r="E31" s="13">
        <v>0.18633486346103001</v>
      </c>
      <c r="F31" s="13">
        <v>98.997702876986395</v>
      </c>
      <c r="G31" s="13">
        <v>99.838212369182997</v>
      </c>
      <c r="H31" s="13">
        <v>0.18708961509550401</v>
      </c>
      <c r="I31" s="14">
        <v>1033</v>
      </c>
      <c r="J31" s="14">
        <v>1039</v>
      </c>
      <c r="K31" s="13">
        <v>0.89698829074505204</v>
      </c>
      <c r="L31" s="14">
        <v>1039</v>
      </c>
      <c r="M31" s="14">
        <v>155</v>
      </c>
      <c r="ZA31" s="8"/>
    </row>
    <row r="32" spans="2:677" x14ac:dyDescent="0.3">
      <c r="B32" s="21"/>
      <c r="C32" s="15" t="s">
        <v>238</v>
      </c>
      <c r="D32" s="13">
        <v>97.938150963197103</v>
      </c>
      <c r="E32" s="13">
        <v>0.76480769194115406</v>
      </c>
      <c r="F32" s="13">
        <v>95.720893647314597</v>
      </c>
      <c r="G32" s="13">
        <v>99.018299403803894</v>
      </c>
      <c r="H32" s="13">
        <v>0.78090885361778095</v>
      </c>
      <c r="I32" s="14">
        <v>600</v>
      </c>
      <c r="J32" s="14">
        <v>611</v>
      </c>
      <c r="K32" s="13">
        <v>1.7669553122653701</v>
      </c>
      <c r="L32" s="14">
        <v>345.792559528092</v>
      </c>
      <c r="M32" s="14">
        <v>85</v>
      </c>
      <c r="ZA32" s="8"/>
    </row>
    <row r="33" spans="2:677" x14ac:dyDescent="0.3">
      <c r="B33" s="21"/>
      <c r="C33" s="15" t="s">
        <v>239</v>
      </c>
      <c r="D33" s="13">
        <v>91.517429112841995</v>
      </c>
      <c r="E33" s="13">
        <v>1.9150296441530299</v>
      </c>
      <c r="F33" s="13">
        <v>86.875675871515995</v>
      </c>
      <c r="G33" s="13">
        <v>94.6191877742787</v>
      </c>
      <c r="H33" s="13">
        <v>2.0925299833234798</v>
      </c>
      <c r="I33" s="14">
        <v>792</v>
      </c>
      <c r="J33" s="14">
        <v>847</v>
      </c>
      <c r="K33" s="13">
        <v>3.99659422154321</v>
      </c>
      <c r="L33" s="14">
        <v>211.930447037715</v>
      </c>
      <c r="M33" s="14">
        <v>118</v>
      </c>
      <c r="ZA33" s="8"/>
    </row>
    <row r="34" spans="2:677" x14ac:dyDescent="0.3">
      <c r="B34" s="21"/>
      <c r="C34" s="15" t="s">
        <v>240</v>
      </c>
      <c r="D34" s="13">
        <v>89.436830799651204</v>
      </c>
      <c r="E34" s="13">
        <v>1.43738297726336</v>
      </c>
      <c r="F34" s="13">
        <v>86.251413652999403</v>
      </c>
      <c r="G34" s="13">
        <v>91.953072455536002</v>
      </c>
      <c r="H34" s="13">
        <v>1.60714882717978</v>
      </c>
      <c r="I34" s="14">
        <v>1482</v>
      </c>
      <c r="J34" s="14">
        <v>1595</v>
      </c>
      <c r="K34" s="13">
        <v>3.4859622014441101</v>
      </c>
      <c r="L34" s="14">
        <v>457.54942475832001</v>
      </c>
      <c r="M34" s="14">
        <v>223</v>
      </c>
      <c r="ZA34" s="8"/>
    </row>
    <row r="35" spans="2:677" x14ac:dyDescent="0.3">
      <c r="B35" s="21"/>
      <c r="C35" s="15" t="s">
        <v>241</v>
      </c>
      <c r="D35" s="13">
        <v>75.699152291129195</v>
      </c>
      <c r="E35" s="13">
        <v>3.0557093227226302</v>
      </c>
      <c r="F35" s="13">
        <v>69.169066045721905</v>
      </c>
      <c r="G35" s="13">
        <v>81.221635093021405</v>
      </c>
      <c r="H35" s="13">
        <v>4.0366493286090703</v>
      </c>
      <c r="I35" s="14">
        <v>973</v>
      </c>
      <c r="J35" s="14">
        <v>1140</v>
      </c>
      <c r="K35" s="13">
        <v>5.7814312182796996</v>
      </c>
      <c r="L35" s="14">
        <v>197.18300831731</v>
      </c>
      <c r="M35" s="14">
        <v>150</v>
      </c>
      <c r="ZA35" s="8"/>
    </row>
    <row r="36" spans="2:677" x14ac:dyDescent="0.3">
      <c r="B36" s="21"/>
      <c r="C36" s="15" t="s">
        <v>242</v>
      </c>
      <c r="D36" s="13">
        <v>99.368175023085499</v>
      </c>
      <c r="E36" s="13">
        <v>0.248166590551719</v>
      </c>
      <c r="F36" s="13">
        <v>98.631154119577204</v>
      </c>
      <c r="G36" s="13">
        <v>99.709534068655998</v>
      </c>
      <c r="H36" s="13">
        <v>0.24974453892714099</v>
      </c>
      <c r="I36" s="14">
        <v>1094</v>
      </c>
      <c r="J36" s="14">
        <v>1101</v>
      </c>
      <c r="K36" s="13">
        <v>1.0790342603809</v>
      </c>
      <c r="L36" s="14">
        <v>1020.3568509598</v>
      </c>
      <c r="M36" s="14">
        <v>162</v>
      </c>
      <c r="ZA36" s="8"/>
    </row>
    <row r="37" spans="2:677" x14ac:dyDescent="0.3">
      <c r="B37" s="21"/>
      <c r="C37" s="15" t="s">
        <v>243</v>
      </c>
      <c r="D37" s="13">
        <v>99.005348154375397</v>
      </c>
      <c r="E37" s="13">
        <v>0.49243306298643902</v>
      </c>
      <c r="F37" s="13">
        <v>97.358978739771899</v>
      </c>
      <c r="G37" s="13">
        <v>99.629305544337697</v>
      </c>
      <c r="H37" s="13">
        <v>0.49738026497175403</v>
      </c>
      <c r="I37" s="14">
        <v>688</v>
      </c>
      <c r="J37" s="14">
        <v>694</v>
      </c>
      <c r="K37" s="13">
        <v>1.70646700643427</v>
      </c>
      <c r="L37" s="14">
        <v>406.68820280922898</v>
      </c>
      <c r="M37" s="14">
        <v>91</v>
      </c>
      <c r="ZA37" s="8"/>
    </row>
    <row r="38" spans="2:677" x14ac:dyDescent="0.3">
      <c r="B38" s="21" t="s">
        <v>259</v>
      </c>
      <c r="C38" s="15" t="s">
        <v>244</v>
      </c>
      <c r="D38" s="13">
        <v>94.733518759823696</v>
      </c>
      <c r="E38" s="13">
        <v>0.32151781279546898</v>
      </c>
      <c r="F38" s="13">
        <v>94.066048817887904</v>
      </c>
      <c r="G38" s="13">
        <v>95.329637200351797</v>
      </c>
      <c r="H38" s="13">
        <v>0.33939181928901802</v>
      </c>
      <c r="I38" s="14">
        <v>11624</v>
      </c>
      <c r="J38" s="14">
        <v>12584</v>
      </c>
      <c r="K38" s="13">
        <v>2.6071742845726198</v>
      </c>
      <c r="L38" s="14">
        <v>4826.6815434867804</v>
      </c>
      <c r="M38" s="14">
        <v>1679</v>
      </c>
      <c r="ZA38" s="8"/>
    </row>
    <row r="39" spans="2:677" x14ac:dyDescent="0.3">
      <c r="B39" s="21"/>
      <c r="C39" s="15" t="s">
        <v>245</v>
      </c>
      <c r="D39" s="13">
        <v>99.178111150014004</v>
      </c>
      <c r="E39" s="13">
        <v>0.120069544322252</v>
      </c>
      <c r="F39" s="13">
        <v>98.905756637141195</v>
      </c>
      <c r="G39" s="13">
        <v>99.383100099764107</v>
      </c>
      <c r="H39" s="13">
        <v>0.121064560445841</v>
      </c>
      <c r="I39" s="14">
        <v>9422</v>
      </c>
      <c r="J39" s="14">
        <v>9558</v>
      </c>
      <c r="K39" s="13">
        <v>1.69027897485496</v>
      </c>
      <c r="L39" s="14">
        <v>5654.6878605173297</v>
      </c>
      <c r="M39" s="14">
        <v>1347</v>
      </c>
      <c r="ZA39" s="8"/>
    </row>
    <row r="40" spans="2:677" x14ac:dyDescent="0.3">
      <c r="B40" s="21" t="s">
        <v>284</v>
      </c>
      <c r="C40" s="15" t="s">
        <v>277</v>
      </c>
      <c r="D40" s="13">
        <v>97.389104559308393</v>
      </c>
      <c r="E40" s="13">
        <v>0.18671312954678401</v>
      </c>
      <c r="F40" s="13">
        <v>96.996927560529898</v>
      </c>
      <c r="G40" s="13">
        <v>97.731264320889693</v>
      </c>
      <c r="H40" s="13">
        <v>0.19171870446049599</v>
      </c>
      <c r="I40" s="14">
        <v>10737</v>
      </c>
      <c r="J40" s="14">
        <v>11282</v>
      </c>
      <c r="K40" s="13">
        <v>1.54666929299432</v>
      </c>
      <c r="L40" s="14">
        <v>7294.3841654464404</v>
      </c>
      <c r="M40" s="14">
        <v>3054</v>
      </c>
      <c r="ZA40" s="8"/>
    </row>
    <row r="41" spans="2:677" x14ac:dyDescent="0.3">
      <c r="B41" s="21"/>
      <c r="C41" s="15" t="s">
        <v>278</v>
      </c>
      <c r="D41" s="13">
        <v>97.027636337676398</v>
      </c>
      <c r="E41" s="13">
        <v>0.20155843117814501</v>
      </c>
      <c r="F41" s="13">
        <v>96.605914045518503</v>
      </c>
      <c r="G41" s="13">
        <v>97.398369897853399</v>
      </c>
      <c r="H41" s="13">
        <v>0.20773301173356401</v>
      </c>
      <c r="I41" s="14">
        <v>10309</v>
      </c>
      <c r="J41" s="14">
        <v>10860</v>
      </c>
      <c r="K41" s="13">
        <v>1.5296581211404101</v>
      </c>
      <c r="L41" s="14">
        <v>7099.6256287016004</v>
      </c>
      <c r="M41" s="14">
        <v>3036</v>
      </c>
      <c r="ZA41" s="8"/>
    </row>
    <row r="42" spans="2:677" x14ac:dyDescent="0.3">
      <c r="B42" s="21" t="s">
        <v>285</v>
      </c>
      <c r="C42" s="15" t="s">
        <v>279</v>
      </c>
      <c r="D42" s="13">
        <v>76.681496844419897</v>
      </c>
      <c r="E42" s="13">
        <v>1.3774512892039601</v>
      </c>
      <c r="F42" s="13">
        <v>73.869460584963207</v>
      </c>
      <c r="G42" s="13">
        <v>79.275815673982905</v>
      </c>
      <c r="H42" s="13">
        <v>1.7963281181100199</v>
      </c>
      <c r="I42" s="14">
        <v>2158</v>
      </c>
      <c r="J42" s="14">
        <v>2968</v>
      </c>
      <c r="K42" s="13">
        <v>3.1483194695132601</v>
      </c>
      <c r="L42" s="14">
        <v>942.72516774127303</v>
      </c>
      <c r="M42" s="14">
        <v>783</v>
      </c>
      <c r="ZA42" s="8"/>
    </row>
    <row r="43" spans="2:677" x14ac:dyDescent="0.3">
      <c r="B43" s="21"/>
      <c r="C43" s="15" t="s">
        <v>280</v>
      </c>
      <c r="D43" s="13">
        <v>98.358123171901198</v>
      </c>
      <c r="E43" s="13">
        <v>0.61355669850472605</v>
      </c>
      <c r="F43" s="13">
        <v>96.596357611177694</v>
      </c>
      <c r="G43" s="13">
        <v>99.2153851371651</v>
      </c>
      <c r="H43" s="13">
        <v>0.62379870489436795</v>
      </c>
      <c r="I43" s="14">
        <v>935</v>
      </c>
      <c r="J43" s="14">
        <v>956</v>
      </c>
      <c r="K43" s="13">
        <v>2.2261887165482701</v>
      </c>
      <c r="L43" s="14">
        <v>429.43349451626398</v>
      </c>
      <c r="M43" s="14">
        <v>372</v>
      </c>
      <c r="ZA43" s="8"/>
    </row>
    <row r="44" spans="2:677" x14ac:dyDescent="0.3">
      <c r="B44" s="21"/>
      <c r="C44" s="15" t="s">
        <v>281</v>
      </c>
      <c r="D44" s="13">
        <v>99.822526329902004</v>
      </c>
      <c r="E44" s="13">
        <v>0.17692155115425301</v>
      </c>
      <c r="F44" s="13">
        <v>98.746776922843395</v>
      </c>
      <c r="G44" s="13">
        <v>99.975100126504202</v>
      </c>
      <c r="H44" s="13">
        <v>0.17723609856311201</v>
      </c>
      <c r="I44" s="14">
        <v>813</v>
      </c>
      <c r="J44" s="14">
        <v>814</v>
      </c>
      <c r="K44" s="13">
        <v>1.4364467630493101</v>
      </c>
      <c r="L44" s="14">
        <v>566.67606551044696</v>
      </c>
      <c r="M44" s="14">
        <v>292</v>
      </c>
      <c r="ZA44" s="8"/>
    </row>
    <row r="45" spans="2:677" x14ac:dyDescent="0.3">
      <c r="B45" s="21"/>
      <c r="C45" s="15" t="s">
        <v>282</v>
      </c>
      <c r="D45" s="13">
        <v>98.972139809066505</v>
      </c>
      <c r="E45" s="13">
        <v>0.10067321877457799</v>
      </c>
      <c r="F45" s="13">
        <v>98.754769978820804</v>
      </c>
      <c r="G45" s="13">
        <v>99.151890997843594</v>
      </c>
      <c r="H45" s="13">
        <v>0.101718745263862</v>
      </c>
      <c r="I45" s="14">
        <v>16954</v>
      </c>
      <c r="J45" s="14">
        <v>17217</v>
      </c>
      <c r="K45" s="13">
        <v>1.7151936356031801</v>
      </c>
      <c r="L45" s="14">
        <v>10037.933701838499</v>
      </c>
      <c r="M45" s="14">
        <v>2991</v>
      </c>
      <c r="ZA45" s="8"/>
    </row>
    <row r="46" spans="2:677" x14ac:dyDescent="0.3">
      <c r="B46" s="21"/>
      <c r="C46" s="15" t="s">
        <v>283</v>
      </c>
      <c r="D46" s="13">
        <v>99.770756599093303</v>
      </c>
      <c r="E46" s="13">
        <v>0.23014246597909399</v>
      </c>
      <c r="F46" s="13">
        <v>98.335758359552202</v>
      </c>
      <c r="G46" s="13">
        <v>99.968814925546894</v>
      </c>
      <c r="H46" s="13">
        <v>0.23067126463104901</v>
      </c>
      <c r="I46" s="14">
        <v>186</v>
      </c>
      <c r="J46" s="14">
        <v>187</v>
      </c>
      <c r="K46" s="13">
        <v>0.43073123772687899</v>
      </c>
      <c r="L46" s="14">
        <v>187</v>
      </c>
      <c r="M46" s="14">
        <v>98</v>
      </c>
      <c r="ZA46" s="8"/>
    </row>
    <row r="47" spans="2:677" x14ac:dyDescent="0.3">
      <c r="B47" s="21" t="s">
        <v>261</v>
      </c>
      <c r="C47" s="15" t="s">
        <v>246</v>
      </c>
      <c r="D47" s="13">
        <v>92.534153248614899</v>
      </c>
      <c r="E47" s="13">
        <v>0.52031642593405203</v>
      </c>
      <c r="F47" s="13">
        <v>91.447370850801505</v>
      </c>
      <c r="G47" s="13">
        <v>93.492665152426298</v>
      </c>
      <c r="H47" s="13">
        <v>0.56229663066792102</v>
      </c>
      <c r="I47" s="14">
        <v>4230</v>
      </c>
      <c r="J47" s="14">
        <v>4851</v>
      </c>
      <c r="K47" s="13">
        <v>1.9006217073487599</v>
      </c>
      <c r="L47" s="14">
        <v>2552.3227379986201</v>
      </c>
      <c r="M47" s="14">
        <v>1830</v>
      </c>
      <c r="ZA47" s="8"/>
    </row>
    <row r="48" spans="2:677" x14ac:dyDescent="0.3">
      <c r="B48" s="21"/>
      <c r="C48" s="15" t="s">
        <v>247</v>
      </c>
      <c r="D48" s="13">
        <v>97.352052136888403</v>
      </c>
      <c r="E48" s="13">
        <v>0.30080297329872602</v>
      </c>
      <c r="F48" s="13">
        <v>96.693651905843197</v>
      </c>
      <c r="G48" s="13">
        <v>97.882215251473497</v>
      </c>
      <c r="H48" s="13">
        <v>0.30898472779573499</v>
      </c>
      <c r="I48" s="14">
        <v>3870</v>
      </c>
      <c r="J48" s="14">
        <v>4079</v>
      </c>
      <c r="K48" s="13">
        <v>1.4313865447201299</v>
      </c>
      <c r="L48" s="14">
        <v>2849.6844650705698</v>
      </c>
      <c r="M48" s="14">
        <v>1973</v>
      </c>
      <c r="ZA48" s="8"/>
    </row>
    <row r="49" spans="2:677" x14ac:dyDescent="0.3">
      <c r="B49" s="21"/>
      <c r="C49" s="15" t="s">
        <v>248</v>
      </c>
      <c r="D49" s="13">
        <v>97.994667191482804</v>
      </c>
      <c r="E49" s="13">
        <v>0.27391574490430998</v>
      </c>
      <c r="F49" s="13">
        <v>97.380749938407803</v>
      </c>
      <c r="G49" s="13">
        <v>98.466955727463599</v>
      </c>
      <c r="H49" s="13">
        <v>0.279521072681511</v>
      </c>
      <c r="I49" s="14">
        <v>3767</v>
      </c>
      <c r="J49" s="14">
        <v>3895</v>
      </c>
      <c r="K49" s="13">
        <v>1.48676058483482</v>
      </c>
      <c r="L49" s="14">
        <v>2619.78965526097</v>
      </c>
      <c r="M49" s="14">
        <v>2001</v>
      </c>
      <c r="ZA49" s="8"/>
    </row>
    <row r="50" spans="2:677" x14ac:dyDescent="0.3">
      <c r="B50" s="21"/>
      <c r="C50" s="15" t="s">
        <v>249</v>
      </c>
      <c r="D50" s="13">
        <v>98.537828002302106</v>
      </c>
      <c r="E50" s="13">
        <v>0.210848945037797</v>
      </c>
      <c r="F50" s="13">
        <v>98.061203831139494</v>
      </c>
      <c r="G50" s="13">
        <v>98.898597256940107</v>
      </c>
      <c r="H50" s="13">
        <v>0.21397766655955799</v>
      </c>
      <c r="I50" s="14">
        <v>4125</v>
      </c>
      <c r="J50" s="14">
        <v>4220</v>
      </c>
      <c r="K50" s="13">
        <v>1.30182000964064</v>
      </c>
      <c r="L50" s="14">
        <v>3241.6155603299499</v>
      </c>
      <c r="M50" s="14">
        <v>2077</v>
      </c>
      <c r="ZA50" s="8"/>
    </row>
    <row r="51" spans="2:677" x14ac:dyDescent="0.3">
      <c r="B51" s="21"/>
      <c r="C51" s="15" t="s">
        <v>250</v>
      </c>
      <c r="D51" s="13">
        <v>99.581942768718307</v>
      </c>
      <c r="E51" s="13">
        <v>9.5336916389420601E-2</v>
      </c>
      <c r="F51" s="13">
        <v>99.346490966234498</v>
      </c>
      <c r="G51" s="13">
        <v>99.732792154837099</v>
      </c>
      <c r="H51" s="13">
        <v>9.5737152478379606E-2</v>
      </c>
      <c r="I51" s="14">
        <v>4876</v>
      </c>
      <c r="J51" s="14">
        <v>4911</v>
      </c>
      <c r="K51" s="13">
        <v>1.07198166929189</v>
      </c>
      <c r="L51" s="14">
        <v>4581.2350534352099</v>
      </c>
      <c r="M51" s="14">
        <v>2060</v>
      </c>
      <c r="ZA51" s="8"/>
    </row>
    <row r="52" spans="2:677" x14ac:dyDescent="0.3">
      <c r="B52" s="21" t="s">
        <v>260</v>
      </c>
      <c r="C52" s="15" t="s">
        <v>251</v>
      </c>
      <c r="D52" s="13">
        <v>98.411603872212496</v>
      </c>
      <c r="E52" s="13">
        <v>0.12018239794129</v>
      </c>
      <c r="F52" s="13">
        <v>98.157925170570394</v>
      </c>
      <c r="G52" s="13">
        <v>98.630834868283799</v>
      </c>
      <c r="H52" s="13">
        <v>0.122122181950562</v>
      </c>
      <c r="I52" s="14">
        <v>16488</v>
      </c>
      <c r="J52" s="14">
        <v>16939</v>
      </c>
      <c r="K52" s="13">
        <v>1.56508791373312</v>
      </c>
      <c r="L52" s="14">
        <v>10823.034189559599</v>
      </c>
      <c r="M52" s="14">
        <v>3090</v>
      </c>
      <c r="ZA52" s="8"/>
    </row>
    <row r="53" spans="2:677" x14ac:dyDescent="0.3">
      <c r="B53" s="21"/>
      <c r="C53" s="15" t="s">
        <v>252</v>
      </c>
      <c r="D53" s="13">
        <v>92.604732213553902</v>
      </c>
      <c r="E53" s="13">
        <v>0.50028842351218294</v>
      </c>
      <c r="F53" s="13">
        <v>91.561664107900697</v>
      </c>
      <c r="G53" s="13">
        <v>93.527979702174406</v>
      </c>
      <c r="H53" s="13">
        <v>0.54024066757028999</v>
      </c>
      <c r="I53" s="14">
        <v>4380</v>
      </c>
      <c r="J53" s="14">
        <v>5018</v>
      </c>
      <c r="K53" s="13">
        <v>1.8335718099989899</v>
      </c>
      <c r="L53" s="14">
        <v>2736.7349195899601</v>
      </c>
      <c r="M53" s="14">
        <v>1871</v>
      </c>
      <c r="ZA53" s="8"/>
    </row>
    <row r="54" spans="2:677" x14ac:dyDescent="0.3">
      <c r="B54" s="21" t="s">
        <v>254</v>
      </c>
      <c r="C54" s="15" t="s">
        <v>253</v>
      </c>
      <c r="D54" s="13">
        <v>98.838794851686202</v>
      </c>
      <c r="E54" s="13">
        <v>0.11708556440700101</v>
      </c>
      <c r="F54" s="13">
        <v>98.585290932236404</v>
      </c>
      <c r="G54" s="13">
        <v>99.047311985324299</v>
      </c>
      <c r="H54" s="13">
        <v>0.11846114127827601</v>
      </c>
      <c r="I54" s="14">
        <v>13768</v>
      </c>
      <c r="J54" s="14">
        <v>14031</v>
      </c>
      <c r="K54" s="13">
        <v>1.6758223745938201</v>
      </c>
      <c r="L54" s="14">
        <v>8372.6057204605604</v>
      </c>
      <c r="M54" s="14">
        <v>2797</v>
      </c>
      <c r="ZA54" s="8"/>
    </row>
    <row r="55" spans="2:677" x14ac:dyDescent="0.3">
      <c r="B55" s="21"/>
      <c r="C55" s="15" t="s">
        <v>254</v>
      </c>
      <c r="D55" s="13">
        <v>94.753419636546596</v>
      </c>
      <c r="E55" s="13">
        <v>0.33008996452015299</v>
      </c>
      <c r="F55" s="13">
        <v>94.067072376662196</v>
      </c>
      <c r="G55" s="13">
        <v>95.364280111453894</v>
      </c>
      <c r="H55" s="13">
        <v>0.34836733680568499</v>
      </c>
      <c r="I55" s="14">
        <v>7278</v>
      </c>
      <c r="J55" s="14">
        <v>8111</v>
      </c>
      <c r="K55" s="13">
        <v>1.7775190929298701</v>
      </c>
      <c r="L55" s="14">
        <v>4563.1014779316502</v>
      </c>
      <c r="M55" s="14">
        <v>2200</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333</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43" priority="1">
      <formula>ZA9 = 3</formula>
    </cfRule>
    <cfRule type="expression" dxfId="42" priority="48">
      <formula>I9 = J9</formula>
    </cfRule>
    <cfRule type="expression" dxfId="41" priority="95">
      <formula>ZA9 = 2</formula>
    </cfRule>
    <cfRule type="expression" dxfId="40" priority="142">
      <formula>ZA9 = 1</formula>
    </cfRule>
  </conditionalFormatting>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183</v>
      </c>
      <c r="M2" s="11" t="str">
        <f>HYPERLINK("#'INDICE'!A1", "Índice")</f>
        <v>Índice</v>
      </c>
    </row>
    <row r="3" spans="2:677" x14ac:dyDescent="0.3">
      <c r="B3" s="9" t="s">
        <v>7</v>
      </c>
      <c r="C3" s="10" t="s">
        <v>182</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48.613988958059203</v>
      </c>
      <c r="E9" s="13">
        <v>0.67108685727943695</v>
      </c>
      <c r="F9" s="13">
        <v>47.299436539318499</v>
      </c>
      <c r="G9" s="13">
        <v>49.930461726449799</v>
      </c>
      <c r="H9" s="13">
        <v>1.3804398109737599</v>
      </c>
      <c r="I9" s="14">
        <v>9827</v>
      </c>
      <c r="J9" s="14">
        <v>22142</v>
      </c>
      <c r="K9" s="13">
        <v>3.9916139817346701</v>
      </c>
      <c r="L9" s="14">
        <v>5547.1295824997496</v>
      </c>
      <c r="M9" s="14">
        <v>3123</v>
      </c>
      <c r="ZA9" s="8"/>
    </row>
    <row r="10" spans="2:677" x14ac:dyDescent="0.3">
      <c r="B10" s="21" t="s">
        <v>256</v>
      </c>
      <c r="C10" s="15" t="s">
        <v>216</v>
      </c>
      <c r="D10" s="13">
        <v>52.801351344946099</v>
      </c>
      <c r="E10" s="13">
        <v>0.86703874197344399</v>
      </c>
      <c r="F10" s="13">
        <v>51.098348529724497</v>
      </c>
      <c r="G10" s="13">
        <v>54.4978589359444</v>
      </c>
      <c r="H10" s="13">
        <v>1.6420768027491599</v>
      </c>
      <c r="I10" s="14">
        <v>6863</v>
      </c>
      <c r="J10" s="14">
        <v>13471</v>
      </c>
      <c r="K10" s="13">
        <v>4.0632168487617104</v>
      </c>
      <c r="L10" s="14">
        <v>3315.3534505807602</v>
      </c>
      <c r="M10" s="14">
        <v>1972</v>
      </c>
      <c r="ZA10" s="8"/>
    </row>
    <row r="11" spans="2:677" x14ac:dyDescent="0.3">
      <c r="B11" s="21"/>
      <c r="C11" s="15" t="s">
        <v>217</v>
      </c>
      <c r="D11" s="13">
        <v>39.465237109743398</v>
      </c>
      <c r="E11" s="13">
        <v>0.95140420338237197</v>
      </c>
      <c r="F11" s="13">
        <v>37.614729917331701</v>
      </c>
      <c r="G11" s="13">
        <v>41.346446043515499</v>
      </c>
      <c r="H11" s="13">
        <v>2.4107398638876698</v>
      </c>
      <c r="I11" s="14">
        <v>2964</v>
      </c>
      <c r="J11" s="14">
        <v>8671</v>
      </c>
      <c r="K11" s="13">
        <v>3.2849568339447801</v>
      </c>
      <c r="L11" s="14">
        <v>2639.60850577977</v>
      </c>
      <c r="M11" s="14">
        <v>1151</v>
      </c>
      <c r="ZA11" s="8"/>
    </row>
    <row r="12" spans="2:677" x14ac:dyDescent="0.3">
      <c r="B12" s="21" t="s">
        <v>257</v>
      </c>
      <c r="C12" s="15" t="s">
        <v>218</v>
      </c>
      <c r="D12" s="13">
        <v>43.2859776138013</v>
      </c>
      <c r="E12" s="13">
        <v>0.83034645013091002</v>
      </c>
      <c r="F12" s="13">
        <v>41.664775116545201</v>
      </c>
      <c r="G12" s="13">
        <v>44.921685120324597</v>
      </c>
      <c r="H12" s="13">
        <v>1.9182804591807601</v>
      </c>
      <c r="I12" s="14">
        <v>3916</v>
      </c>
      <c r="J12" s="14">
        <v>8715</v>
      </c>
      <c r="K12" s="13">
        <v>2.4473638540708502</v>
      </c>
      <c r="L12" s="14">
        <v>3560.9743869935</v>
      </c>
      <c r="M12" s="14">
        <v>1255</v>
      </c>
      <c r="ZA12" s="8"/>
    </row>
    <row r="13" spans="2:677" x14ac:dyDescent="0.3">
      <c r="B13" s="21"/>
      <c r="C13" s="15" t="s">
        <v>219</v>
      </c>
      <c r="D13" s="13">
        <v>55.696660628899998</v>
      </c>
      <c r="E13" s="13">
        <v>1.0973785337994399</v>
      </c>
      <c r="F13" s="13">
        <v>53.533901042585299</v>
      </c>
      <c r="G13" s="13">
        <v>57.8380363677772</v>
      </c>
      <c r="H13" s="13">
        <v>1.97027707120744</v>
      </c>
      <c r="I13" s="14">
        <v>3942</v>
      </c>
      <c r="J13" s="14">
        <v>7214</v>
      </c>
      <c r="K13" s="13">
        <v>3.5201667269528198</v>
      </c>
      <c r="L13" s="14">
        <v>2049.3347501880098</v>
      </c>
      <c r="M13" s="14">
        <v>1019</v>
      </c>
      <c r="ZA13" s="8"/>
    </row>
    <row r="14" spans="2:677" x14ac:dyDescent="0.3">
      <c r="B14" s="21"/>
      <c r="C14" s="15" t="s">
        <v>220</v>
      </c>
      <c r="D14" s="13">
        <v>24.202886911961802</v>
      </c>
      <c r="E14" s="13">
        <v>0.75883743555731997</v>
      </c>
      <c r="F14" s="13">
        <v>22.744808943772199</v>
      </c>
      <c r="G14" s="13">
        <v>25.723313593680299</v>
      </c>
      <c r="H14" s="13">
        <v>3.1353178582273999</v>
      </c>
      <c r="I14" s="14">
        <v>1969</v>
      </c>
      <c r="J14" s="14">
        <v>6213</v>
      </c>
      <c r="K14" s="13">
        <v>1.9498854835535999</v>
      </c>
      <c r="L14" s="14">
        <v>3186.3409684332</v>
      </c>
      <c r="M14" s="14">
        <v>849</v>
      </c>
      <c r="ZA14" s="8"/>
    </row>
    <row r="15" spans="2:677" x14ac:dyDescent="0.3">
      <c r="B15" s="21" t="s">
        <v>258</v>
      </c>
      <c r="C15" s="15" t="s">
        <v>221</v>
      </c>
      <c r="D15" s="13">
        <v>50.725523860418903</v>
      </c>
      <c r="E15" s="13">
        <v>2.5088037254520601</v>
      </c>
      <c r="F15" s="13">
        <v>45.754834857475402</v>
      </c>
      <c r="G15" s="13">
        <v>55.681910266824602</v>
      </c>
      <c r="H15" s="13">
        <v>4.9458409386870397</v>
      </c>
      <c r="I15" s="14">
        <v>348</v>
      </c>
      <c r="J15" s="14">
        <v>674</v>
      </c>
      <c r="K15" s="13">
        <v>1.6947275105306101</v>
      </c>
      <c r="L15" s="14">
        <v>397.70405319553299</v>
      </c>
      <c r="M15" s="14">
        <v>96</v>
      </c>
      <c r="ZA15" s="8"/>
    </row>
    <row r="16" spans="2:677" x14ac:dyDescent="0.3">
      <c r="B16" s="21"/>
      <c r="C16" s="15" t="s">
        <v>222</v>
      </c>
      <c r="D16" s="13">
        <v>44.317348519758603</v>
      </c>
      <c r="E16" s="13">
        <v>2.2645791882531801</v>
      </c>
      <c r="F16" s="13">
        <v>39.889169279040701</v>
      </c>
      <c r="G16" s="13">
        <v>48.837718330087803</v>
      </c>
      <c r="H16" s="13">
        <v>5.1099157866891201</v>
      </c>
      <c r="I16" s="14">
        <v>366</v>
      </c>
      <c r="J16" s="14">
        <v>790</v>
      </c>
      <c r="K16" s="13">
        <v>1.63967717313665</v>
      </c>
      <c r="L16" s="14">
        <v>481.80215773130101</v>
      </c>
      <c r="M16" s="14">
        <v>114</v>
      </c>
      <c r="ZA16" s="8"/>
    </row>
    <row r="17" spans="2:677" x14ac:dyDescent="0.3">
      <c r="B17" s="21"/>
      <c r="C17" s="15" t="s">
        <v>223</v>
      </c>
      <c r="D17" s="13">
        <v>46.2286248577809</v>
      </c>
      <c r="E17" s="13">
        <v>2.23237474251117</v>
      </c>
      <c r="F17" s="13">
        <v>41.847254136513897</v>
      </c>
      <c r="G17" s="13">
        <v>50.669029297784498</v>
      </c>
      <c r="H17" s="13">
        <v>4.8289879904040296</v>
      </c>
      <c r="I17" s="14">
        <v>382</v>
      </c>
      <c r="J17" s="14">
        <v>796</v>
      </c>
      <c r="K17" s="13">
        <v>1.5938197750313201</v>
      </c>
      <c r="L17" s="14">
        <v>499.42911517982401</v>
      </c>
      <c r="M17" s="14">
        <v>114</v>
      </c>
      <c r="ZA17" s="8"/>
    </row>
    <row r="18" spans="2:677" x14ac:dyDescent="0.3">
      <c r="B18" s="21"/>
      <c r="C18" s="15" t="s">
        <v>224</v>
      </c>
      <c r="D18" s="13">
        <v>32.511131389104101</v>
      </c>
      <c r="E18" s="13">
        <v>2.4204022280156101</v>
      </c>
      <c r="F18" s="13">
        <v>27.899782068122501</v>
      </c>
      <c r="G18" s="13">
        <v>37.4883647862288</v>
      </c>
      <c r="H18" s="13">
        <v>7.4448415807110004</v>
      </c>
      <c r="I18" s="14">
        <v>228</v>
      </c>
      <c r="J18" s="14">
        <v>663</v>
      </c>
      <c r="K18" s="13">
        <v>1.7675383550331301</v>
      </c>
      <c r="L18" s="14">
        <v>375.09794235134098</v>
      </c>
      <c r="M18" s="14">
        <v>93</v>
      </c>
      <c r="ZA18" s="8"/>
    </row>
    <row r="19" spans="2:677" x14ac:dyDescent="0.3">
      <c r="B19" s="21"/>
      <c r="C19" s="15" t="s">
        <v>225</v>
      </c>
      <c r="D19" s="13">
        <v>39.305445879998501</v>
      </c>
      <c r="E19" s="13">
        <v>2.7164394214438201</v>
      </c>
      <c r="F19" s="13">
        <v>34.057294259056</v>
      </c>
      <c r="G19" s="13">
        <v>44.812737637727402</v>
      </c>
      <c r="H19" s="13">
        <v>6.9111019112650398</v>
      </c>
      <c r="I19" s="14">
        <v>240</v>
      </c>
      <c r="J19" s="14">
        <v>612</v>
      </c>
      <c r="K19" s="13">
        <v>1.8898999192246699</v>
      </c>
      <c r="L19" s="14">
        <v>323.82667133563001</v>
      </c>
      <c r="M19" s="14">
        <v>89</v>
      </c>
      <c r="ZA19" s="8"/>
    </row>
    <row r="20" spans="2:677" x14ac:dyDescent="0.3">
      <c r="B20" s="21"/>
      <c r="C20" s="15" t="s">
        <v>226</v>
      </c>
      <c r="D20" s="13">
        <v>39.366190628626804</v>
      </c>
      <c r="E20" s="13">
        <v>2.85652757788037</v>
      </c>
      <c r="F20" s="13">
        <v>33.855613721951997</v>
      </c>
      <c r="G20" s="13">
        <v>45.161305167391802</v>
      </c>
      <c r="H20" s="13">
        <v>7.2562966654008099</v>
      </c>
      <c r="I20" s="14">
        <v>244</v>
      </c>
      <c r="J20" s="14">
        <v>611</v>
      </c>
      <c r="K20" s="13">
        <v>2.0852994672884302</v>
      </c>
      <c r="L20" s="14">
        <v>293.00347963666798</v>
      </c>
      <c r="M20" s="14">
        <v>89</v>
      </c>
      <c r="ZA20" s="8"/>
    </row>
    <row r="21" spans="2:677" x14ac:dyDescent="0.3">
      <c r="B21" s="21"/>
      <c r="C21" s="15" t="s">
        <v>227</v>
      </c>
      <c r="D21" s="13">
        <v>61.021869705686399</v>
      </c>
      <c r="E21" s="13">
        <v>1.62203705327772</v>
      </c>
      <c r="F21" s="13">
        <v>57.779706062246603</v>
      </c>
      <c r="G21" s="13">
        <v>64.169455113096703</v>
      </c>
      <c r="H21" s="13">
        <v>2.65812414647558</v>
      </c>
      <c r="I21" s="14">
        <v>806</v>
      </c>
      <c r="J21" s="14">
        <v>1291</v>
      </c>
      <c r="K21" s="13">
        <v>1.4269368013703201</v>
      </c>
      <c r="L21" s="14">
        <v>904.73523337559504</v>
      </c>
      <c r="M21" s="14">
        <v>195</v>
      </c>
      <c r="ZA21" s="8"/>
    </row>
    <row r="22" spans="2:677" x14ac:dyDescent="0.3">
      <c r="B22" s="21"/>
      <c r="C22" s="15" t="s">
        <v>228</v>
      </c>
      <c r="D22" s="13">
        <v>30.883138938928699</v>
      </c>
      <c r="E22" s="13">
        <v>1.43070427731312</v>
      </c>
      <c r="F22" s="13">
        <v>28.136774655922501</v>
      </c>
      <c r="G22" s="13">
        <v>33.771593656865903</v>
      </c>
      <c r="H22" s="13">
        <v>4.6326388005517698</v>
      </c>
      <c r="I22" s="14">
        <v>560</v>
      </c>
      <c r="J22" s="14">
        <v>1621</v>
      </c>
      <c r="K22" s="13">
        <v>1.55349308310916</v>
      </c>
      <c r="L22" s="14">
        <v>1043.4549195132099</v>
      </c>
      <c r="M22" s="14">
        <v>219</v>
      </c>
      <c r="ZA22" s="8"/>
    </row>
    <row r="23" spans="2:677" x14ac:dyDescent="0.3">
      <c r="B23" s="21"/>
      <c r="C23" s="15" t="s">
        <v>229</v>
      </c>
      <c r="D23" s="13">
        <v>55.927612612176503</v>
      </c>
      <c r="E23" s="13">
        <v>1.9361420854720299</v>
      </c>
      <c r="F23" s="13">
        <v>52.079503300496803</v>
      </c>
      <c r="G23" s="13">
        <v>59.705794549883201</v>
      </c>
      <c r="H23" s="13">
        <v>3.4618715068314798</v>
      </c>
      <c r="I23" s="14">
        <v>757</v>
      </c>
      <c r="J23" s="14">
        <v>1283</v>
      </c>
      <c r="K23" s="13">
        <v>1.9497081986461999</v>
      </c>
      <c r="L23" s="14">
        <v>658.04718926189298</v>
      </c>
      <c r="M23" s="14">
        <v>180</v>
      </c>
      <c r="ZA23" s="8"/>
    </row>
    <row r="24" spans="2:677" x14ac:dyDescent="0.3">
      <c r="B24" s="21"/>
      <c r="C24" s="15" t="s">
        <v>230</v>
      </c>
      <c r="D24" s="13">
        <v>37.0804017288472</v>
      </c>
      <c r="E24" s="13">
        <v>1.7509104556105699</v>
      </c>
      <c r="F24" s="13">
        <v>33.6779583538586</v>
      </c>
      <c r="G24" s="13">
        <v>40.616078180179898</v>
      </c>
      <c r="H24" s="13">
        <v>4.7219295745882404</v>
      </c>
      <c r="I24" s="14">
        <v>279</v>
      </c>
      <c r="J24" s="14">
        <v>700</v>
      </c>
      <c r="K24" s="13">
        <v>0.91849051597474896</v>
      </c>
      <c r="L24" s="14">
        <v>700</v>
      </c>
      <c r="M24" s="14">
        <v>99</v>
      </c>
      <c r="ZA24" s="8"/>
    </row>
    <row r="25" spans="2:677" x14ac:dyDescent="0.3">
      <c r="B25" s="21"/>
      <c r="C25" s="15" t="s">
        <v>231</v>
      </c>
      <c r="D25" s="13">
        <v>43.952679574467702</v>
      </c>
      <c r="E25" s="13">
        <v>1.81262659934385</v>
      </c>
      <c r="F25" s="13">
        <v>40.410113860780797</v>
      </c>
      <c r="G25" s="13">
        <v>47.557951226955801</v>
      </c>
      <c r="H25" s="13">
        <v>4.1240411663019696</v>
      </c>
      <c r="I25" s="14">
        <v>498</v>
      </c>
      <c r="J25" s="14">
        <v>1118</v>
      </c>
      <c r="K25" s="13">
        <v>1.4898057959711899</v>
      </c>
      <c r="L25" s="14">
        <v>750.433380661662</v>
      </c>
      <c r="M25" s="14">
        <v>159</v>
      </c>
      <c r="ZA25" s="8"/>
    </row>
    <row r="26" spans="2:677" x14ac:dyDescent="0.3">
      <c r="B26" s="21"/>
      <c r="C26" s="15" t="s">
        <v>232</v>
      </c>
      <c r="D26" s="13">
        <v>68.212221165561402</v>
      </c>
      <c r="E26" s="13">
        <v>1.6331441939779601</v>
      </c>
      <c r="F26" s="13">
        <v>64.905460168351794</v>
      </c>
      <c r="G26" s="13">
        <v>71.344962667687099</v>
      </c>
      <c r="H26" s="13">
        <v>2.3942105477170599</v>
      </c>
      <c r="I26" s="14">
        <v>856</v>
      </c>
      <c r="J26" s="14">
        <v>1238</v>
      </c>
      <c r="K26" s="13">
        <v>1.52158559439898</v>
      </c>
      <c r="L26" s="14">
        <v>813.62494792086</v>
      </c>
      <c r="M26" s="14">
        <v>174</v>
      </c>
      <c r="ZA26" s="8"/>
    </row>
    <row r="27" spans="2:677" x14ac:dyDescent="0.3">
      <c r="B27" s="21"/>
      <c r="C27" s="15" t="s">
        <v>233</v>
      </c>
      <c r="D27" s="13">
        <v>58.496425955348997</v>
      </c>
      <c r="E27" s="13">
        <v>2.2142176119021602</v>
      </c>
      <c r="F27" s="13">
        <v>54.067756837428497</v>
      </c>
      <c r="G27" s="13">
        <v>62.791945322305899</v>
      </c>
      <c r="H27" s="13">
        <v>3.78521862787361</v>
      </c>
      <c r="I27" s="14">
        <v>658</v>
      </c>
      <c r="J27" s="14">
        <v>1087</v>
      </c>
      <c r="K27" s="13">
        <v>2.1930856719734599</v>
      </c>
      <c r="L27" s="14">
        <v>495.64867159150202</v>
      </c>
      <c r="M27" s="14">
        <v>160</v>
      </c>
      <c r="ZA27" s="8"/>
    </row>
    <row r="28" spans="2:677" x14ac:dyDescent="0.3">
      <c r="B28" s="21"/>
      <c r="C28" s="15" t="s">
        <v>234</v>
      </c>
      <c r="D28" s="13">
        <v>14.606473691925901</v>
      </c>
      <c r="E28" s="13">
        <v>1.5836416292851001</v>
      </c>
      <c r="F28" s="13">
        <v>11.7317285878273</v>
      </c>
      <c r="G28" s="13">
        <v>18.041664753702801</v>
      </c>
      <c r="H28" s="13">
        <v>10.842053069663899</v>
      </c>
      <c r="I28" s="14">
        <v>144</v>
      </c>
      <c r="J28" s="14">
        <v>650</v>
      </c>
      <c r="K28" s="13">
        <v>1.3049329190874699</v>
      </c>
      <c r="L28" s="14">
        <v>498.10989552975798</v>
      </c>
      <c r="M28" s="14">
        <v>89</v>
      </c>
      <c r="ZA28" s="8"/>
    </row>
    <row r="29" spans="2:677" x14ac:dyDescent="0.3">
      <c r="B29" s="21"/>
      <c r="C29" s="15" t="s">
        <v>235</v>
      </c>
      <c r="D29" s="13">
        <v>17.959734060053801</v>
      </c>
      <c r="E29" s="13">
        <v>1.5208550862753201</v>
      </c>
      <c r="F29" s="13">
        <v>15.142343253757801</v>
      </c>
      <c r="G29" s="13">
        <v>21.1705495345747</v>
      </c>
      <c r="H29" s="13">
        <v>8.4681381204748494</v>
      </c>
      <c r="I29" s="14">
        <v>203</v>
      </c>
      <c r="J29" s="14">
        <v>892</v>
      </c>
      <c r="K29" s="13">
        <v>1.39870591699923</v>
      </c>
      <c r="L29" s="14">
        <v>637.73234184473301</v>
      </c>
      <c r="M29" s="14">
        <v>118</v>
      </c>
      <c r="ZA29" s="8"/>
    </row>
    <row r="30" spans="2:677" x14ac:dyDescent="0.3">
      <c r="B30" s="21"/>
      <c r="C30" s="15" t="s">
        <v>236</v>
      </c>
      <c r="D30" s="13">
        <v>20.421022880664701</v>
      </c>
      <c r="E30" s="13">
        <v>2.0212228262430201</v>
      </c>
      <c r="F30" s="13">
        <v>16.715472320449301</v>
      </c>
      <c r="G30" s="13">
        <v>24.7043674862968</v>
      </c>
      <c r="H30" s="13">
        <v>9.8977550637621494</v>
      </c>
      <c r="I30" s="14">
        <v>312</v>
      </c>
      <c r="J30" s="14">
        <v>1089</v>
      </c>
      <c r="K30" s="13">
        <v>2.7351518298081499</v>
      </c>
      <c r="L30" s="14">
        <v>398.14974369316201</v>
      </c>
      <c r="M30" s="14">
        <v>151</v>
      </c>
      <c r="ZA30" s="8"/>
    </row>
    <row r="31" spans="2:677" x14ac:dyDescent="0.3">
      <c r="B31" s="21"/>
      <c r="C31" s="15" t="s">
        <v>237</v>
      </c>
      <c r="D31" s="13">
        <v>40.662112687982798</v>
      </c>
      <c r="E31" s="13">
        <v>1.82246678094659</v>
      </c>
      <c r="F31" s="13">
        <v>37.117987592159899</v>
      </c>
      <c r="G31" s="13">
        <v>44.306204389245998</v>
      </c>
      <c r="H31" s="13">
        <v>4.4819775965187301</v>
      </c>
      <c r="I31" s="14">
        <v>457</v>
      </c>
      <c r="J31" s="14">
        <v>1039</v>
      </c>
      <c r="K31" s="13">
        <v>1.42887611396707</v>
      </c>
      <c r="L31" s="14">
        <v>727.14491469478503</v>
      </c>
      <c r="M31" s="14">
        <v>155</v>
      </c>
      <c r="ZA31" s="8"/>
    </row>
    <row r="32" spans="2:677" x14ac:dyDescent="0.3">
      <c r="B32" s="21"/>
      <c r="C32" s="15" t="s">
        <v>238</v>
      </c>
      <c r="D32" s="13">
        <v>53.219295732620303</v>
      </c>
      <c r="E32" s="13">
        <v>2.32493448426521</v>
      </c>
      <c r="F32" s="13">
        <v>48.582299948199399</v>
      </c>
      <c r="G32" s="13">
        <v>57.801343590022903</v>
      </c>
      <c r="H32" s="13">
        <v>4.3685931056772001</v>
      </c>
      <c r="I32" s="14">
        <v>330</v>
      </c>
      <c r="J32" s="14">
        <v>611</v>
      </c>
      <c r="K32" s="13">
        <v>1.3243884802728301</v>
      </c>
      <c r="L32" s="14">
        <v>461.34499740901799</v>
      </c>
      <c r="M32" s="14">
        <v>85</v>
      </c>
      <c r="ZA32" s="8"/>
    </row>
    <row r="33" spans="2:677" x14ac:dyDescent="0.3">
      <c r="B33" s="21"/>
      <c r="C33" s="15" t="s">
        <v>239</v>
      </c>
      <c r="D33" s="13">
        <v>30.919787842903599</v>
      </c>
      <c r="E33" s="13">
        <v>2.2208092157092199</v>
      </c>
      <c r="F33" s="13">
        <v>26.702544201011701</v>
      </c>
      <c r="G33" s="13">
        <v>35.480668918806202</v>
      </c>
      <c r="H33" s="13">
        <v>7.1824852970940301</v>
      </c>
      <c r="I33" s="14">
        <v>284</v>
      </c>
      <c r="J33" s="14">
        <v>847</v>
      </c>
      <c r="K33" s="13">
        <v>1.95345178728123</v>
      </c>
      <c r="L33" s="14">
        <v>433.59145360778803</v>
      </c>
      <c r="M33" s="14">
        <v>118</v>
      </c>
      <c r="ZA33" s="8"/>
    </row>
    <row r="34" spans="2:677" x14ac:dyDescent="0.3">
      <c r="B34" s="21"/>
      <c r="C34" s="15" t="s">
        <v>240</v>
      </c>
      <c r="D34" s="13">
        <v>36.041816817998999</v>
      </c>
      <c r="E34" s="13">
        <v>1.5087205594783599</v>
      </c>
      <c r="F34" s="13">
        <v>33.125193441867502</v>
      </c>
      <c r="G34" s="13">
        <v>39.065231058619901</v>
      </c>
      <c r="H34" s="13">
        <v>4.1860280437497801</v>
      </c>
      <c r="I34" s="14">
        <v>648</v>
      </c>
      <c r="J34" s="14">
        <v>1595</v>
      </c>
      <c r="K34" s="13">
        <v>1.5739942467367301</v>
      </c>
      <c r="L34" s="14">
        <v>1013.34550828685</v>
      </c>
      <c r="M34" s="14">
        <v>223</v>
      </c>
      <c r="ZA34" s="8"/>
    </row>
    <row r="35" spans="2:677" x14ac:dyDescent="0.3">
      <c r="B35" s="21"/>
      <c r="C35" s="15" t="s">
        <v>241</v>
      </c>
      <c r="D35" s="13">
        <v>26.971315577837501</v>
      </c>
      <c r="E35" s="13">
        <v>1.89369416581297</v>
      </c>
      <c r="F35" s="13">
        <v>23.3966788640811</v>
      </c>
      <c r="G35" s="13">
        <v>30.871995979022799</v>
      </c>
      <c r="H35" s="13">
        <v>7.0211412578221504</v>
      </c>
      <c r="I35" s="14">
        <v>378</v>
      </c>
      <c r="J35" s="14">
        <v>1140</v>
      </c>
      <c r="K35" s="13">
        <v>2.0737089345231601</v>
      </c>
      <c r="L35" s="14">
        <v>549.739638490846</v>
      </c>
      <c r="M35" s="14">
        <v>150</v>
      </c>
      <c r="ZA35" s="8"/>
    </row>
    <row r="36" spans="2:677" x14ac:dyDescent="0.3">
      <c r="B36" s="21"/>
      <c r="C36" s="15" t="s">
        <v>242</v>
      </c>
      <c r="D36" s="13">
        <v>46.234690352390402</v>
      </c>
      <c r="E36" s="13">
        <v>1.8235281651394299</v>
      </c>
      <c r="F36" s="13">
        <v>42.659490825808803</v>
      </c>
      <c r="G36" s="13">
        <v>49.849036165881799</v>
      </c>
      <c r="H36" s="13">
        <v>3.9440691637402701</v>
      </c>
      <c r="I36" s="14">
        <v>544</v>
      </c>
      <c r="J36" s="14">
        <v>1101</v>
      </c>
      <c r="K36" s="13">
        <v>1.4714568515881301</v>
      </c>
      <c r="L36" s="14">
        <v>748.23804640394405</v>
      </c>
      <c r="M36" s="14">
        <v>162</v>
      </c>
      <c r="ZA36" s="8"/>
    </row>
    <row r="37" spans="2:677" x14ac:dyDescent="0.3">
      <c r="B37" s="21"/>
      <c r="C37" s="15" t="s">
        <v>243</v>
      </c>
      <c r="D37" s="13">
        <v>43.117433725096802</v>
      </c>
      <c r="E37" s="13">
        <v>2.2445027753846798</v>
      </c>
      <c r="F37" s="13">
        <v>38.7260325338219</v>
      </c>
      <c r="G37" s="13">
        <v>47.619801546897101</v>
      </c>
      <c r="H37" s="13">
        <v>5.2055574311192299</v>
      </c>
      <c r="I37" s="14">
        <v>305</v>
      </c>
      <c r="J37" s="14">
        <v>694</v>
      </c>
      <c r="K37" s="13">
        <v>1.42344746108289</v>
      </c>
      <c r="L37" s="14">
        <v>487.54872868439998</v>
      </c>
      <c r="M37" s="14">
        <v>91</v>
      </c>
      <c r="ZA37" s="8"/>
    </row>
    <row r="38" spans="2:677" x14ac:dyDescent="0.3">
      <c r="B38" s="21" t="s">
        <v>259</v>
      </c>
      <c r="C38" s="15" t="s">
        <v>244</v>
      </c>
      <c r="D38" s="13">
        <v>44.265029992867099</v>
      </c>
      <c r="E38" s="13">
        <v>0.95565813864263505</v>
      </c>
      <c r="F38" s="13">
        <v>42.399648280166502</v>
      </c>
      <c r="G38" s="13">
        <v>46.146730604508903</v>
      </c>
      <c r="H38" s="13">
        <v>2.1589460998820802</v>
      </c>
      <c r="I38" s="14">
        <v>4998</v>
      </c>
      <c r="J38" s="14">
        <v>12584</v>
      </c>
      <c r="K38" s="13">
        <v>4.65801397818087</v>
      </c>
      <c r="L38" s="14">
        <v>2701.5805574964202</v>
      </c>
      <c r="M38" s="14">
        <v>1679</v>
      </c>
      <c r="ZA38" s="8"/>
    </row>
    <row r="39" spans="2:677" x14ac:dyDescent="0.3">
      <c r="B39" s="21"/>
      <c r="C39" s="15" t="s">
        <v>245</v>
      </c>
      <c r="D39" s="13">
        <v>52.064768392336703</v>
      </c>
      <c r="E39" s="13">
        <v>0.96652757591314997</v>
      </c>
      <c r="F39" s="13">
        <v>50.166640827504501</v>
      </c>
      <c r="G39" s="13">
        <v>53.956953151835997</v>
      </c>
      <c r="H39" s="13">
        <v>1.8563946518110499</v>
      </c>
      <c r="I39" s="14">
        <v>4829</v>
      </c>
      <c r="J39" s="14">
        <v>9558</v>
      </c>
      <c r="K39" s="13">
        <v>3.5772666509847499</v>
      </c>
      <c r="L39" s="14">
        <v>2671.8723909968699</v>
      </c>
      <c r="M39" s="14">
        <v>1347</v>
      </c>
      <c r="ZA39" s="8"/>
    </row>
    <row r="40" spans="2:677" x14ac:dyDescent="0.3">
      <c r="B40" s="21" t="s">
        <v>284</v>
      </c>
      <c r="C40" s="15" t="s">
        <v>277</v>
      </c>
      <c r="D40" s="13">
        <v>49.158772593718403</v>
      </c>
      <c r="E40" s="13">
        <v>0.90748793119814297</v>
      </c>
      <c r="F40" s="13">
        <v>47.381239053201</v>
      </c>
      <c r="G40" s="13">
        <v>50.938435655307799</v>
      </c>
      <c r="H40" s="13">
        <v>1.84603455968733</v>
      </c>
      <c r="I40" s="14">
        <v>5038</v>
      </c>
      <c r="J40" s="14">
        <v>11282</v>
      </c>
      <c r="K40" s="13">
        <v>3.71716858148213</v>
      </c>
      <c r="L40" s="14">
        <v>3035.1058211897298</v>
      </c>
      <c r="M40" s="14">
        <v>3054</v>
      </c>
      <c r="ZA40" s="8"/>
    </row>
    <row r="41" spans="2:677" x14ac:dyDescent="0.3">
      <c r="B41" s="21"/>
      <c r="C41" s="15" t="s">
        <v>278</v>
      </c>
      <c r="D41" s="13">
        <v>48.048608127724997</v>
      </c>
      <c r="E41" s="13">
        <v>0.89787048497989497</v>
      </c>
      <c r="F41" s="13">
        <v>46.291259409290902</v>
      </c>
      <c r="G41" s="13">
        <v>49.810798651205303</v>
      </c>
      <c r="H41" s="13">
        <v>1.8686711644032099</v>
      </c>
      <c r="I41" s="14">
        <v>4789</v>
      </c>
      <c r="J41" s="14">
        <v>10860</v>
      </c>
      <c r="K41" s="13">
        <v>3.50702793401343</v>
      </c>
      <c r="L41" s="14">
        <v>3096.6391498261801</v>
      </c>
      <c r="M41" s="14">
        <v>3036</v>
      </c>
      <c r="ZA41" s="8"/>
    </row>
    <row r="42" spans="2:677" x14ac:dyDescent="0.3">
      <c r="B42" s="21" t="s">
        <v>285</v>
      </c>
      <c r="C42" s="15" t="s">
        <v>279</v>
      </c>
      <c r="D42" s="13">
        <v>19.539649857472298</v>
      </c>
      <c r="E42" s="13">
        <v>1.4880774296808099</v>
      </c>
      <c r="F42" s="13">
        <v>16.782524365552899</v>
      </c>
      <c r="G42" s="13">
        <v>22.626573837035799</v>
      </c>
      <c r="H42" s="13">
        <v>7.6156811433943803</v>
      </c>
      <c r="I42" s="14">
        <v>457</v>
      </c>
      <c r="J42" s="14">
        <v>2968</v>
      </c>
      <c r="K42" s="13">
        <v>4.1789763369078399</v>
      </c>
      <c r="L42" s="14">
        <v>710.22177699051497</v>
      </c>
      <c r="M42" s="14">
        <v>783</v>
      </c>
      <c r="ZA42" s="8"/>
    </row>
    <row r="43" spans="2:677" x14ac:dyDescent="0.3">
      <c r="B43" s="21"/>
      <c r="C43" s="15" t="s">
        <v>280</v>
      </c>
      <c r="D43" s="13">
        <v>41.974114066495503</v>
      </c>
      <c r="E43" s="13">
        <v>3.30004833762206</v>
      </c>
      <c r="F43" s="13">
        <v>35.657418659890702</v>
      </c>
      <c r="G43" s="13">
        <v>48.565198323051</v>
      </c>
      <c r="H43" s="13">
        <v>7.8621036107971802</v>
      </c>
      <c r="I43" s="14">
        <v>360</v>
      </c>
      <c r="J43" s="14">
        <v>956</v>
      </c>
      <c r="K43" s="13">
        <v>4.2701256628158797</v>
      </c>
      <c r="L43" s="14">
        <v>223.880999176399</v>
      </c>
      <c r="M43" s="14">
        <v>372</v>
      </c>
      <c r="ZA43" s="8"/>
    </row>
    <row r="44" spans="2:677" x14ac:dyDescent="0.3">
      <c r="B44" s="21"/>
      <c r="C44" s="15" t="s">
        <v>281</v>
      </c>
      <c r="D44" s="13">
        <v>66.188907818340098</v>
      </c>
      <c r="E44" s="13">
        <v>2.65991712693571</v>
      </c>
      <c r="F44" s="13">
        <v>60.773458176555501</v>
      </c>
      <c r="G44" s="13">
        <v>71.210886640638506</v>
      </c>
      <c r="H44" s="13">
        <v>4.0186750538867297</v>
      </c>
      <c r="I44" s="14">
        <v>554</v>
      </c>
      <c r="J44" s="14">
        <v>814</v>
      </c>
      <c r="K44" s="13">
        <v>2.5702912789430399</v>
      </c>
      <c r="L44" s="14">
        <v>316.69562382623502</v>
      </c>
      <c r="M44" s="14">
        <v>292</v>
      </c>
      <c r="ZA44" s="8"/>
    </row>
    <row r="45" spans="2:677" x14ac:dyDescent="0.3">
      <c r="B45" s="21"/>
      <c r="C45" s="15" t="s">
        <v>282</v>
      </c>
      <c r="D45" s="13">
        <v>50.271160766377697</v>
      </c>
      <c r="E45" s="13">
        <v>0.743984037880974</v>
      </c>
      <c r="F45" s="13">
        <v>48.812571594147101</v>
      </c>
      <c r="G45" s="13">
        <v>51.729288559222802</v>
      </c>
      <c r="H45" s="13">
        <v>1.47994203145308</v>
      </c>
      <c r="I45" s="14">
        <v>8349</v>
      </c>
      <c r="J45" s="14">
        <v>17217</v>
      </c>
      <c r="K45" s="13">
        <v>3.8118188593209799</v>
      </c>
      <c r="L45" s="14">
        <v>4516.7413865691797</v>
      </c>
      <c r="M45" s="14">
        <v>2991</v>
      </c>
      <c r="ZA45" s="8"/>
    </row>
    <row r="46" spans="2:677" x14ac:dyDescent="0.3">
      <c r="B46" s="21"/>
      <c r="C46" s="15" t="s">
        <v>283</v>
      </c>
      <c r="D46" s="13">
        <v>55.3874817845224</v>
      </c>
      <c r="E46" s="13">
        <v>5.6829237631964098</v>
      </c>
      <c r="F46" s="13">
        <v>44.027087508606499</v>
      </c>
      <c r="G46" s="13">
        <v>66.211664737561904</v>
      </c>
      <c r="H46" s="13">
        <v>10.2603035561448</v>
      </c>
      <c r="I46" s="14">
        <v>107</v>
      </c>
      <c r="J46" s="14">
        <v>187</v>
      </c>
      <c r="K46" s="13">
        <v>2.43101839856388</v>
      </c>
      <c r="L46" s="14">
        <v>76.922494749718695</v>
      </c>
      <c r="M46" s="14">
        <v>98</v>
      </c>
      <c r="ZA46" s="8"/>
    </row>
    <row r="47" spans="2:677" x14ac:dyDescent="0.3">
      <c r="B47" s="21" t="s">
        <v>261</v>
      </c>
      <c r="C47" s="15" t="s">
        <v>246</v>
      </c>
      <c r="D47" s="13">
        <v>37.086167456690902</v>
      </c>
      <c r="E47" s="13">
        <v>1.5484019434551799</v>
      </c>
      <c r="F47" s="13">
        <v>34.103685616856801</v>
      </c>
      <c r="G47" s="13">
        <v>40.1704762399822</v>
      </c>
      <c r="H47" s="13">
        <v>4.1751468260056601</v>
      </c>
      <c r="I47" s="14">
        <v>1451</v>
      </c>
      <c r="J47" s="14">
        <v>4851</v>
      </c>
      <c r="K47" s="13">
        <v>4.9836904241683904</v>
      </c>
      <c r="L47" s="14">
        <v>973.37506689321901</v>
      </c>
      <c r="M47" s="14">
        <v>1830</v>
      </c>
      <c r="ZA47" s="8"/>
    </row>
    <row r="48" spans="2:677" x14ac:dyDescent="0.3">
      <c r="B48" s="21"/>
      <c r="C48" s="15" t="s">
        <v>247</v>
      </c>
      <c r="D48" s="13">
        <v>46.101815953672201</v>
      </c>
      <c r="E48" s="13">
        <v>1.4650778730109799</v>
      </c>
      <c r="F48" s="13">
        <v>43.244615526758999</v>
      </c>
      <c r="G48" s="13">
        <v>48.984862330874201</v>
      </c>
      <c r="H48" s="13">
        <v>3.1779179251490599</v>
      </c>
      <c r="I48" s="14">
        <v>1626</v>
      </c>
      <c r="J48" s="14">
        <v>4079</v>
      </c>
      <c r="K48" s="13">
        <v>3.5227066102051001</v>
      </c>
      <c r="L48" s="14">
        <v>1157.9164691670201</v>
      </c>
      <c r="M48" s="14">
        <v>1973</v>
      </c>
      <c r="ZA48" s="8"/>
    </row>
    <row r="49" spans="2:677" x14ac:dyDescent="0.3">
      <c r="B49" s="21"/>
      <c r="C49" s="15" t="s">
        <v>248</v>
      </c>
      <c r="D49" s="13">
        <v>46.979498612450797</v>
      </c>
      <c r="E49" s="13">
        <v>1.4510839018407</v>
      </c>
      <c r="F49" s="13">
        <v>44.146562013231701</v>
      </c>
      <c r="G49" s="13">
        <v>49.832033795564399</v>
      </c>
      <c r="H49" s="13">
        <v>3.0887598733463899</v>
      </c>
      <c r="I49" s="14">
        <v>1730</v>
      </c>
      <c r="J49" s="14">
        <v>3895</v>
      </c>
      <c r="K49" s="13">
        <v>3.2917647301427002</v>
      </c>
      <c r="L49" s="14">
        <v>1183.25588834872</v>
      </c>
      <c r="M49" s="14">
        <v>2001</v>
      </c>
      <c r="ZA49" s="8"/>
    </row>
    <row r="50" spans="2:677" x14ac:dyDescent="0.3">
      <c r="B50" s="21"/>
      <c r="C50" s="15" t="s">
        <v>249</v>
      </c>
      <c r="D50" s="13">
        <v>50.115098628769701</v>
      </c>
      <c r="E50" s="13">
        <v>1.34212473671161</v>
      </c>
      <c r="F50" s="13">
        <v>47.485158816666299</v>
      </c>
      <c r="G50" s="13">
        <v>52.7444017202751</v>
      </c>
      <c r="H50" s="13">
        <v>2.6780845961283499</v>
      </c>
      <c r="I50" s="14">
        <v>1973</v>
      </c>
      <c r="J50" s="14">
        <v>4220</v>
      </c>
      <c r="K50" s="13">
        <v>3.0398879784909001</v>
      </c>
      <c r="L50" s="14">
        <v>1388.20904910284</v>
      </c>
      <c r="M50" s="14">
        <v>2077</v>
      </c>
      <c r="ZA50" s="8"/>
    </row>
    <row r="51" spans="2:677" x14ac:dyDescent="0.3">
      <c r="B51" s="21"/>
      <c r="C51" s="15" t="s">
        <v>250</v>
      </c>
      <c r="D51" s="13">
        <v>61.3669655526013</v>
      </c>
      <c r="E51" s="13">
        <v>1.2501299753270401</v>
      </c>
      <c r="F51" s="13">
        <v>58.888388946166501</v>
      </c>
      <c r="G51" s="13">
        <v>63.788000228893999</v>
      </c>
      <c r="H51" s="13">
        <v>2.0371383268991599</v>
      </c>
      <c r="I51" s="14">
        <v>2921</v>
      </c>
      <c r="J51" s="14">
        <v>4911</v>
      </c>
      <c r="K51" s="13">
        <v>3.23666952876198</v>
      </c>
      <c r="L51" s="14">
        <v>1517.3004090653801</v>
      </c>
      <c r="M51" s="14">
        <v>2060</v>
      </c>
      <c r="ZA51" s="8"/>
    </row>
    <row r="52" spans="2:677" x14ac:dyDescent="0.3">
      <c r="B52" s="21" t="s">
        <v>260</v>
      </c>
      <c r="C52" s="15" t="s">
        <v>251</v>
      </c>
      <c r="D52" s="13">
        <v>51.203308781331998</v>
      </c>
      <c r="E52" s="13">
        <v>0.75110049040950699</v>
      </c>
      <c r="F52" s="13">
        <v>49.729983569400702</v>
      </c>
      <c r="G52" s="13">
        <v>52.674546139648598</v>
      </c>
      <c r="H52" s="13">
        <v>1.4668983475602</v>
      </c>
      <c r="I52" s="14">
        <v>8183</v>
      </c>
      <c r="J52" s="14">
        <v>16939</v>
      </c>
      <c r="K52" s="13">
        <v>3.8244573215237501</v>
      </c>
      <c r="L52" s="14">
        <v>4429.1251217966601</v>
      </c>
      <c r="M52" s="14">
        <v>3090</v>
      </c>
      <c r="ZA52" s="8"/>
    </row>
    <row r="53" spans="2:677" x14ac:dyDescent="0.3">
      <c r="B53" s="21"/>
      <c r="C53" s="15" t="s">
        <v>252</v>
      </c>
      <c r="D53" s="13">
        <v>37.633965576609</v>
      </c>
      <c r="E53" s="13">
        <v>1.55176032863348</v>
      </c>
      <c r="F53" s="13">
        <v>34.642754929459301</v>
      </c>
      <c r="G53" s="13">
        <v>40.7225261101391</v>
      </c>
      <c r="H53" s="13">
        <v>4.1232974119473704</v>
      </c>
      <c r="I53" s="14">
        <v>1518</v>
      </c>
      <c r="J53" s="14">
        <v>5018</v>
      </c>
      <c r="K53" s="13">
        <v>5.14713165764437</v>
      </c>
      <c r="L53" s="14">
        <v>974.91191866977294</v>
      </c>
      <c r="M53" s="14">
        <v>1871</v>
      </c>
      <c r="ZA53" s="8"/>
    </row>
    <row r="54" spans="2:677" x14ac:dyDescent="0.3">
      <c r="B54" s="21" t="s">
        <v>254</v>
      </c>
      <c r="C54" s="15" t="s">
        <v>253</v>
      </c>
      <c r="D54" s="13">
        <v>52.122568089744902</v>
      </c>
      <c r="E54" s="13">
        <v>0.78505769499084799</v>
      </c>
      <c r="F54" s="13">
        <v>50.581688227512402</v>
      </c>
      <c r="G54" s="13">
        <v>53.659419523662002</v>
      </c>
      <c r="H54" s="13">
        <v>1.5061761608505799</v>
      </c>
      <c r="I54" s="14">
        <v>6978</v>
      </c>
      <c r="J54" s="14">
        <v>14031</v>
      </c>
      <c r="K54" s="13">
        <v>3.4650074126536099</v>
      </c>
      <c r="L54" s="14">
        <v>4049.3419866177501</v>
      </c>
      <c r="M54" s="14">
        <v>2797</v>
      </c>
      <c r="ZA54" s="8"/>
    </row>
    <row r="55" spans="2:677" x14ac:dyDescent="0.3">
      <c r="B55" s="21"/>
      <c r="C55" s="15" t="s">
        <v>254</v>
      </c>
      <c r="D55" s="13">
        <v>43.312958349026403</v>
      </c>
      <c r="E55" s="13">
        <v>1.1449535565233</v>
      </c>
      <c r="F55" s="13">
        <v>41.082846741374297</v>
      </c>
      <c r="G55" s="13">
        <v>45.570493495817502</v>
      </c>
      <c r="H55" s="13">
        <v>2.64344344086817</v>
      </c>
      <c r="I55" s="14">
        <v>2849</v>
      </c>
      <c r="J55" s="14">
        <v>8111</v>
      </c>
      <c r="K55" s="13">
        <v>4.3300703713650099</v>
      </c>
      <c r="L55" s="14">
        <v>1873.1797186573399</v>
      </c>
      <c r="M55" s="14">
        <v>2200</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9</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39" priority="1">
      <formula>ZA9 = 3</formula>
    </cfRule>
    <cfRule type="expression" dxfId="38" priority="48">
      <formula>I9 = J9</formula>
    </cfRule>
    <cfRule type="expression" dxfId="37" priority="95">
      <formula>ZA9 = 2</formula>
    </cfRule>
    <cfRule type="expression" dxfId="36" priority="142">
      <formula>ZA9 = 1</formula>
    </cfRule>
  </conditionalFormatting>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1:ZA77"/>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185</v>
      </c>
      <c r="M2" s="11" t="str">
        <f>HYPERLINK("#'INDICE'!A1", "Índice")</f>
        <v>Índice</v>
      </c>
    </row>
    <row r="3" spans="2:677" x14ac:dyDescent="0.3">
      <c r="B3" s="9" t="s">
        <v>7</v>
      </c>
      <c r="C3" s="10" t="s">
        <v>184</v>
      </c>
    </row>
    <row r="4" spans="2:677" x14ac:dyDescent="0.3">
      <c r="B4" s="9" t="s">
        <v>8</v>
      </c>
      <c r="C4" s="10" t="s">
        <v>286</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7.9596762550667401</v>
      </c>
      <c r="E9" s="13">
        <v>0.351940518366126</v>
      </c>
      <c r="F9" s="13">
        <v>7.29637414341863</v>
      </c>
      <c r="G9" s="13">
        <v>8.6776337057411297</v>
      </c>
      <c r="H9" s="13">
        <v>4.4215431267333001</v>
      </c>
      <c r="I9" s="14">
        <v>1401</v>
      </c>
      <c r="J9" s="14">
        <v>14021</v>
      </c>
      <c r="K9" s="13">
        <v>2.3703529101081799</v>
      </c>
      <c r="L9" s="14">
        <v>5915.1529463011802</v>
      </c>
      <c r="M9" s="14">
        <v>3074</v>
      </c>
      <c r="ZA9" s="8"/>
    </row>
    <row r="10" spans="2:677" x14ac:dyDescent="0.3">
      <c r="B10" s="21" t="s">
        <v>256</v>
      </c>
      <c r="C10" s="15" t="s">
        <v>216</v>
      </c>
      <c r="D10" s="13">
        <v>6.2446493583132998</v>
      </c>
      <c r="E10" s="13">
        <v>0.41883189668100601</v>
      </c>
      <c r="F10" s="13">
        <v>5.4719509992400797</v>
      </c>
      <c r="G10" s="13">
        <v>7.1182444807446599</v>
      </c>
      <c r="H10" s="13">
        <v>6.7070522722533497</v>
      </c>
      <c r="I10" s="14">
        <v>650</v>
      </c>
      <c r="J10" s="14">
        <v>8586</v>
      </c>
      <c r="K10" s="13">
        <v>2.5722648118562201</v>
      </c>
      <c r="L10" s="14">
        <v>3337.9144948159901</v>
      </c>
      <c r="M10" s="14">
        <v>1937</v>
      </c>
      <c r="ZA10" s="8"/>
    </row>
    <row r="11" spans="2:677" x14ac:dyDescent="0.3">
      <c r="B11" s="21"/>
      <c r="C11" s="15" t="s">
        <v>217</v>
      </c>
      <c r="D11" s="13">
        <v>11.5702925299186</v>
      </c>
      <c r="E11" s="13">
        <v>0.65268639975346598</v>
      </c>
      <c r="F11" s="13">
        <v>10.349991671658</v>
      </c>
      <c r="G11" s="13">
        <v>12.913746145472199</v>
      </c>
      <c r="H11" s="13">
        <v>5.6410535694386397</v>
      </c>
      <c r="I11" s="14">
        <v>751</v>
      </c>
      <c r="J11" s="14">
        <v>5435</v>
      </c>
      <c r="K11" s="13">
        <v>2.2624877317843701</v>
      </c>
      <c r="L11" s="14">
        <v>2402.2229706030498</v>
      </c>
      <c r="M11" s="14">
        <v>1137</v>
      </c>
      <c r="ZA11" s="8"/>
    </row>
    <row r="12" spans="2:677" x14ac:dyDescent="0.3">
      <c r="B12" s="21" t="s">
        <v>257</v>
      </c>
      <c r="C12" s="15" t="s">
        <v>218</v>
      </c>
      <c r="D12" s="13">
        <v>8.4193408901822995</v>
      </c>
      <c r="E12" s="13">
        <v>0.46231254561504298</v>
      </c>
      <c r="F12" s="13">
        <v>7.5555932972591204</v>
      </c>
      <c r="G12" s="13">
        <v>9.3718208808085794</v>
      </c>
      <c r="H12" s="13">
        <v>5.4910776466378799</v>
      </c>
      <c r="I12" s="14">
        <v>582</v>
      </c>
      <c r="J12" s="14">
        <v>5929</v>
      </c>
      <c r="K12" s="13">
        <v>1.6432274982600299</v>
      </c>
      <c r="L12" s="14">
        <v>3608.14312459963</v>
      </c>
      <c r="M12" s="14">
        <v>1236</v>
      </c>
      <c r="ZA12" s="8"/>
    </row>
    <row r="13" spans="2:677" x14ac:dyDescent="0.3">
      <c r="B13" s="21"/>
      <c r="C13" s="15" t="s">
        <v>219</v>
      </c>
      <c r="D13" s="13">
        <v>6.0440665386844596</v>
      </c>
      <c r="E13" s="13">
        <v>0.56359560419575405</v>
      </c>
      <c r="F13" s="13">
        <v>5.02828929268001</v>
      </c>
      <c r="G13" s="13">
        <v>7.2493801746467303</v>
      </c>
      <c r="H13" s="13">
        <v>9.3247749770541901</v>
      </c>
      <c r="I13" s="14">
        <v>283</v>
      </c>
      <c r="J13" s="14">
        <v>4178</v>
      </c>
      <c r="K13" s="13">
        <v>2.3363947467120698</v>
      </c>
      <c r="L13" s="14">
        <v>1788.225215743</v>
      </c>
      <c r="M13" s="14">
        <v>999</v>
      </c>
      <c r="ZA13" s="8"/>
    </row>
    <row r="14" spans="2:677" x14ac:dyDescent="0.3">
      <c r="B14" s="21"/>
      <c r="C14" s="15" t="s">
        <v>220</v>
      </c>
      <c r="D14" s="13">
        <v>17.999003565953601</v>
      </c>
      <c r="E14" s="13">
        <v>1.0392465580198</v>
      </c>
      <c r="F14" s="13">
        <v>16.048573882646402</v>
      </c>
      <c r="G14" s="13">
        <v>20.1296375048328</v>
      </c>
      <c r="H14" s="13">
        <v>5.7739116180053998</v>
      </c>
      <c r="I14" s="14">
        <v>536</v>
      </c>
      <c r="J14" s="14">
        <v>3914</v>
      </c>
      <c r="K14" s="13">
        <v>2.8633830168649501</v>
      </c>
      <c r="L14" s="14">
        <v>1366.9145821383499</v>
      </c>
      <c r="M14" s="14">
        <v>839</v>
      </c>
      <c r="ZA14" s="8"/>
    </row>
    <row r="15" spans="2:677" x14ac:dyDescent="0.3">
      <c r="B15" s="21" t="s">
        <v>258</v>
      </c>
      <c r="C15" s="15" t="s">
        <v>221</v>
      </c>
      <c r="D15" s="13">
        <v>13.59631685237</v>
      </c>
      <c r="E15" s="13">
        <v>1.79001557867672</v>
      </c>
      <c r="F15" s="13">
        <v>10.417377031619001</v>
      </c>
      <c r="G15" s="13">
        <v>17.5552307117743</v>
      </c>
      <c r="H15" s="13">
        <v>13.1654447164836</v>
      </c>
      <c r="I15" s="14">
        <v>62</v>
      </c>
      <c r="J15" s="14">
        <v>450</v>
      </c>
      <c r="K15" s="13">
        <v>1.2246343301128899</v>
      </c>
      <c r="L15" s="14">
        <v>367.45662679447997</v>
      </c>
      <c r="M15" s="14">
        <v>94</v>
      </c>
      <c r="ZA15" s="8"/>
    </row>
    <row r="16" spans="2:677" x14ac:dyDescent="0.3">
      <c r="B16" s="21"/>
      <c r="C16" s="15" t="s">
        <v>222</v>
      </c>
      <c r="D16" s="13">
        <v>10.814335356215301</v>
      </c>
      <c r="E16" s="13">
        <v>1.7723917392931401</v>
      </c>
      <c r="F16" s="13">
        <v>7.7709232472508702</v>
      </c>
      <c r="G16" s="13">
        <v>14.857659055316301</v>
      </c>
      <c r="H16" s="13">
        <v>16.389280347908802</v>
      </c>
      <c r="I16" s="14">
        <v>53</v>
      </c>
      <c r="J16" s="14">
        <v>535</v>
      </c>
      <c r="K16" s="13">
        <v>1.73926519191631</v>
      </c>
      <c r="L16" s="14">
        <v>307.60116541545898</v>
      </c>
      <c r="M16" s="14">
        <v>113</v>
      </c>
      <c r="ZA16" s="8"/>
    </row>
    <row r="17" spans="2:677" x14ac:dyDescent="0.3">
      <c r="B17" s="21"/>
      <c r="C17" s="15" t="s">
        <v>223</v>
      </c>
      <c r="D17" s="13">
        <v>17.099255329631902</v>
      </c>
      <c r="E17" s="13">
        <v>2.1735444900474499</v>
      </c>
      <c r="F17" s="13">
        <v>13.211818157693299</v>
      </c>
      <c r="G17" s="13">
        <v>21.842651293844099</v>
      </c>
      <c r="H17" s="13">
        <v>12.711340044620799</v>
      </c>
      <c r="I17" s="14">
        <v>78</v>
      </c>
      <c r="J17" s="14">
        <v>464</v>
      </c>
      <c r="K17" s="13">
        <v>1.5430586387562299</v>
      </c>
      <c r="L17" s="14">
        <v>300.70146937125003</v>
      </c>
      <c r="M17" s="14">
        <v>112</v>
      </c>
      <c r="ZA17" s="8"/>
    </row>
    <row r="18" spans="2:677" x14ac:dyDescent="0.3">
      <c r="B18" s="21"/>
      <c r="C18" s="15" t="s">
        <v>224</v>
      </c>
      <c r="D18" s="13">
        <v>13.4163870907225</v>
      </c>
      <c r="E18" s="13">
        <v>1.81878458112652</v>
      </c>
      <c r="F18" s="13">
        <v>10.1967538298988</v>
      </c>
      <c r="G18" s="13">
        <v>17.455025617356501</v>
      </c>
      <c r="H18" s="13">
        <v>13.5564408571979</v>
      </c>
      <c r="I18" s="14">
        <v>68</v>
      </c>
      <c r="J18" s="14">
        <v>531</v>
      </c>
      <c r="K18" s="13">
        <v>1.50927060353702</v>
      </c>
      <c r="L18" s="14">
        <v>351.82557637814398</v>
      </c>
      <c r="M18" s="14">
        <v>91</v>
      </c>
      <c r="ZA18" s="8"/>
    </row>
    <row r="19" spans="2:677" x14ac:dyDescent="0.3">
      <c r="B19" s="21"/>
      <c r="C19" s="15" t="s">
        <v>225</v>
      </c>
      <c r="D19" s="13">
        <v>8.6268644605792808</v>
      </c>
      <c r="E19" s="13">
        <v>1.65527025728363</v>
      </c>
      <c r="F19" s="13">
        <v>5.8562417228524399</v>
      </c>
      <c r="G19" s="13">
        <v>12.5337729522674</v>
      </c>
      <c r="H19" s="13">
        <v>19.187391489079701</v>
      </c>
      <c r="I19" s="14">
        <v>33</v>
      </c>
      <c r="J19" s="14">
        <v>401</v>
      </c>
      <c r="K19" s="13">
        <v>1.3903569472245501</v>
      </c>
      <c r="L19" s="14">
        <v>288.41514461482899</v>
      </c>
      <c r="M19" s="14">
        <v>88</v>
      </c>
      <c r="ZA19" s="8"/>
    </row>
    <row r="20" spans="2:677" x14ac:dyDescent="0.3">
      <c r="B20" s="21"/>
      <c r="C20" s="15" t="s">
        <v>226</v>
      </c>
      <c r="D20" s="13">
        <v>15.767100132335001</v>
      </c>
      <c r="E20" s="13">
        <v>2.2402035121136099</v>
      </c>
      <c r="F20" s="13">
        <v>11.807196330313699</v>
      </c>
      <c r="G20" s="13">
        <v>20.742718867623299</v>
      </c>
      <c r="H20" s="13">
        <v>14.208088318786199</v>
      </c>
      <c r="I20" s="14">
        <v>58</v>
      </c>
      <c r="J20" s="14">
        <v>422</v>
      </c>
      <c r="K20" s="13">
        <v>1.5908288754529201</v>
      </c>
      <c r="L20" s="14">
        <v>265.270518100103</v>
      </c>
      <c r="M20" s="14">
        <v>88</v>
      </c>
      <c r="ZA20" s="8"/>
    </row>
    <row r="21" spans="2:677" x14ac:dyDescent="0.3">
      <c r="B21" s="21"/>
      <c r="C21" s="15" t="s">
        <v>227</v>
      </c>
      <c r="D21" s="13">
        <v>7.2851144567273201</v>
      </c>
      <c r="E21" s="13">
        <v>1.05806582121454</v>
      </c>
      <c r="F21" s="13">
        <v>5.4545058021622799</v>
      </c>
      <c r="G21" s="13">
        <v>9.6672808815560494</v>
      </c>
      <c r="H21" s="13">
        <v>14.523667781739301</v>
      </c>
      <c r="I21" s="14">
        <v>53</v>
      </c>
      <c r="J21" s="14">
        <v>754</v>
      </c>
      <c r="K21" s="13">
        <v>1.2480572327241299</v>
      </c>
      <c r="L21" s="14">
        <v>604.13896112299597</v>
      </c>
      <c r="M21" s="14">
        <v>191</v>
      </c>
      <c r="ZA21" s="8"/>
    </row>
    <row r="22" spans="2:677" x14ac:dyDescent="0.3">
      <c r="B22" s="21"/>
      <c r="C22" s="15" t="s">
        <v>228</v>
      </c>
      <c r="D22" s="13">
        <v>8.3327447454750594</v>
      </c>
      <c r="E22" s="13">
        <v>0.88326045713379997</v>
      </c>
      <c r="F22" s="13">
        <v>6.7491871134088699</v>
      </c>
      <c r="G22" s="13">
        <v>10.2470232261732</v>
      </c>
      <c r="H22" s="13">
        <v>10.599874160473201</v>
      </c>
      <c r="I22" s="14">
        <v>96</v>
      </c>
      <c r="J22" s="14">
        <v>1128</v>
      </c>
      <c r="K22" s="13">
        <v>1.15106324267087</v>
      </c>
      <c r="L22" s="14">
        <v>979.96353126753104</v>
      </c>
      <c r="M22" s="14">
        <v>219</v>
      </c>
      <c r="ZA22" s="8"/>
    </row>
    <row r="23" spans="2:677" x14ac:dyDescent="0.3">
      <c r="B23" s="21"/>
      <c r="C23" s="15" t="s">
        <v>229</v>
      </c>
      <c r="D23" s="13">
        <v>4.9676568304609399</v>
      </c>
      <c r="E23" s="13">
        <v>1.00853888166728</v>
      </c>
      <c r="F23" s="13">
        <v>3.3155871005058</v>
      </c>
      <c r="G23" s="13">
        <v>7.3800745453206602</v>
      </c>
      <c r="H23" s="13">
        <v>20.302104515011401</v>
      </c>
      <c r="I23" s="14">
        <v>28</v>
      </c>
      <c r="J23" s="14">
        <v>638</v>
      </c>
      <c r="K23" s="13">
        <v>1.3724663364866401</v>
      </c>
      <c r="L23" s="14">
        <v>464.85657464882399</v>
      </c>
      <c r="M23" s="14">
        <v>175</v>
      </c>
      <c r="ZA23" s="8"/>
    </row>
    <row r="24" spans="2:677" x14ac:dyDescent="0.3">
      <c r="B24" s="21"/>
      <c r="C24" s="15" t="s">
        <v>230</v>
      </c>
      <c r="D24" s="13">
        <v>9.1168079117589507</v>
      </c>
      <c r="E24" s="13">
        <v>1.32112765891314</v>
      </c>
      <c r="F24" s="13">
        <v>6.8126279163894496</v>
      </c>
      <c r="G24" s="13">
        <v>12.0991272936578</v>
      </c>
      <c r="H24" s="13">
        <v>14.4911209241245</v>
      </c>
      <c r="I24" s="14">
        <v>45</v>
      </c>
      <c r="J24" s="14">
        <v>541</v>
      </c>
      <c r="K24" s="13">
        <v>1.13751453042946</v>
      </c>
      <c r="L24" s="14">
        <v>475.59832030958597</v>
      </c>
      <c r="M24" s="14">
        <v>99</v>
      </c>
      <c r="ZA24" s="8"/>
    </row>
    <row r="25" spans="2:677" x14ac:dyDescent="0.3">
      <c r="B25" s="21"/>
      <c r="C25" s="15" t="s">
        <v>231</v>
      </c>
      <c r="D25" s="13">
        <v>7.8540524306066404</v>
      </c>
      <c r="E25" s="13">
        <v>1.1161359278504599</v>
      </c>
      <c r="F25" s="13">
        <v>5.9137462195356498</v>
      </c>
      <c r="G25" s="13">
        <v>10.3608702759068</v>
      </c>
      <c r="H25" s="13">
        <v>14.2109559073092</v>
      </c>
      <c r="I25" s="14">
        <v>54</v>
      </c>
      <c r="J25" s="14">
        <v>665</v>
      </c>
      <c r="K25" s="13">
        <v>1.1429631246324501</v>
      </c>
      <c r="L25" s="14">
        <v>581.82104537611201</v>
      </c>
      <c r="M25" s="14">
        <v>157</v>
      </c>
      <c r="ZA25" s="8"/>
    </row>
    <row r="26" spans="2:677" x14ac:dyDescent="0.3">
      <c r="B26" s="21"/>
      <c r="C26" s="15" t="s">
        <v>232</v>
      </c>
      <c r="D26" s="13">
        <v>5.2696415985771496</v>
      </c>
      <c r="E26" s="13">
        <v>1.0089820660250199</v>
      </c>
      <c r="F26" s="13">
        <v>3.5985222163034698</v>
      </c>
      <c r="G26" s="13">
        <v>7.6551870333251397</v>
      </c>
      <c r="H26" s="13">
        <v>19.147071905183299</v>
      </c>
      <c r="I26" s="14">
        <v>37</v>
      </c>
      <c r="J26" s="14">
        <v>670</v>
      </c>
      <c r="K26" s="13">
        <v>1.3643404434051301</v>
      </c>
      <c r="L26" s="14">
        <v>491.07977648731702</v>
      </c>
      <c r="M26" s="14">
        <v>171</v>
      </c>
      <c r="ZA26" s="8"/>
    </row>
    <row r="27" spans="2:677" x14ac:dyDescent="0.3">
      <c r="B27" s="21"/>
      <c r="C27" s="15" t="s">
        <v>233</v>
      </c>
      <c r="D27" s="13">
        <v>6.9578145081740796</v>
      </c>
      <c r="E27" s="13">
        <v>1.2522215221269599</v>
      </c>
      <c r="F27" s="13">
        <v>4.8559060264606497</v>
      </c>
      <c r="G27" s="13">
        <v>9.8751152011469401</v>
      </c>
      <c r="H27" s="13">
        <v>17.997339835027901</v>
      </c>
      <c r="I27" s="14">
        <v>37</v>
      </c>
      <c r="J27" s="14">
        <v>575</v>
      </c>
      <c r="K27" s="13">
        <v>1.3903414497181199</v>
      </c>
      <c r="L27" s="14">
        <v>413.56747302367802</v>
      </c>
      <c r="M27" s="14">
        <v>152</v>
      </c>
      <c r="ZA27" s="8"/>
    </row>
    <row r="28" spans="2:677" x14ac:dyDescent="0.3">
      <c r="B28" s="21"/>
      <c r="C28" s="15" t="s">
        <v>234</v>
      </c>
      <c r="D28" s="13">
        <v>28.2257319570774</v>
      </c>
      <c r="E28" s="13">
        <v>2.8537916373110499</v>
      </c>
      <c r="F28" s="13">
        <v>22.913691391991399</v>
      </c>
      <c r="G28" s="13">
        <v>34.222536403635097</v>
      </c>
      <c r="H28" s="13">
        <v>10.1106027707299</v>
      </c>
      <c r="I28" s="14">
        <v>105</v>
      </c>
      <c r="J28" s="14">
        <v>416</v>
      </c>
      <c r="K28" s="13">
        <v>1.6683172235986199</v>
      </c>
      <c r="L28" s="14">
        <v>249.35305714981101</v>
      </c>
      <c r="M28" s="14">
        <v>89</v>
      </c>
      <c r="ZA28" s="8"/>
    </row>
    <row r="29" spans="2:677" x14ac:dyDescent="0.3">
      <c r="B29" s="21"/>
      <c r="C29" s="15" t="s">
        <v>235</v>
      </c>
      <c r="D29" s="13">
        <v>18.9278007353665</v>
      </c>
      <c r="E29" s="13">
        <v>2.2578863981170598</v>
      </c>
      <c r="F29" s="13">
        <v>14.8541666256095</v>
      </c>
      <c r="G29" s="13">
        <v>23.806244551555199</v>
      </c>
      <c r="H29" s="13">
        <v>11.928942140109299</v>
      </c>
      <c r="I29" s="14">
        <v>98</v>
      </c>
      <c r="J29" s="14">
        <v>638</v>
      </c>
      <c r="K29" s="13">
        <v>2.11627205582825</v>
      </c>
      <c r="L29" s="14">
        <v>301.47352663989301</v>
      </c>
      <c r="M29" s="14">
        <v>117</v>
      </c>
      <c r="ZA29" s="8"/>
    </row>
    <row r="30" spans="2:677" x14ac:dyDescent="0.3">
      <c r="B30" s="21"/>
      <c r="C30" s="15" t="s">
        <v>236</v>
      </c>
      <c r="D30" s="13">
        <v>18.810287176143699</v>
      </c>
      <c r="E30" s="13">
        <v>1.9532517239162599</v>
      </c>
      <c r="F30" s="13">
        <v>15.2505430682153</v>
      </c>
      <c r="G30" s="13">
        <v>22.9756781789639</v>
      </c>
      <c r="H30" s="13">
        <v>10.3839548308092</v>
      </c>
      <c r="I30" s="14">
        <v>107</v>
      </c>
      <c r="J30" s="14">
        <v>695</v>
      </c>
      <c r="K30" s="13">
        <v>1.73372204636062</v>
      </c>
      <c r="L30" s="14">
        <v>400.87163998342402</v>
      </c>
      <c r="M30" s="14">
        <v>149</v>
      </c>
      <c r="ZA30" s="8"/>
    </row>
    <row r="31" spans="2:677" x14ac:dyDescent="0.3">
      <c r="B31" s="21"/>
      <c r="C31" s="15" t="s">
        <v>237</v>
      </c>
      <c r="D31" s="13">
        <v>4.2051209279994604</v>
      </c>
      <c r="E31" s="13">
        <v>0.75825217241312104</v>
      </c>
      <c r="F31" s="13">
        <v>2.9376695562808699</v>
      </c>
      <c r="G31" s="13">
        <v>5.9856887789788198</v>
      </c>
      <c r="H31" s="13">
        <v>18.031637743503602</v>
      </c>
      <c r="I31" s="14">
        <v>33</v>
      </c>
      <c r="J31" s="14">
        <v>787</v>
      </c>
      <c r="K31" s="13">
        <v>1.1218352690845499</v>
      </c>
      <c r="L31" s="14">
        <v>701.52902274343398</v>
      </c>
      <c r="M31" s="14">
        <v>154</v>
      </c>
      <c r="ZA31" s="8"/>
    </row>
    <row r="32" spans="2:677" x14ac:dyDescent="0.3">
      <c r="B32" s="21"/>
      <c r="C32" s="15" t="s">
        <v>238</v>
      </c>
      <c r="D32" s="13">
        <v>6.6186703271093101</v>
      </c>
      <c r="E32" s="13">
        <v>1.4118426212375299</v>
      </c>
      <c r="F32" s="13">
        <v>4.3066872617235497</v>
      </c>
      <c r="G32" s="13">
        <v>10.041567769817499</v>
      </c>
      <c r="H32" s="13">
        <v>21.331212335123901</v>
      </c>
      <c r="I32" s="14">
        <v>28</v>
      </c>
      <c r="J32" s="14">
        <v>416</v>
      </c>
      <c r="K32" s="13">
        <v>1.3384121494052399</v>
      </c>
      <c r="L32" s="14">
        <v>310.81606677349902</v>
      </c>
      <c r="M32" s="14">
        <v>83</v>
      </c>
      <c r="ZA32" s="8"/>
    </row>
    <row r="33" spans="2:677" x14ac:dyDescent="0.3">
      <c r="B33" s="21"/>
      <c r="C33" s="15" t="s">
        <v>239</v>
      </c>
      <c r="D33" s="13">
        <v>17.719742706507098</v>
      </c>
      <c r="E33" s="13">
        <v>2.1648593982530202</v>
      </c>
      <c r="F33" s="13">
        <v>13.829922228017599</v>
      </c>
      <c r="G33" s="13">
        <v>22.418976943660098</v>
      </c>
      <c r="H33" s="13">
        <v>12.217216886891</v>
      </c>
      <c r="I33" s="14">
        <v>78</v>
      </c>
      <c r="J33" s="14">
        <v>497</v>
      </c>
      <c r="K33" s="13">
        <v>1.5943659637644301</v>
      </c>
      <c r="L33" s="14">
        <v>311.72266047786297</v>
      </c>
      <c r="M33" s="14">
        <v>117</v>
      </c>
      <c r="ZA33" s="8"/>
    </row>
    <row r="34" spans="2:677" x14ac:dyDescent="0.3">
      <c r="B34" s="21"/>
      <c r="C34" s="15" t="s">
        <v>240</v>
      </c>
      <c r="D34" s="13">
        <v>10.100522944329599</v>
      </c>
      <c r="E34" s="13">
        <v>1.2218474382367099</v>
      </c>
      <c r="F34" s="13">
        <v>7.9345230680822203</v>
      </c>
      <c r="G34" s="13">
        <v>12.7757553210106</v>
      </c>
      <c r="H34" s="13">
        <v>12.096873052723</v>
      </c>
      <c r="I34" s="14">
        <v>92</v>
      </c>
      <c r="J34" s="14">
        <v>1046</v>
      </c>
      <c r="K34" s="13">
        <v>1.7181031399227</v>
      </c>
      <c r="L34" s="14">
        <v>608.81094719788598</v>
      </c>
      <c r="M34" s="14">
        <v>219</v>
      </c>
      <c r="ZA34" s="8"/>
    </row>
    <row r="35" spans="2:677" x14ac:dyDescent="0.3">
      <c r="B35" s="21"/>
      <c r="C35" s="15" t="s">
        <v>241</v>
      </c>
      <c r="D35" s="13">
        <v>13.144174057721999</v>
      </c>
      <c r="E35" s="13">
        <v>3.1167559621382002</v>
      </c>
      <c r="F35" s="13">
        <v>8.1084458199442899</v>
      </c>
      <c r="G35" s="13">
        <v>20.606024831911402</v>
      </c>
      <c r="H35" s="13">
        <v>23.712071587390099</v>
      </c>
      <c r="I35" s="14">
        <v>56</v>
      </c>
      <c r="J35" s="14">
        <v>622</v>
      </c>
      <c r="K35" s="13">
        <v>5.2840259534180696</v>
      </c>
      <c r="L35" s="14">
        <v>117.71327496937199</v>
      </c>
      <c r="M35" s="14">
        <v>148</v>
      </c>
      <c r="ZA35" s="8"/>
    </row>
    <row r="36" spans="2:677" x14ac:dyDescent="0.3">
      <c r="B36" s="21"/>
      <c r="C36" s="15" t="s">
        <v>242</v>
      </c>
      <c r="D36" s="13">
        <v>10.5485878289604</v>
      </c>
      <c r="E36" s="13">
        <v>1.4490817768900801</v>
      </c>
      <c r="F36" s="13">
        <v>8.0101836822189902</v>
      </c>
      <c r="G36" s="13">
        <v>13.7709833771808</v>
      </c>
      <c r="H36" s="13">
        <v>13.7372110882153</v>
      </c>
      <c r="I36" s="14">
        <v>70</v>
      </c>
      <c r="J36" s="14">
        <v>717</v>
      </c>
      <c r="K36" s="13">
        <v>1.5933723931614201</v>
      </c>
      <c r="L36" s="14">
        <v>449.988968729021</v>
      </c>
      <c r="M36" s="14">
        <v>157</v>
      </c>
      <c r="ZA36" s="8"/>
    </row>
    <row r="37" spans="2:677" x14ac:dyDescent="0.3">
      <c r="B37" s="21"/>
      <c r="C37" s="15" t="s">
        <v>243</v>
      </c>
      <c r="D37" s="13">
        <v>7.9469567528775196</v>
      </c>
      <c r="E37" s="13">
        <v>1.52258125267582</v>
      </c>
      <c r="F37" s="13">
        <v>5.4012847395540504</v>
      </c>
      <c r="G37" s="13">
        <v>11.5459879443211</v>
      </c>
      <c r="H37" s="13">
        <v>19.159299591312301</v>
      </c>
      <c r="I37" s="14">
        <v>32</v>
      </c>
      <c r="J37" s="14">
        <v>413</v>
      </c>
      <c r="K37" s="13">
        <v>1.3056271481491</v>
      </c>
      <c r="L37" s="14">
        <v>316.32307936111903</v>
      </c>
      <c r="M37" s="14">
        <v>91</v>
      </c>
      <c r="ZA37" s="8"/>
    </row>
    <row r="38" spans="2:677" x14ac:dyDescent="0.3">
      <c r="B38" s="21" t="s">
        <v>259</v>
      </c>
      <c r="C38" s="15" t="s">
        <v>244</v>
      </c>
      <c r="D38" s="13">
        <v>10.013801562453599</v>
      </c>
      <c r="E38" s="13">
        <v>0.514731285352382</v>
      </c>
      <c r="F38" s="13">
        <v>9.0484750990445004</v>
      </c>
      <c r="G38" s="13">
        <v>11.0695786735605</v>
      </c>
      <c r="H38" s="13">
        <v>5.14021854879116</v>
      </c>
      <c r="I38" s="14">
        <v>914</v>
      </c>
      <c r="J38" s="14">
        <v>7909</v>
      </c>
      <c r="K38" s="13">
        <v>2.3251603357621602</v>
      </c>
      <c r="L38" s="14">
        <v>3401.4858581387002</v>
      </c>
      <c r="M38" s="14">
        <v>1657</v>
      </c>
      <c r="ZA38" s="8"/>
    </row>
    <row r="39" spans="2:677" x14ac:dyDescent="0.3">
      <c r="B39" s="21"/>
      <c r="C39" s="15" t="s">
        <v>245</v>
      </c>
      <c r="D39" s="13">
        <v>6.2670195437269802</v>
      </c>
      <c r="E39" s="13">
        <v>0.492940647318867</v>
      </c>
      <c r="F39" s="13">
        <v>5.3668428442581204</v>
      </c>
      <c r="G39" s="13">
        <v>7.3065247682866801</v>
      </c>
      <c r="H39" s="13">
        <v>7.8656312443174103</v>
      </c>
      <c r="I39" s="14">
        <v>487</v>
      </c>
      <c r="J39" s="14">
        <v>6112</v>
      </c>
      <c r="K39" s="13">
        <v>2.5278312015920301</v>
      </c>
      <c r="L39" s="14">
        <v>2417.8829647132602</v>
      </c>
      <c r="M39" s="14">
        <v>1320</v>
      </c>
      <c r="ZA39" s="8"/>
    </row>
    <row r="40" spans="2:677" x14ac:dyDescent="0.3">
      <c r="B40" s="21" t="s">
        <v>284</v>
      </c>
      <c r="C40" s="15" t="s">
        <v>277</v>
      </c>
      <c r="D40" s="13">
        <v>7.7096707321715199</v>
      </c>
      <c r="E40" s="13">
        <v>0.50011677778628805</v>
      </c>
      <c r="F40" s="13">
        <v>6.78445912504686</v>
      </c>
      <c r="G40" s="13">
        <v>8.7492128663263706</v>
      </c>
      <c r="H40" s="13">
        <v>6.4868759660430397</v>
      </c>
      <c r="I40" s="14">
        <v>694</v>
      </c>
      <c r="J40" s="14">
        <v>7112</v>
      </c>
      <c r="K40" s="13">
        <v>2.49966322868777</v>
      </c>
      <c r="L40" s="14">
        <v>2845.1832704414101</v>
      </c>
      <c r="M40" s="14">
        <v>2791</v>
      </c>
      <c r="ZA40" s="8"/>
    </row>
    <row r="41" spans="2:677" x14ac:dyDescent="0.3">
      <c r="B41" s="21"/>
      <c r="C41" s="15" t="s">
        <v>278</v>
      </c>
      <c r="D41" s="13">
        <v>8.2208546112719603</v>
      </c>
      <c r="E41" s="13">
        <v>0.48859197786332098</v>
      </c>
      <c r="F41" s="13">
        <v>7.31226869704098</v>
      </c>
      <c r="G41" s="13">
        <v>9.2310931256753292</v>
      </c>
      <c r="H41" s="13">
        <v>5.9433234251995204</v>
      </c>
      <c r="I41" s="14">
        <v>707</v>
      </c>
      <c r="J41" s="14">
        <v>6909</v>
      </c>
      <c r="K41" s="13">
        <v>2.1856671047953</v>
      </c>
      <c r="L41" s="14">
        <v>3161.04862668327</v>
      </c>
      <c r="M41" s="14">
        <v>2728</v>
      </c>
      <c r="ZA41" s="8"/>
    </row>
    <row r="42" spans="2:677" x14ac:dyDescent="0.3">
      <c r="B42" s="21" t="s">
        <v>285</v>
      </c>
      <c r="C42" s="15" t="s">
        <v>279</v>
      </c>
      <c r="D42" s="13">
        <v>19.0464829723288</v>
      </c>
      <c r="E42" s="13">
        <v>1.2992307788775199</v>
      </c>
      <c r="F42" s="13">
        <v>16.625562200053</v>
      </c>
      <c r="G42" s="13">
        <v>21.7280548045145</v>
      </c>
      <c r="H42" s="13">
        <v>6.82136844248397</v>
      </c>
      <c r="I42" s="14">
        <v>360</v>
      </c>
      <c r="J42" s="14">
        <v>1703</v>
      </c>
      <c r="K42" s="13">
        <v>1.8632951026985001</v>
      </c>
      <c r="L42" s="14">
        <v>913.97224064703698</v>
      </c>
      <c r="M42" s="14">
        <v>603</v>
      </c>
      <c r="ZA42" s="8"/>
    </row>
    <row r="43" spans="2:677" x14ac:dyDescent="0.3">
      <c r="B43" s="21"/>
      <c r="C43" s="15" t="s">
        <v>280</v>
      </c>
      <c r="D43" s="13">
        <v>8.1012281521200098</v>
      </c>
      <c r="E43" s="13">
        <v>1.55535217790934</v>
      </c>
      <c r="F43" s="13">
        <v>5.5228027460479598</v>
      </c>
      <c r="G43" s="13">
        <v>11.733931855086899</v>
      </c>
      <c r="H43" s="13">
        <v>19.198967720743902</v>
      </c>
      <c r="I43" s="14">
        <v>66</v>
      </c>
      <c r="J43" s="14">
        <v>643</v>
      </c>
      <c r="K43" s="13">
        <v>2.0860847138866401</v>
      </c>
      <c r="L43" s="14">
        <v>308.23292827931601</v>
      </c>
      <c r="M43" s="14">
        <v>283</v>
      </c>
      <c r="ZA43" s="8"/>
    </row>
    <row r="44" spans="2:677" x14ac:dyDescent="0.3">
      <c r="B44" s="21"/>
      <c r="C44" s="15" t="s">
        <v>281</v>
      </c>
      <c r="D44" s="13">
        <v>8.2823721309596401</v>
      </c>
      <c r="E44" s="13">
        <v>1.6927828108855201</v>
      </c>
      <c r="F44" s="13">
        <v>5.5035865819558003</v>
      </c>
      <c r="G44" s="13">
        <v>12.281826396283799</v>
      </c>
      <c r="H44" s="13">
        <v>20.438381469939898</v>
      </c>
      <c r="I44" s="14">
        <v>34</v>
      </c>
      <c r="J44" s="14">
        <v>449</v>
      </c>
      <c r="K44" s="13">
        <v>1.6899464425800601</v>
      </c>
      <c r="L44" s="14">
        <v>265.68889326132</v>
      </c>
      <c r="M44" s="14">
        <v>204</v>
      </c>
      <c r="ZA44" s="8"/>
    </row>
    <row r="45" spans="2:677" x14ac:dyDescent="0.3">
      <c r="B45" s="21"/>
      <c r="C45" s="15" t="s">
        <v>282</v>
      </c>
      <c r="D45" s="13">
        <v>6.9239684219574498</v>
      </c>
      <c r="E45" s="13">
        <v>0.37889279534381998</v>
      </c>
      <c r="F45" s="13">
        <v>6.21694330539039</v>
      </c>
      <c r="G45" s="13">
        <v>7.7047944769615704</v>
      </c>
      <c r="H45" s="13">
        <v>5.4721912673990003</v>
      </c>
      <c r="I45" s="14">
        <v>935</v>
      </c>
      <c r="J45" s="14">
        <v>11118</v>
      </c>
      <c r="K45" s="13">
        <v>2.4764374517002499</v>
      </c>
      <c r="L45" s="14">
        <v>4489.5137538671497</v>
      </c>
      <c r="M45" s="14">
        <v>2868</v>
      </c>
      <c r="ZA45" s="8"/>
    </row>
    <row r="46" spans="2:677" x14ac:dyDescent="0.3">
      <c r="B46" s="21"/>
      <c r="C46" s="15" t="s">
        <v>283</v>
      </c>
      <c r="D46" s="13">
        <v>1.6092760616696</v>
      </c>
      <c r="E46" s="13">
        <v>0.77202693113563703</v>
      </c>
      <c r="F46" s="13">
        <v>0.61768374051073405</v>
      </c>
      <c r="G46" s="13">
        <v>4.1266135785735996</v>
      </c>
      <c r="H46" s="13">
        <v>47.973554663745603</v>
      </c>
      <c r="I46" s="14">
        <v>6</v>
      </c>
      <c r="J46" s="14">
        <v>108</v>
      </c>
      <c r="K46" s="13">
        <v>0.40277636913683001</v>
      </c>
      <c r="L46" s="14">
        <v>108</v>
      </c>
      <c r="M46" s="14">
        <v>39</v>
      </c>
      <c r="ZA46" s="8"/>
    </row>
    <row r="47" spans="2:677" x14ac:dyDescent="0.3">
      <c r="B47" s="21" t="s">
        <v>261</v>
      </c>
      <c r="C47" s="15" t="s">
        <v>246</v>
      </c>
      <c r="D47" s="13">
        <v>10.9325989910611</v>
      </c>
      <c r="E47" s="13">
        <v>0.91338883848032504</v>
      </c>
      <c r="F47" s="13">
        <v>9.2657075113812493</v>
      </c>
      <c r="G47" s="13">
        <v>12.856871285617601</v>
      </c>
      <c r="H47" s="13">
        <v>8.3547273546496097</v>
      </c>
      <c r="I47" s="14">
        <v>392</v>
      </c>
      <c r="J47" s="14">
        <v>2931</v>
      </c>
      <c r="K47" s="13">
        <v>2.5103647194839098</v>
      </c>
      <c r="L47" s="14">
        <v>1167.55942961251</v>
      </c>
      <c r="M47" s="14">
        <v>1403</v>
      </c>
      <c r="ZA47" s="8"/>
    </row>
    <row r="48" spans="2:677" x14ac:dyDescent="0.3">
      <c r="B48" s="21"/>
      <c r="C48" s="15" t="s">
        <v>247</v>
      </c>
      <c r="D48" s="13">
        <v>7.8077608359039603</v>
      </c>
      <c r="E48" s="13">
        <v>0.81530209101784301</v>
      </c>
      <c r="F48" s="13">
        <v>6.3513041835959001</v>
      </c>
      <c r="G48" s="13">
        <v>9.5640970975087196</v>
      </c>
      <c r="H48" s="13">
        <v>10.442201140033401</v>
      </c>
      <c r="I48" s="14">
        <v>258</v>
      </c>
      <c r="J48" s="14">
        <v>2458</v>
      </c>
      <c r="K48" s="13">
        <v>2.2689316007683198</v>
      </c>
      <c r="L48" s="14">
        <v>1083.32926350343</v>
      </c>
      <c r="M48" s="14">
        <v>1404</v>
      </c>
      <c r="ZA48" s="8"/>
    </row>
    <row r="49" spans="2:677" x14ac:dyDescent="0.3">
      <c r="B49" s="21"/>
      <c r="C49" s="15" t="s">
        <v>248</v>
      </c>
      <c r="D49" s="13">
        <v>8.1706749963362295</v>
      </c>
      <c r="E49" s="13">
        <v>0.89245718485926795</v>
      </c>
      <c r="F49" s="13">
        <v>6.5825854414901102</v>
      </c>
      <c r="G49" s="13">
        <v>10.100475533023801</v>
      </c>
      <c r="H49" s="13">
        <v>10.9226861337582</v>
      </c>
      <c r="I49" s="14">
        <v>254</v>
      </c>
      <c r="J49" s="14">
        <v>2422</v>
      </c>
      <c r="K49" s="13">
        <v>2.5699830112553701</v>
      </c>
      <c r="L49" s="14">
        <v>942.41868113241696</v>
      </c>
      <c r="M49" s="14">
        <v>1467</v>
      </c>
      <c r="ZA49" s="8"/>
    </row>
    <row r="50" spans="2:677" x14ac:dyDescent="0.3">
      <c r="B50" s="21"/>
      <c r="C50" s="15" t="s">
        <v>249</v>
      </c>
      <c r="D50" s="13">
        <v>7.0097215690829602</v>
      </c>
      <c r="E50" s="13">
        <v>0.644933395800799</v>
      </c>
      <c r="F50" s="13">
        <v>5.8456869130308098</v>
      </c>
      <c r="G50" s="13">
        <v>8.3849049501852004</v>
      </c>
      <c r="H50" s="13">
        <v>9.2005565334483403</v>
      </c>
      <c r="I50" s="14">
        <v>239</v>
      </c>
      <c r="J50" s="14">
        <v>2664</v>
      </c>
      <c r="K50" s="13">
        <v>1.6992707531384199</v>
      </c>
      <c r="L50" s="14">
        <v>1567.7313312665401</v>
      </c>
      <c r="M50" s="14">
        <v>1539</v>
      </c>
      <c r="ZA50" s="8"/>
    </row>
    <row r="51" spans="2:677" x14ac:dyDescent="0.3">
      <c r="B51" s="21"/>
      <c r="C51" s="15" t="s">
        <v>250</v>
      </c>
      <c r="D51" s="13">
        <v>6.4004259476351502</v>
      </c>
      <c r="E51" s="13">
        <v>0.73693262749650701</v>
      </c>
      <c r="F51" s="13">
        <v>5.0984630789560903</v>
      </c>
      <c r="G51" s="13">
        <v>8.0068122527155108</v>
      </c>
      <c r="H51" s="13">
        <v>11.5138060111264</v>
      </c>
      <c r="I51" s="14">
        <v>250</v>
      </c>
      <c r="J51" s="14">
        <v>3428</v>
      </c>
      <c r="K51" s="13">
        <v>3.1066113549386101</v>
      </c>
      <c r="L51" s="14">
        <v>1103.4531224996899</v>
      </c>
      <c r="M51" s="14">
        <v>1677</v>
      </c>
      <c r="ZA51" s="8"/>
    </row>
    <row r="52" spans="2:677" x14ac:dyDescent="0.3">
      <c r="B52" s="21" t="s">
        <v>260</v>
      </c>
      <c r="C52" s="15" t="s">
        <v>251</v>
      </c>
      <c r="D52" s="13">
        <v>7.2872154657799602</v>
      </c>
      <c r="E52" s="13">
        <v>0.38541999952218298</v>
      </c>
      <c r="F52" s="13">
        <v>6.5666852131348197</v>
      </c>
      <c r="G52" s="13">
        <v>8.0799689697194008</v>
      </c>
      <c r="H52" s="13">
        <v>5.2889886587281101</v>
      </c>
      <c r="I52" s="14">
        <v>989</v>
      </c>
      <c r="J52" s="14">
        <v>10871</v>
      </c>
      <c r="K52" s="13">
        <v>2.3899939495959002</v>
      </c>
      <c r="L52" s="14">
        <v>4548.5470797271601</v>
      </c>
      <c r="M52" s="14">
        <v>2956</v>
      </c>
      <c r="ZA52" s="8"/>
    </row>
    <row r="53" spans="2:677" x14ac:dyDescent="0.3">
      <c r="B53" s="21"/>
      <c r="C53" s="15" t="s">
        <v>252</v>
      </c>
      <c r="D53" s="13">
        <v>10.8803159907362</v>
      </c>
      <c r="E53" s="13">
        <v>0.88484900425317004</v>
      </c>
      <c r="F53" s="13">
        <v>9.2625049323017095</v>
      </c>
      <c r="G53" s="13">
        <v>12.7410202375947</v>
      </c>
      <c r="H53" s="13">
        <v>8.1325671516025402</v>
      </c>
      <c r="I53" s="14">
        <v>404</v>
      </c>
      <c r="J53" s="14">
        <v>3033</v>
      </c>
      <c r="K53" s="13">
        <v>2.4482309480642499</v>
      </c>
      <c r="L53" s="14">
        <v>1238.8537128811799</v>
      </c>
      <c r="M53" s="14">
        <v>1437</v>
      </c>
      <c r="ZA53" s="8"/>
    </row>
    <row r="54" spans="2:677" x14ac:dyDescent="0.3">
      <c r="B54" s="21" t="s">
        <v>254</v>
      </c>
      <c r="C54" s="15" t="s">
        <v>253</v>
      </c>
      <c r="D54" s="13">
        <v>7.4442386209114604</v>
      </c>
      <c r="E54" s="13">
        <v>0.429069538887137</v>
      </c>
      <c r="F54" s="13">
        <v>6.6454156403082996</v>
      </c>
      <c r="G54" s="13">
        <v>8.3305167093707695</v>
      </c>
      <c r="H54" s="13">
        <v>5.7637800282468898</v>
      </c>
      <c r="I54" s="14">
        <v>822</v>
      </c>
      <c r="J54" s="14">
        <v>9317</v>
      </c>
      <c r="K54" s="13">
        <v>2.4892075153540998</v>
      </c>
      <c r="L54" s="14">
        <v>3742.9583281145701</v>
      </c>
      <c r="M54" s="14">
        <v>2605</v>
      </c>
      <c r="ZA54" s="8"/>
    </row>
    <row r="55" spans="2:677" x14ac:dyDescent="0.3">
      <c r="B55" s="21"/>
      <c r="C55" s="15" t="s">
        <v>254</v>
      </c>
      <c r="D55" s="13">
        <v>8.8510617373235103</v>
      </c>
      <c r="E55" s="13">
        <v>0.62671143866707602</v>
      </c>
      <c r="F55" s="13">
        <v>7.6966501349259104</v>
      </c>
      <c r="G55" s="13">
        <v>10.159564197128301</v>
      </c>
      <c r="H55" s="13">
        <v>7.0806357165528997</v>
      </c>
      <c r="I55" s="14">
        <v>579</v>
      </c>
      <c r="J55" s="14">
        <v>4704</v>
      </c>
      <c r="K55" s="13">
        <v>2.2896191321655799</v>
      </c>
      <c r="L55" s="14">
        <v>2054.4901699658799</v>
      </c>
      <c r="M55" s="14">
        <v>1817</v>
      </c>
      <c r="ZA55" s="8"/>
    </row>
    <row r="57" spans="2:677" x14ac:dyDescent="0.3">
      <c r="B57" s="16"/>
      <c r="C57" s="16"/>
      <c r="D57" s="16"/>
    </row>
    <row r="58" spans="2:677" x14ac:dyDescent="0.3">
      <c r="B58" s="16" t="s">
        <v>264</v>
      </c>
      <c r="C58" s="16"/>
      <c r="D58" s="16"/>
    </row>
    <row r="59" spans="2:677" x14ac:dyDescent="0.3">
      <c r="B59" s="16" t="s">
        <v>265</v>
      </c>
      <c r="C59" s="16"/>
      <c r="D59" s="16"/>
    </row>
    <row r="60" spans="2:677" x14ac:dyDescent="0.3">
      <c r="B60" s="16" t="s">
        <v>266</v>
      </c>
      <c r="C60" s="16"/>
      <c r="D60" s="16"/>
    </row>
    <row r="61" spans="2:677" x14ac:dyDescent="0.3">
      <c r="B61" s="16" t="s">
        <v>267</v>
      </c>
      <c r="C61" s="16"/>
      <c r="D61" s="16"/>
    </row>
    <row r="62" spans="2:677" x14ac:dyDescent="0.3">
      <c r="B62" s="16" t="s">
        <v>268</v>
      </c>
      <c r="C62" s="16"/>
      <c r="D62" s="16"/>
    </row>
    <row r="63" spans="2:677" x14ac:dyDescent="0.3">
      <c r="B63" s="16" t="s">
        <v>269</v>
      </c>
      <c r="C63" s="16"/>
      <c r="D63" s="16"/>
    </row>
    <row r="64" spans="2:677" x14ac:dyDescent="0.3">
      <c r="B64" s="16" t="s">
        <v>270</v>
      </c>
      <c r="C64" s="16"/>
      <c r="D64" s="16"/>
    </row>
    <row r="65" spans="2:9" x14ac:dyDescent="0.3">
      <c r="B65" s="16" t="s">
        <v>9</v>
      </c>
      <c r="C65" s="7" t="str">
        <f>HYPERLINK("https://www.cdc.gov/nchs/data/series/sr_02/sr02_175.pdf", "Link to Vital and Health Statistics")</f>
        <v>Link to Vital and Health Statistics</v>
      </c>
      <c r="D65" s="16"/>
    </row>
    <row r="66" spans="2:9" x14ac:dyDescent="0.3">
      <c r="B66" s="16" t="s">
        <v>271</v>
      </c>
      <c r="C66" s="16"/>
      <c r="D66" s="16"/>
    </row>
    <row r="67" spans="2:9" x14ac:dyDescent="0.3">
      <c r="B67" s="16" t="s">
        <v>272</v>
      </c>
      <c r="C67" s="16"/>
      <c r="D67" s="16"/>
    </row>
    <row r="68" spans="2:9" x14ac:dyDescent="0.3">
      <c r="B68" s="16"/>
      <c r="C68" s="16"/>
      <c r="D68" s="16"/>
    </row>
    <row r="69" spans="2:9" ht="90" customHeight="1" x14ac:dyDescent="0.3">
      <c r="B69" s="18" t="s">
        <v>334</v>
      </c>
      <c r="C69" s="19"/>
      <c r="D69" s="19"/>
      <c r="E69" s="20"/>
      <c r="F69" s="20"/>
      <c r="G69" s="20"/>
      <c r="H69" s="20"/>
      <c r="I69" s="20"/>
    </row>
    <row r="70" spans="2:9" x14ac:dyDescent="0.3">
      <c r="B70" s="16"/>
      <c r="C70" s="16"/>
      <c r="D70" s="16"/>
    </row>
    <row r="71" spans="2:9" x14ac:dyDescent="0.3">
      <c r="B71" s="16"/>
      <c r="C71" s="16"/>
      <c r="D71" s="16"/>
    </row>
    <row r="72" spans="2:9" x14ac:dyDescent="0.3">
      <c r="B72" s="16"/>
      <c r="C72" s="16"/>
      <c r="D72" s="16"/>
    </row>
    <row r="73" spans="2:9" x14ac:dyDescent="0.3">
      <c r="B73" s="16"/>
      <c r="C73" s="16"/>
      <c r="D73" s="16"/>
    </row>
    <row r="74" spans="2:9" x14ac:dyDescent="0.3">
      <c r="B74" s="16"/>
      <c r="C74" s="16"/>
      <c r="D74" s="16"/>
    </row>
    <row r="75" spans="2:9" x14ac:dyDescent="0.3">
      <c r="B75" s="16"/>
      <c r="C75" s="16"/>
      <c r="D75" s="16"/>
    </row>
    <row r="76" spans="2:9" x14ac:dyDescent="0.3">
      <c r="B76" s="16"/>
      <c r="C76" s="16"/>
      <c r="D76" s="16"/>
    </row>
    <row r="77" spans="2:9" x14ac:dyDescent="0.3">
      <c r="B77" s="16"/>
      <c r="C77" s="16"/>
      <c r="D77" s="16"/>
    </row>
  </sheetData>
  <mergeCells count="12">
    <mergeCell ref="B8:C8"/>
    <mergeCell ref="B9:C9"/>
    <mergeCell ref="B10:B11"/>
    <mergeCell ref="B12:B14"/>
    <mergeCell ref="B15:B37"/>
    <mergeCell ref="B69:I69"/>
    <mergeCell ref="B38:B39"/>
    <mergeCell ref="B40:B41"/>
    <mergeCell ref="B42:B46"/>
    <mergeCell ref="B52:B53"/>
    <mergeCell ref="B54:B55"/>
    <mergeCell ref="B47:B51"/>
  </mergeCells>
  <conditionalFormatting sqref="D9:D55">
    <cfRule type="expression" dxfId="35" priority="1">
      <formula>ZA9 = 3</formula>
    </cfRule>
    <cfRule type="expression" dxfId="34" priority="48">
      <formula>I9 = J9</formula>
    </cfRule>
    <cfRule type="expression" dxfId="33" priority="95">
      <formula>ZA9 = 2</formula>
    </cfRule>
    <cfRule type="expression" dxfId="32" priority="142">
      <formula>ZA9 = 1</formula>
    </cfRule>
  </conditionalFormatting>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1:ZA70"/>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189</v>
      </c>
      <c r="M2" s="11" t="str">
        <f>HYPERLINK("#'INDICE'!A1", "Índice")</f>
        <v>Índice</v>
      </c>
    </row>
    <row r="3" spans="2:677" x14ac:dyDescent="0.3">
      <c r="B3" s="9" t="s">
        <v>7</v>
      </c>
      <c r="C3" s="10" t="s">
        <v>188</v>
      </c>
    </row>
    <row r="4" spans="2:677" x14ac:dyDescent="0.3">
      <c r="B4" s="9" t="s">
        <v>8</v>
      </c>
      <c r="C4" s="10" t="s">
        <v>262</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72.931225190394002</v>
      </c>
      <c r="E9" s="13">
        <v>0.80103353572194902</v>
      </c>
      <c r="F9" s="13">
        <v>71.332292681203597</v>
      </c>
      <c r="G9" s="13">
        <v>74.472891843505494</v>
      </c>
      <c r="H9" s="13">
        <v>1.09834098307107</v>
      </c>
      <c r="I9" s="14">
        <v>15284</v>
      </c>
      <c r="J9" s="14">
        <v>18821</v>
      </c>
      <c r="K9" s="13">
        <v>6.1170060312550696</v>
      </c>
      <c r="L9" s="14">
        <v>3076.8320161584602</v>
      </c>
      <c r="M9" s="14">
        <v>3093</v>
      </c>
      <c r="ZA9" s="8"/>
    </row>
    <row r="10" spans="2:677" x14ac:dyDescent="0.3">
      <c r="B10" s="21" t="s">
        <v>256</v>
      </c>
      <c r="C10" s="15" t="s">
        <v>216</v>
      </c>
      <c r="D10" s="13">
        <v>68.159264482138994</v>
      </c>
      <c r="E10" s="13">
        <v>1.02342112186446</v>
      </c>
      <c r="F10" s="13">
        <v>66.119359858356802</v>
      </c>
      <c r="G10" s="13">
        <v>70.131830867131299</v>
      </c>
      <c r="H10" s="13">
        <v>1.5015143277149701</v>
      </c>
      <c r="I10" s="14">
        <v>9318</v>
      </c>
      <c r="J10" s="14">
        <v>12265</v>
      </c>
      <c r="K10" s="13">
        <v>5.9187896697573699</v>
      </c>
      <c r="L10" s="14">
        <v>2072.2141999181399</v>
      </c>
      <c r="M10" s="14">
        <v>1973</v>
      </c>
      <c r="ZA10" s="8"/>
    </row>
    <row r="11" spans="2:677" x14ac:dyDescent="0.3">
      <c r="B11" s="21"/>
      <c r="C11" s="15" t="s">
        <v>217</v>
      </c>
      <c r="D11" s="13">
        <v>86.227213777954105</v>
      </c>
      <c r="E11" s="13">
        <v>0.95808590083704204</v>
      </c>
      <c r="F11" s="13">
        <v>84.237479011673699</v>
      </c>
      <c r="G11" s="13">
        <v>88.001555699650694</v>
      </c>
      <c r="H11" s="13">
        <v>1.1111177769285601</v>
      </c>
      <c r="I11" s="14">
        <v>5966</v>
      </c>
      <c r="J11" s="14">
        <v>6556</v>
      </c>
      <c r="K11" s="13">
        <v>5.0665861854819996</v>
      </c>
      <c r="L11" s="14">
        <v>1293.9679223825001</v>
      </c>
      <c r="M11" s="14">
        <v>1120</v>
      </c>
      <c r="ZA11" s="8"/>
    </row>
    <row r="12" spans="2:677" x14ac:dyDescent="0.3">
      <c r="B12" s="21" t="s">
        <v>257</v>
      </c>
      <c r="C12" s="15" t="s">
        <v>218</v>
      </c>
      <c r="D12" s="13">
        <v>59.416294820734102</v>
      </c>
      <c r="E12" s="13">
        <v>1.06452541547602</v>
      </c>
      <c r="F12" s="13">
        <v>57.312003074656097</v>
      </c>
      <c r="G12" s="13">
        <v>61.486562575975398</v>
      </c>
      <c r="H12" s="13">
        <v>1.791638840301</v>
      </c>
      <c r="I12" s="14">
        <v>5609</v>
      </c>
      <c r="J12" s="14">
        <v>7912</v>
      </c>
      <c r="K12" s="13">
        <v>3.71780145947855</v>
      </c>
      <c r="L12" s="14">
        <v>2128.1394625924199</v>
      </c>
      <c r="M12" s="14">
        <v>1255</v>
      </c>
      <c r="ZA12" s="8"/>
    </row>
    <row r="13" spans="2:677" x14ac:dyDescent="0.3">
      <c r="B13" s="21"/>
      <c r="C13" s="15" t="s">
        <v>219</v>
      </c>
      <c r="D13" s="13">
        <v>82.830021608935098</v>
      </c>
      <c r="E13" s="13">
        <v>1.2623620653021601</v>
      </c>
      <c r="F13" s="13">
        <v>80.209682336122796</v>
      </c>
      <c r="G13" s="13">
        <v>85.167572105578003</v>
      </c>
      <c r="H13" s="13">
        <v>1.52403928042195</v>
      </c>
      <c r="I13" s="14">
        <v>5265</v>
      </c>
      <c r="J13" s="14">
        <v>5962</v>
      </c>
      <c r="K13" s="13">
        <v>6.6792772277838797</v>
      </c>
      <c r="L13" s="14">
        <v>892.61155012398399</v>
      </c>
      <c r="M13" s="14">
        <v>1005</v>
      </c>
      <c r="ZA13" s="8"/>
    </row>
    <row r="14" spans="2:677" x14ac:dyDescent="0.3">
      <c r="B14" s="21"/>
      <c r="C14" s="15" t="s">
        <v>220</v>
      </c>
      <c r="D14" s="13">
        <v>89.057316953962399</v>
      </c>
      <c r="E14" s="13">
        <v>0.850016126675467</v>
      </c>
      <c r="F14" s="13">
        <v>87.274051478749001</v>
      </c>
      <c r="G14" s="13">
        <v>90.617560588591701</v>
      </c>
      <c r="H14" s="13">
        <v>0.954459617411197</v>
      </c>
      <c r="I14" s="14">
        <v>4410</v>
      </c>
      <c r="J14" s="14">
        <v>4947</v>
      </c>
      <c r="K14" s="13">
        <v>3.6670346696576801</v>
      </c>
      <c r="L14" s="14">
        <v>1349.04642187683</v>
      </c>
      <c r="M14" s="14">
        <v>833</v>
      </c>
      <c r="ZA14" s="8"/>
    </row>
    <row r="15" spans="2:677" x14ac:dyDescent="0.3">
      <c r="B15" s="21" t="s">
        <v>258</v>
      </c>
      <c r="C15" s="15" t="s">
        <v>221</v>
      </c>
      <c r="D15" s="13">
        <v>43.879962222689102</v>
      </c>
      <c r="E15" s="13">
        <v>3.0049115075477602</v>
      </c>
      <c r="F15" s="13">
        <v>38.0305409116243</v>
      </c>
      <c r="G15" s="13">
        <v>49.904545500938099</v>
      </c>
      <c r="H15" s="13">
        <v>6.8480266512034698</v>
      </c>
      <c r="I15" s="14">
        <v>278</v>
      </c>
      <c r="J15" s="14">
        <v>635</v>
      </c>
      <c r="K15" s="13">
        <v>2.3247081164992101</v>
      </c>
      <c r="L15" s="14">
        <v>273.15257149626598</v>
      </c>
      <c r="M15" s="14">
        <v>96</v>
      </c>
      <c r="ZA15" s="8"/>
    </row>
    <row r="16" spans="2:677" x14ac:dyDescent="0.3">
      <c r="B16" s="21"/>
      <c r="C16" s="15" t="s">
        <v>222</v>
      </c>
      <c r="D16" s="13">
        <v>85.852780330246006</v>
      </c>
      <c r="E16" s="13">
        <v>2.3384039311837999</v>
      </c>
      <c r="F16" s="13">
        <v>80.560779466205403</v>
      </c>
      <c r="G16" s="13">
        <v>89.885008081028204</v>
      </c>
      <c r="H16" s="13">
        <v>2.7237369857898202</v>
      </c>
      <c r="I16" s="14">
        <v>601</v>
      </c>
      <c r="J16" s="14">
        <v>706</v>
      </c>
      <c r="K16" s="13">
        <v>3.1739692913177602</v>
      </c>
      <c r="L16" s="14">
        <v>222.434414199038</v>
      </c>
      <c r="M16" s="14">
        <v>114</v>
      </c>
      <c r="ZA16" s="8"/>
    </row>
    <row r="17" spans="2:677" x14ac:dyDescent="0.3">
      <c r="B17" s="21"/>
      <c r="C17" s="15" t="s">
        <v>223</v>
      </c>
      <c r="D17" s="13">
        <v>81.723773822407793</v>
      </c>
      <c r="E17" s="13">
        <v>2.2355347713434401</v>
      </c>
      <c r="F17" s="13">
        <v>76.874542745783401</v>
      </c>
      <c r="G17" s="13">
        <v>85.744717945117799</v>
      </c>
      <c r="H17" s="13">
        <v>2.7354766756139202</v>
      </c>
      <c r="I17" s="14">
        <v>589</v>
      </c>
      <c r="J17" s="14">
        <v>727</v>
      </c>
      <c r="K17" s="13">
        <v>2.4292071010015399</v>
      </c>
      <c r="L17" s="14">
        <v>299.274606804938</v>
      </c>
      <c r="M17" s="14">
        <v>114</v>
      </c>
      <c r="ZA17" s="8"/>
    </row>
    <row r="18" spans="2:677" x14ac:dyDescent="0.3">
      <c r="B18" s="21"/>
      <c r="C18" s="15" t="s">
        <v>224</v>
      </c>
      <c r="D18" s="13">
        <v>73.370419437246994</v>
      </c>
      <c r="E18" s="13">
        <v>3.2943294674799701</v>
      </c>
      <c r="F18" s="13">
        <v>66.344255183508395</v>
      </c>
      <c r="G18" s="13">
        <v>79.385532255158196</v>
      </c>
      <c r="H18" s="13">
        <v>4.4899967762860902</v>
      </c>
      <c r="I18" s="14">
        <v>450</v>
      </c>
      <c r="J18" s="14">
        <v>629</v>
      </c>
      <c r="K18" s="13">
        <v>3.48825622499692</v>
      </c>
      <c r="L18" s="14">
        <v>180.31932272995701</v>
      </c>
      <c r="M18" s="14">
        <v>93</v>
      </c>
      <c r="ZA18" s="8"/>
    </row>
    <row r="19" spans="2:677" x14ac:dyDescent="0.3">
      <c r="B19" s="21"/>
      <c r="C19" s="15" t="s">
        <v>225</v>
      </c>
      <c r="D19" s="13">
        <v>85.395277445079202</v>
      </c>
      <c r="E19" s="13">
        <v>2.6049737494990999</v>
      </c>
      <c r="F19" s="13">
        <v>79.428089587853904</v>
      </c>
      <c r="G19" s="13">
        <v>89.852720181928703</v>
      </c>
      <c r="H19" s="13">
        <v>3.0504892394950698</v>
      </c>
      <c r="I19" s="14">
        <v>480</v>
      </c>
      <c r="J19" s="14">
        <v>559</v>
      </c>
      <c r="K19" s="13">
        <v>3.0360836741139301</v>
      </c>
      <c r="L19" s="14">
        <v>184.11877273545201</v>
      </c>
      <c r="M19" s="14">
        <v>89</v>
      </c>
      <c r="ZA19" s="8"/>
    </row>
    <row r="20" spans="2:677" x14ac:dyDescent="0.3">
      <c r="B20" s="21"/>
      <c r="C20" s="15" t="s">
        <v>226</v>
      </c>
      <c r="D20" s="13">
        <v>81.864839846435999</v>
      </c>
      <c r="E20" s="13">
        <v>2.4470497736926902</v>
      </c>
      <c r="F20" s="13">
        <v>76.489611390403098</v>
      </c>
      <c r="G20" s="13">
        <v>86.232322420767602</v>
      </c>
      <c r="H20" s="13">
        <v>2.9891340144107401</v>
      </c>
      <c r="I20" s="14">
        <v>458</v>
      </c>
      <c r="J20" s="14">
        <v>560</v>
      </c>
      <c r="K20" s="13">
        <v>2.2546472406221798</v>
      </c>
      <c r="L20" s="14">
        <v>248.37588333573001</v>
      </c>
      <c r="M20" s="14">
        <v>89</v>
      </c>
      <c r="ZA20" s="8"/>
    </row>
    <row r="21" spans="2:677" x14ac:dyDescent="0.3">
      <c r="B21" s="21"/>
      <c r="C21" s="15" t="s">
        <v>227</v>
      </c>
      <c r="D21" s="13">
        <v>91.2396769798561</v>
      </c>
      <c r="E21" s="13">
        <v>1.55209690354568</v>
      </c>
      <c r="F21" s="13">
        <v>87.656382051290393</v>
      </c>
      <c r="G21" s="13">
        <v>93.855672467573598</v>
      </c>
      <c r="H21" s="13">
        <v>1.7011205595218699</v>
      </c>
      <c r="I21" s="14">
        <v>1104</v>
      </c>
      <c r="J21" s="14">
        <v>1199</v>
      </c>
      <c r="K21" s="13">
        <v>3.6106934965877602</v>
      </c>
      <c r="L21" s="14">
        <v>332.06917206711103</v>
      </c>
      <c r="M21" s="14">
        <v>195</v>
      </c>
      <c r="ZA21" s="8"/>
    </row>
    <row r="22" spans="2:677" x14ac:dyDescent="0.3">
      <c r="B22" s="21"/>
      <c r="C22" s="15" t="s">
        <v>228</v>
      </c>
      <c r="D22" s="13">
        <v>86.485629035428701</v>
      </c>
      <c r="E22" s="13">
        <v>1.6005226267313</v>
      </c>
      <c r="F22" s="13">
        <v>83.010066250894397</v>
      </c>
      <c r="G22" s="13">
        <v>89.341499993904705</v>
      </c>
      <c r="H22" s="13">
        <v>1.85062263474507</v>
      </c>
      <c r="I22" s="14">
        <v>1146</v>
      </c>
      <c r="J22" s="14">
        <v>1362</v>
      </c>
      <c r="K22" s="13">
        <v>2.98292254858413</v>
      </c>
      <c r="L22" s="14">
        <v>456.599183457339</v>
      </c>
      <c r="M22" s="14">
        <v>217</v>
      </c>
      <c r="ZA22" s="8"/>
    </row>
    <row r="23" spans="2:677" x14ac:dyDescent="0.3">
      <c r="B23" s="21"/>
      <c r="C23" s="15" t="s">
        <v>229</v>
      </c>
      <c r="D23" s="13">
        <v>70.426422871913601</v>
      </c>
      <c r="E23" s="13">
        <v>2.4494118831207499</v>
      </c>
      <c r="F23" s="13">
        <v>65.376629181810003</v>
      </c>
      <c r="G23" s="13">
        <v>75.021110660684201</v>
      </c>
      <c r="H23" s="13">
        <v>3.4779728733000699</v>
      </c>
      <c r="I23" s="14">
        <v>715</v>
      </c>
      <c r="J23" s="14">
        <v>1038</v>
      </c>
      <c r="K23" s="13">
        <v>2.9871904253989898</v>
      </c>
      <c r="L23" s="14">
        <v>347.48370615219801</v>
      </c>
      <c r="M23" s="14">
        <v>179</v>
      </c>
      <c r="ZA23" s="8"/>
    </row>
    <row r="24" spans="2:677" x14ac:dyDescent="0.3">
      <c r="B24" s="21"/>
      <c r="C24" s="15" t="s">
        <v>230</v>
      </c>
      <c r="D24" s="13">
        <v>53.604472323426798</v>
      </c>
      <c r="E24" s="13">
        <v>3.5518513842338999</v>
      </c>
      <c r="F24" s="13">
        <v>46.531853115039901</v>
      </c>
      <c r="G24" s="13">
        <v>60.535008678730001</v>
      </c>
      <c r="H24" s="13">
        <v>6.6260355345045099</v>
      </c>
      <c r="I24" s="14">
        <v>329</v>
      </c>
      <c r="J24" s="14">
        <v>663</v>
      </c>
      <c r="K24" s="13">
        <v>3.35807519979527</v>
      </c>
      <c r="L24" s="14">
        <v>197.434530364425</v>
      </c>
      <c r="M24" s="14">
        <v>99</v>
      </c>
      <c r="ZA24" s="8"/>
    </row>
    <row r="25" spans="2:677" x14ac:dyDescent="0.3">
      <c r="B25" s="21"/>
      <c r="C25" s="15" t="s">
        <v>231</v>
      </c>
      <c r="D25" s="13">
        <v>83.177573186531802</v>
      </c>
      <c r="E25" s="13">
        <v>2.0428336845516002</v>
      </c>
      <c r="F25" s="13">
        <v>78.750063400753405</v>
      </c>
      <c r="G25" s="13">
        <v>86.836789224041794</v>
      </c>
      <c r="H25" s="13">
        <v>2.45599096762585</v>
      </c>
      <c r="I25" s="14">
        <v>863</v>
      </c>
      <c r="J25" s="14">
        <v>1032</v>
      </c>
      <c r="K25" s="13">
        <v>3.07489148170079</v>
      </c>
      <c r="L25" s="14">
        <v>335.62160035292601</v>
      </c>
      <c r="M25" s="14">
        <v>159</v>
      </c>
      <c r="ZA25" s="8"/>
    </row>
    <row r="26" spans="2:677" x14ac:dyDescent="0.3">
      <c r="B26" s="21"/>
      <c r="C26" s="15" t="s">
        <v>232</v>
      </c>
      <c r="D26" s="13">
        <v>98.372135563374002</v>
      </c>
      <c r="E26" s="13">
        <v>0.576371492186454</v>
      </c>
      <c r="F26" s="13">
        <v>96.742546288534896</v>
      </c>
      <c r="G26" s="13">
        <v>99.193296657172596</v>
      </c>
      <c r="H26" s="13">
        <v>0.58590930133374897</v>
      </c>
      <c r="I26" s="14">
        <v>917</v>
      </c>
      <c r="J26" s="14">
        <v>936</v>
      </c>
      <c r="K26" s="13">
        <v>1.9396629043686699</v>
      </c>
      <c r="L26" s="14">
        <v>482.55807640176198</v>
      </c>
      <c r="M26" s="14">
        <v>171</v>
      </c>
      <c r="ZA26" s="8"/>
    </row>
    <row r="27" spans="2:677" x14ac:dyDescent="0.3">
      <c r="B27" s="21"/>
      <c r="C27" s="15" t="s">
        <v>233</v>
      </c>
      <c r="D27" s="13">
        <v>99.933064834594504</v>
      </c>
      <c r="E27" s="13">
        <v>6.7102065547269704E-2</v>
      </c>
      <c r="F27" s="13">
        <v>99.516669344530001</v>
      </c>
      <c r="G27" s="13">
        <v>99.990763623147998</v>
      </c>
      <c r="H27" s="13">
        <v>6.7147010509819305E-2</v>
      </c>
      <c r="I27" s="14">
        <v>828</v>
      </c>
      <c r="J27" s="14">
        <v>829</v>
      </c>
      <c r="K27" s="13">
        <v>0.55736355391732695</v>
      </c>
      <c r="L27" s="14">
        <v>829</v>
      </c>
      <c r="M27" s="14">
        <v>152</v>
      </c>
      <c r="ZA27" s="8"/>
    </row>
    <row r="28" spans="2:677" x14ac:dyDescent="0.3">
      <c r="B28" s="21"/>
      <c r="C28" s="15" t="s">
        <v>234</v>
      </c>
      <c r="D28" s="13">
        <v>76.107012823879003</v>
      </c>
      <c r="E28" s="13">
        <v>3.4606008813007798</v>
      </c>
      <c r="F28" s="13">
        <v>68.577020654627603</v>
      </c>
      <c r="G28" s="13">
        <v>82.298343993028894</v>
      </c>
      <c r="H28" s="13">
        <v>4.5470197198634397</v>
      </c>
      <c r="I28" s="14">
        <v>316</v>
      </c>
      <c r="J28" s="14">
        <v>474</v>
      </c>
      <c r="K28" s="13">
        <v>3.1150788379521899</v>
      </c>
      <c r="L28" s="14">
        <v>152.163083073558</v>
      </c>
      <c r="M28" s="14">
        <v>83</v>
      </c>
      <c r="ZA28" s="8"/>
    </row>
    <row r="29" spans="2:677" x14ac:dyDescent="0.3">
      <c r="B29" s="21"/>
      <c r="C29" s="15" t="s">
        <v>235</v>
      </c>
      <c r="D29" s="13">
        <v>92.801293720017398</v>
      </c>
      <c r="E29" s="13">
        <v>1.4261438350857001</v>
      </c>
      <c r="F29" s="13">
        <v>89.414644816730004</v>
      </c>
      <c r="G29" s="13">
        <v>95.163041287155394</v>
      </c>
      <c r="H29" s="13">
        <v>1.5367715016865899</v>
      </c>
      <c r="I29" s="14">
        <v>633</v>
      </c>
      <c r="J29" s="14">
        <v>689</v>
      </c>
      <c r="K29" s="13">
        <v>2.09462658575855</v>
      </c>
      <c r="L29" s="14">
        <v>328.93691156435199</v>
      </c>
      <c r="M29" s="14">
        <v>117</v>
      </c>
      <c r="ZA29" s="8"/>
    </row>
    <row r="30" spans="2:677" x14ac:dyDescent="0.3">
      <c r="B30" s="21"/>
      <c r="C30" s="15" t="s">
        <v>236</v>
      </c>
      <c r="D30" s="13">
        <v>93.523493746877705</v>
      </c>
      <c r="E30" s="13">
        <v>1.0872909115331999</v>
      </c>
      <c r="F30" s="13">
        <v>91.014113411368101</v>
      </c>
      <c r="G30" s="13">
        <v>95.3677755316522</v>
      </c>
      <c r="H30" s="13">
        <v>1.1625858572777099</v>
      </c>
      <c r="I30" s="14">
        <v>763</v>
      </c>
      <c r="J30" s="14">
        <v>836</v>
      </c>
      <c r="K30" s="13">
        <v>1.6297330756309201</v>
      </c>
      <c r="L30" s="14">
        <v>512.96743773599701</v>
      </c>
      <c r="M30" s="14">
        <v>147</v>
      </c>
      <c r="ZA30" s="8"/>
    </row>
    <row r="31" spans="2:677" x14ac:dyDescent="0.3">
      <c r="B31" s="21"/>
      <c r="C31" s="15" t="s">
        <v>237</v>
      </c>
      <c r="D31" s="13">
        <v>40.758349115456198</v>
      </c>
      <c r="E31" s="13">
        <v>2.27758830956749</v>
      </c>
      <c r="F31" s="13">
        <v>36.347930970827399</v>
      </c>
      <c r="G31" s="13">
        <v>45.3228701545723</v>
      </c>
      <c r="H31" s="13">
        <v>5.5880288554272903</v>
      </c>
      <c r="I31" s="14">
        <v>428</v>
      </c>
      <c r="J31" s="14">
        <v>982</v>
      </c>
      <c r="K31" s="13">
        <v>2.1075394850628899</v>
      </c>
      <c r="L31" s="14">
        <v>465.94619316026598</v>
      </c>
      <c r="M31" s="14">
        <v>155</v>
      </c>
      <c r="ZA31" s="8"/>
    </row>
    <row r="32" spans="2:677" x14ac:dyDescent="0.3">
      <c r="B32" s="21"/>
      <c r="C32" s="15" t="s">
        <v>238</v>
      </c>
      <c r="D32" s="13">
        <v>70.567082196198996</v>
      </c>
      <c r="E32" s="13">
        <v>2.9350617846297902</v>
      </c>
      <c r="F32" s="13">
        <v>64.416372418985802</v>
      </c>
      <c r="G32" s="13">
        <v>76.049913672390304</v>
      </c>
      <c r="H32" s="13">
        <v>4.1592505928888803</v>
      </c>
      <c r="I32" s="14">
        <v>393</v>
      </c>
      <c r="J32" s="14">
        <v>566</v>
      </c>
      <c r="K32" s="13">
        <v>2.3434056097797802</v>
      </c>
      <c r="L32" s="14">
        <v>241.52882353695099</v>
      </c>
      <c r="M32" s="14">
        <v>85</v>
      </c>
      <c r="ZA32" s="8"/>
    </row>
    <row r="33" spans="2:677" x14ac:dyDescent="0.3">
      <c r="B33" s="21"/>
      <c r="C33" s="15" t="s">
        <v>239</v>
      </c>
      <c r="D33" s="13">
        <v>90.622226441813694</v>
      </c>
      <c r="E33" s="13">
        <v>1.7673490011806201</v>
      </c>
      <c r="F33" s="13">
        <v>86.489222290408406</v>
      </c>
      <c r="G33" s="13">
        <v>93.584706174450503</v>
      </c>
      <c r="H33" s="13">
        <v>1.95023789480099</v>
      </c>
      <c r="I33" s="14">
        <v>705</v>
      </c>
      <c r="J33" s="14">
        <v>768</v>
      </c>
      <c r="K33" s="13">
        <v>2.8190679156041698</v>
      </c>
      <c r="L33" s="14">
        <v>272.43047098970197</v>
      </c>
      <c r="M33" s="14">
        <v>118</v>
      </c>
      <c r="ZA33" s="8"/>
    </row>
    <row r="34" spans="2:677" x14ac:dyDescent="0.3">
      <c r="B34" s="21"/>
      <c r="C34" s="15" t="s">
        <v>240</v>
      </c>
      <c r="D34" s="13">
        <v>91.0749007187773</v>
      </c>
      <c r="E34" s="13">
        <v>1.36163304527457</v>
      </c>
      <c r="F34" s="13">
        <v>88.002890933368207</v>
      </c>
      <c r="G34" s="13">
        <v>93.419108235972402</v>
      </c>
      <c r="H34" s="13">
        <v>1.4950694807552301</v>
      </c>
      <c r="I34" s="14">
        <v>1249</v>
      </c>
      <c r="J34" s="14">
        <v>1389</v>
      </c>
      <c r="K34" s="13">
        <v>3.16590493037309</v>
      </c>
      <c r="L34" s="14">
        <v>438.73711641628802</v>
      </c>
      <c r="M34" s="14">
        <v>223</v>
      </c>
      <c r="ZA34" s="8"/>
    </row>
    <row r="35" spans="2:677" x14ac:dyDescent="0.3">
      <c r="B35" s="21"/>
      <c r="C35" s="15" t="s">
        <v>241</v>
      </c>
      <c r="D35" s="13">
        <v>93.364963253388296</v>
      </c>
      <c r="E35" s="13">
        <v>1.24794011785147</v>
      </c>
      <c r="F35" s="13">
        <v>90.431416344037899</v>
      </c>
      <c r="G35" s="13">
        <v>95.444446592333307</v>
      </c>
      <c r="H35" s="13">
        <v>1.3366257259317</v>
      </c>
      <c r="I35" s="14">
        <v>744</v>
      </c>
      <c r="J35" s="14">
        <v>791</v>
      </c>
      <c r="K35" s="13">
        <v>1.9860369345939499</v>
      </c>
      <c r="L35" s="14">
        <v>398.28060909739497</v>
      </c>
      <c r="M35" s="14">
        <v>145</v>
      </c>
      <c r="ZA35" s="8"/>
    </row>
    <row r="36" spans="2:677" x14ac:dyDescent="0.3">
      <c r="B36" s="21"/>
      <c r="C36" s="15" t="s">
        <v>242</v>
      </c>
      <c r="D36" s="13">
        <v>85.201604108226704</v>
      </c>
      <c r="E36" s="13">
        <v>2.2000043542615799</v>
      </c>
      <c r="F36" s="13">
        <v>80.3124909233496</v>
      </c>
      <c r="G36" s="13">
        <v>89.042231967654203</v>
      </c>
      <c r="H36" s="13">
        <v>2.58211612009914</v>
      </c>
      <c r="I36" s="14">
        <v>740</v>
      </c>
      <c r="J36" s="14">
        <v>853</v>
      </c>
      <c r="K36" s="13">
        <v>3.27057613080982</v>
      </c>
      <c r="L36" s="14">
        <v>260.81031777994201</v>
      </c>
      <c r="M36" s="14">
        <v>162</v>
      </c>
      <c r="ZA36" s="8"/>
    </row>
    <row r="37" spans="2:677" x14ac:dyDescent="0.3">
      <c r="B37" s="21"/>
      <c r="C37" s="15" t="s">
        <v>243</v>
      </c>
      <c r="D37" s="13">
        <v>93.222457698322003</v>
      </c>
      <c r="E37" s="13">
        <v>1.36688213469636</v>
      </c>
      <c r="F37" s="13">
        <v>89.949624929241693</v>
      </c>
      <c r="G37" s="13">
        <v>95.483035459514397</v>
      </c>
      <c r="H37" s="13">
        <v>1.4662584193175201</v>
      </c>
      <c r="I37" s="14">
        <v>555</v>
      </c>
      <c r="J37" s="14">
        <v>598</v>
      </c>
      <c r="K37" s="13">
        <v>1.7654022687893001</v>
      </c>
      <c r="L37" s="14">
        <v>338.732996197011</v>
      </c>
      <c r="M37" s="14">
        <v>91</v>
      </c>
      <c r="ZA37" s="8"/>
    </row>
    <row r="38" spans="2:677" x14ac:dyDescent="0.3">
      <c r="B38" s="21" t="s">
        <v>259</v>
      </c>
      <c r="C38" s="15" t="s">
        <v>244</v>
      </c>
      <c r="D38" s="13">
        <v>87.398779752045201</v>
      </c>
      <c r="E38" s="13">
        <v>0.94926341342301501</v>
      </c>
      <c r="F38" s="13">
        <v>85.416292465322996</v>
      </c>
      <c r="G38" s="13">
        <v>89.146016024549795</v>
      </c>
      <c r="H38" s="13">
        <v>1.08612890948378</v>
      </c>
      <c r="I38" s="14">
        <v>9081</v>
      </c>
      <c r="J38" s="14">
        <v>10190</v>
      </c>
      <c r="K38" s="13">
        <v>8.3365638350658298</v>
      </c>
      <c r="L38" s="14">
        <v>1222.3261527894899</v>
      </c>
      <c r="M38" s="14">
        <v>1649</v>
      </c>
      <c r="ZA38" s="8"/>
    </row>
    <row r="39" spans="2:677" x14ac:dyDescent="0.3">
      <c r="B39" s="21"/>
      <c r="C39" s="15" t="s">
        <v>245</v>
      </c>
      <c r="D39" s="13">
        <v>62.8024593864465</v>
      </c>
      <c r="E39" s="13">
        <v>1.29668290823855</v>
      </c>
      <c r="F39" s="13">
        <v>60.225343470729001</v>
      </c>
      <c r="G39" s="13">
        <v>65.308780211823503</v>
      </c>
      <c r="H39" s="13">
        <v>2.0647008427800402</v>
      </c>
      <c r="I39" s="14">
        <v>6203</v>
      </c>
      <c r="J39" s="14">
        <v>8631</v>
      </c>
      <c r="K39" s="13">
        <v>6.2113712926937703</v>
      </c>
      <c r="L39" s="14">
        <v>1389.54823231262</v>
      </c>
      <c r="M39" s="14">
        <v>1347</v>
      </c>
      <c r="ZA39" s="8"/>
    </row>
    <row r="40" spans="2:677" x14ac:dyDescent="0.3">
      <c r="B40" s="21" t="s">
        <v>261</v>
      </c>
      <c r="C40" s="15" t="s">
        <v>246</v>
      </c>
      <c r="D40" s="13">
        <v>76.697131835754405</v>
      </c>
      <c r="E40" s="13">
        <v>1.64348336588235</v>
      </c>
      <c r="F40" s="13">
        <v>73.320440616329904</v>
      </c>
      <c r="G40" s="13">
        <v>79.764402248424105</v>
      </c>
      <c r="H40" s="13">
        <v>2.14282245834413</v>
      </c>
      <c r="I40" s="14">
        <v>2886</v>
      </c>
      <c r="J40" s="14">
        <v>3459</v>
      </c>
      <c r="K40" s="13">
        <v>5.2259724157245104</v>
      </c>
      <c r="L40" s="14">
        <v>661.88638684585499</v>
      </c>
      <c r="M40" s="14">
        <v>1731</v>
      </c>
      <c r="ZA40" s="8"/>
    </row>
    <row r="41" spans="2:677" x14ac:dyDescent="0.3">
      <c r="B41" s="21"/>
      <c r="C41" s="15" t="s">
        <v>247</v>
      </c>
      <c r="D41" s="13">
        <v>75.874903380213894</v>
      </c>
      <c r="E41" s="13">
        <v>1.5885272013317999</v>
      </c>
      <c r="F41" s="13">
        <v>72.624273160936596</v>
      </c>
      <c r="G41" s="13">
        <v>78.851947308654303</v>
      </c>
      <c r="H41" s="13">
        <v>2.0936134750269</v>
      </c>
      <c r="I41" s="14">
        <v>2705</v>
      </c>
      <c r="J41" s="14">
        <v>3289</v>
      </c>
      <c r="K41" s="13">
        <v>4.5326680043543099</v>
      </c>
      <c r="L41" s="14">
        <v>725.6212007675</v>
      </c>
      <c r="M41" s="14">
        <v>1897</v>
      </c>
      <c r="ZA41" s="8"/>
    </row>
    <row r="42" spans="2:677" x14ac:dyDescent="0.3">
      <c r="B42" s="21"/>
      <c r="C42" s="15" t="s">
        <v>248</v>
      </c>
      <c r="D42" s="13">
        <v>74.417135001482904</v>
      </c>
      <c r="E42" s="13">
        <v>1.4030058773945</v>
      </c>
      <c r="F42" s="13">
        <v>71.570154338047601</v>
      </c>
      <c r="G42" s="13">
        <v>77.070357187688003</v>
      </c>
      <c r="H42" s="13">
        <v>1.8853263799614799</v>
      </c>
      <c r="I42" s="14">
        <v>2714</v>
      </c>
      <c r="J42" s="14">
        <v>3365</v>
      </c>
      <c r="K42" s="13">
        <v>3.4781863291194002</v>
      </c>
      <c r="L42" s="14">
        <v>967.45823299580002</v>
      </c>
      <c r="M42" s="14">
        <v>1946</v>
      </c>
      <c r="ZA42" s="8"/>
    </row>
    <row r="43" spans="2:677" x14ac:dyDescent="0.3">
      <c r="B43" s="21"/>
      <c r="C43" s="15" t="s">
        <v>249</v>
      </c>
      <c r="D43" s="13">
        <v>70.336049546295399</v>
      </c>
      <c r="E43" s="13">
        <v>1.4285101992084199</v>
      </c>
      <c r="F43" s="13">
        <v>67.460424366533999</v>
      </c>
      <c r="G43" s="13">
        <v>73.059035116910195</v>
      </c>
      <c r="H43" s="13">
        <v>2.0309787206177501</v>
      </c>
      <c r="I43" s="14">
        <v>3057</v>
      </c>
      <c r="J43" s="14">
        <v>3824</v>
      </c>
      <c r="K43" s="13">
        <v>3.7390737398151002</v>
      </c>
      <c r="L43" s="14">
        <v>1022.71318141725</v>
      </c>
      <c r="M43" s="14">
        <v>2054</v>
      </c>
      <c r="ZA43" s="8"/>
    </row>
    <row r="44" spans="2:677" x14ac:dyDescent="0.3">
      <c r="B44" s="21"/>
      <c r="C44" s="15" t="s">
        <v>250</v>
      </c>
      <c r="D44" s="13">
        <v>68.158287764916395</v>
      </c>
      <c r="E44" s="13">
        <v>1.3580639574906199</v>
      </c>
      <c r="F44" s="13">
        <v>65.437794797134302</v>
      </c>
      <c r="G44" s="13">
        <v>70.760326347082</v>
      </c>
      <c r="H44" s="13">
        <v>1.9925147799702601</v>
      </c>
      <c r="I44" s="14">
        <v>3764</v>
      </c>
      <c r="J44" s="14">
        <v>4711</v>
      </c>
      <c r="K44" s="13">
        <v>4.0026375849618701</v>
      </c>
      <c r="L44" s="14">
        <v>1176.9739078300499</v>
      </c>
      <c r="M44" s="14">
        <v>2068</v>
      </c>
      <c r="ZA44" s="8"/>
    </row>
    <row r="45" spans="2:677" x14ac:dyDescent="0.3">
      <c r="B45" s="21" t="s">
        <v>260</v>
      </c>
      <c r="C45" s="15" t="s">
        <v>251</v>
      </c>
      <c r="D45" s="13">
        <v>71.805644937388706</v>
      </c>
      <c r="E45" s="13">
        <v>0.86851140372870494</v>
      </c>
      <c r="F45" s="13">
        <v>70.071950496097998</v>
      </c>
      <c r="G45" s="13">
        <v>73.476922877888597</v>
      </c>
      <c r="H45" s="13">
        <v>1.2095308168125301</v>
      </c>
      <c r="I45" s="14">
        <v>12135</v>
      </c>
      <c r="J45" s="14">
        <v>15065</v>
      </c>
      <c r="K45" s="13">
        <v>5.6126841876184796</v>
      </c>
      <c r="L45" s="14">
        <v>2684.0989972735701</v>
      </c>
      <c r="M45" s="14">
        <v>3039</v>
      </c>
      <c r="ZA45" s="8"/>
    </row>
    <row r="46" spans="2:677" x14ac:dyDescent="0.3">
      <c r="B46" s="21"/>
      <c r="C46" s="15" t="s">
        <v>252</v>
      </c>
      <c r="D46" s="13">
        <v>76.948713420610403</v>
      </c>
      <c r="E46" s="13">
        <v>1.6077457709549301</v>
      </c>
      <c r="F46" s="13">
        <v>73.646064536614304</v>
      </c>
      <c r="G46" s="13">
        <v>79.950156072490699</v>
      </c>
      <c r="H46" s="13">
        <v>2.0893731675106899</v>
      </c>
      <c r="I46" s="14">
        <v>2991</v>
      </c>
      <c r="J46" s="14">
        <v>3583</v>
      </c>
      <c r="K46" s="13">
        <v>5.2199194388869996</v>
      </c>
      <c r="L46" s="14">
        <v>686.40906089615305</v>
      </c>
      <c r="M46" s="14">
        <v>1777</v>
      </c>
      <c r="ZA46" s="8"/>
    </row>
    <row r="47" spans="2:677" x14ac:dyDescent="0.3">
      <c r="B47" s="21" t="s">
        <v>254</v>
      </c>
      <c r="C47" s="15" t="s">
        <v>253</v>
      </c>
      <c r="D47" s="13">
        <v>68.274394894031005</v>
      </c>
      <c r="E47" s="13">
        <v>0.89324568341211097</v>
      </c>
      <c r="F47" s="13">
        <v>66.497623793673995</v>
      </c>
      <c r="G47" s="13">
        <v>69.999448288635094</v>
      </c>
      <c r="H47" s="13">
        <v>1.3083172466025099</v>
      </c>
      <c r="I47" s="14">
        <v>10334</v>
      </c>
      <c r="J47" s="14">
        <v>13203</v>
      </c>
      <c r="K47" s="13">
        <v>4.8631067967198396</v>
      </c>
      <c r="L47" s="14">
        <v>2714.9311236400199</v>
      </c>
      <c r="M47" s="14">
        <v>2799</v>
      </c>
      <c r="ZA47" s="8"/>
    </row>
    <row r="48" spans="2:677" x14ac:dyDescent="0.3">
      <c r="B48" s="21"/>
      <c r="C48" s="15" t="s">
        <v>254</v>
      </c>
      <c r="D48" s="13">
        <v>83.055391257693401</v>
      </c>
      <c r="E48" s="13">
        <v>1.1854437188629401</v>
      </c>
      <c r="F48" s="13">
        <v>80.602341881720903</v>
      </c>
      <c r="G48" s="13">
        <v>85.254974669543003</v>
      </c>
      <c r="H48" s="13">
        <v>1.4272929197153501</v>
      </c>
      <c r="I48" s="14">
        <v>4950</v>
      </c>
      <c r="J48" s="14">
        <v>5618</v>
      </c>
      <c r="K48" s="13">
        <v>5.6087609602817503</v>
      </c>
      <c r="L48" s="14">
        <v>1001.64725146671</v>
      </c>
      <c r="M48" s="14">
        <v>2171</v>
      </c>
      <c r="ZA48" s="8"/>
    </row>
    <row r="50" spans="2:9" x14ac:dyDescent="0.3">
      <c r="B50" s="16"/>
      <c r="C50" s="16"/>
      <c r="D50" s="16"/>
    </row>
    <row r="51" spans="2:9" x14ac:dyDescent="0.3">
      <c r="B51" s="16" t="s">
        <v>264</v>
      </c>
      <c r="C51" s="16"/>
      <c r="D51" s="16"/>
    </row>
    <row r="52" spans="2:9" x14ac:dyDescent="0.3">
      <c r="B52" s="16" t="s">
        <v>265</v>
      </c>
      <c r="C52" s="16"/>
      <c r="D52" s="16"/>
    </row>
    <row r="53" spans="2:9" x14ac:dyDescent="0.3">
      <c r="B53" s="16" t="s">
        <v>266</v>
      </c>
      <c r="C53" s="16"/>
      <c r="D53" s="16"/>
    </row>
    <row r="54" spans="2:9" x14ac:dyDescent="0.3">
      <c r="B54" s="16" t="s">
        <v>267</v>
      </c>
      <c r="C54" s="16"/>
      <c r="D54" s="16"/>
    </row>
    <row r="55" spans="2:9" x14ac:dyDescent="0.3">
      <c r="B55" s="16" t="s">
        <v>268</v>
      </c>
      <c r="C55" s="16"/>
      <c r="D55" s="16"/>
    </row>
    <row r="56" spans="2:9" x14ac:dyDescent="0.3">
      <c r="B56" s="16" t="s">
        <v>269</v>
      </c>
      <c r="C56" s="16"/>
      <c r="D56" s="16"/>
    </row>
    <row r="57" spans="2:9" x14ac:dyDescent="0.3">
      <c r="B57" s="16" t="s">
        <v>270</v>
      </c>
      <c r="C57" s="16"/>
      <c r="D57" s="16"/>
    </row>
    <row r="58" spans="2:9" x14ac:dyDescent="0.3">
      <c r="B58" s="16" t="s">
        <v>9</v>
      </c>
      <c r="C58" s="7" t="str">
        <f>HYPERLINK("https://www.cdc.gov/nchs/data/series/sr_02/sr02_175.pdf", "Link to Vital and Health Statistics")</f>
        <v>Link to Vital and Health Statistics</v>
      </c>
      <c r="D58" s="16"/>
    </row>
    <row r="59" spans="2:9" x14ac:dyDescent="0.3">
      <c r="B59" s="16" t="s">
        <v>271</v>
      </c>
      <c r="C59" s="16"/>
      <c r="D59" s="16"/>
    </row>
    <row r="60" spans="2:9" x14ac:dyDescent="0.3">
      <c r="B60" s="16" t="s">
        <v>272</v>
      </c>
      <c r="C60" s="16"/>
      <c r="D60" s="16"/>
    </row>
    <row r="61" spans="2:9" x14ac:dyDescent="0.3">
      <c r="B61" s="16"/>
      <c r="C61" s="16"/>
      <c r="D61" s="16"/>
    </row>
    <row r="62" spans="2:9" ht="90" customHeight="1" x14ac:dyDescent="0.3">
      <c r="B62" s="18" t="s">
        <v>335</v>
      </c>
      <c r="C62" s="19"/>
      <c r="D62" s="19"/>
      <c r="E62" s="20"/>
      <c r="F62" s="20"/>
      <c r="G62" s="20"/>
      <c r="H62" s="20"/>
      <c r="I62" s="20"/>
    </row>
    <row r="63" spans="2:9" x14ac:dyDescent="0.3">
      <c r="B63" s="16"/>
      <c r="C63" s="16"/>
      <c r="D63" s="16"/>
    </row>
    <row r="64" spans="2:9" x14ac:dyDescent="0.3">
      <c r="B64" s="16"/>
      <c r="C64" s="16"/>
      <c r="D64" s="16"/>
    </row>
    <row r="65" spans="2:4" x14ac:dyDescent="0.3">
      <c r="B65" s="16"/>
      <c r="C65" s="16"/>
      <c r="D65" s="16"/>
    </row>
    <row r="66" spans="2:4" x14ac:dyDescent="0.3">
      <c r="B66" s="16"/>
      <c r="C66" s="16"/>
      <c r="D66" s="16"/>
    </row>
    <row r="67" spans="2:4" x14ac:dyDescent="0.3">
      <c r="B67" s="16"/>
      <c r="C67" s="16"/>
      <c r="D67" s="16"/>
    </row>
    <row r="68" spans="2:4" x14ac:dyDescent="0.3">
      <c r="B68" s="16"/>
      <c r="C68" s="16"/>
      <c r="D68" s="16"/>
    </row>
    <row r="69" spans="2:4" x14ac:dyDescent="0.3">
      <c r="B69" s="16"/>
      <c r="C69" s="16"/>
      <c r="D69" s="16"/>
    </row>
    <row r="70" spans="2:4" x14ac:dyDescent="0.3">
      <c r="B70" s="16"/>
      <c r="C70" s="16"/>
      <c r="D70" s="16"/>
    </row>
  </sheetData>
  <mergeCells count="10">
    <mergeCell ref="B8:C8"/>
    <mergeCell ref="B9:C9"/>
    <mergeCell ref="B10:B11"/>
    <mergeCell ref="B12:B14"/>
    <mergeCell ref="B15:B37"/>
    <mergeCell ref="B38:B39"/>
    <mergeCell ref="B45:B46"/>
    <mergeCell ref="B47:B48"/>
    <mergeCell ref="B40:B44"/>
    <mergeCell ref="B62:I62"/>
  </mergeCells>
  <conditionalFormatting sqref="D9:D48">
    <cfRule type="expression" dxfId="31" priority="1">
      <formula>ZA9 = 3</formula>
    </cfRule>
    <cfRule type="expression" dxfId="30" priority="81">
      <formula>ZA9 = 2</formula>
    </cfRule>
    <cfRule type="expression" dxfId="29" priority="41">
      <formula>I9 = J9</formula>
    </cfRule>
    <cfRule type="expression" dxfId="28" priority="121">
      <formula>ZA9 = 1</formula>
    </cfRule>
  </conditionalFormatting>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1:ZA70"/>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191</v>
      </c>
      <c r="M2" s="11" t="str">
        <f>HYPERLINK("#'INDICE'!A1", "Índice")</f>
        <v>Índice</v>
      </c>
    </row>
    <row r="3" spans="2:677" x14ac:dyDescent="0.3">
      <c r="B3" s="9" t="s">
        <v>7</v>
      </c>
      <c r="C3" s="10" t="s">
        <v>190</v>
      </c>
    </row>
    <row r="4" spans="2:677" x14ac:dyDescent="0.3">
      <c r="B4" s="9" t="s">
        <v>8</v>
      </c>
      <c r="C4" s="10" t="s">
        <v>262</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82.097759200014394</v>
      </c>
      <c r="E9" s="13">
        <v>0.62338969379301801</v>
      </c>
      <c r="F9" s="13">
        <v>80.842684747517694</v>
      </c>
      <c r="G9" s="13">
        <v>83.287606740438093</v>
      </c>
      <c r="H9" s="13">
        <v>0.75932607645752703</v>
      </c>
      <c r="I9" s="14">
        <v>16564</v>
      </c>
      <c r="J9" s="14">
        <v>18998</v>
      </c>
      <c r="K9" s="13">
        <v>5.0230275644983102</v>
      </c>
      <c r="L9" s="14">
        <v>3782.1811160810298</v>
      </c>
      <c r="M9" s="14">
        <v>3101</v>
      </c>
      <c r="ZA9" s="8"/>
    </row>
    <row r="10" spans="2:677" x14ac:dyDescent="0.3">
      <c r="B10" s="21" t="s">
        <v>256</v>
      </c>
      <c r="C10" s="15" t="s">
        <v>216</v>
      </c>
      <c r="D10" s="13">
        <v>79.335968076532595</v>
      </c>
      <c r="E10" s="13">
        <v>0.80449608662376004</v>
      </c>
      <c r="F10" s="13">
        <v>77.713666705548405</v>
      </c>
      <c r="G10" s="13">
        <v>80.869247309731506</v>
      </c>
      <c r="H10" s="13">
        <v>1.0140370201920199</v>
      </c>
      <c r="I10" s="14">
        <v>10356</v>
      </c>
      <c r="J10" s="14">
        <v>12346</v>
      </c>
      <c r="K10" s="13">
        <v>4.8736437141158397</v>
      </c>
      <c r="L10" s="14">
        <v>2533.2175932847799</v>
      </c>
      <c r="M10" s="14">
        <v>1973</v>
      </c>
      <c r="ZA10" s="8"/>
    </row>
    <row r="11" spans="2:677" x14ac:dyDescent="0.3">
      <c r="B11" s="21"/>
      <c r="C11" s="15" t="s">
        <v>217</v>
      </c>
      <c r="D11" s="13">
        <v>89.522064411840503</v>
      </c>
      <c r="E11" s="13">
        <v>0.74373829026459604</v>
      </c>
      <c r="F11" s="13">
        <v>87.970565792027799</v>
      </c>
      <c r="G11" s="13">
        <v>90.894171036851603</v>
      </c>
      <c r="H11" s="13">
        <v>0.83078768921489099</v>
      </c>
      <c r="I11" s="14">
        <v>6208</v>
      </c>
      <c r="J11" s="14">
        <v>6652</v>
      </c>
      <c r="K11" s="13">
        <v>3.9221248760723202</v>
      </c>
      <c r="L11" s="14">
        <v>1696.0194308401101</v>
      </c>
      <c r="M11" s="14">
        <v>1128</v>
      </c>
      <c r="ZA11" s="8"/>
    </row>
    <row r="12" spans="2:677" x14ac:dyDescent="0.3">
      <c r="B12" s="21" t="s">
        <v>257</v>
      </c>
      <c r="C12" s="15" t="s">
        <v>218</v>
      </c>
      <c r="D12" s="13">
        <v>69.163890894160701</v>
      </c>
      <c r="E12" s="13">
        <v>0.93680128084620795</v>
      </c>
      <c r="F12" s="13">
        <v>67.296335898966007</v>
      </c>
      <c r="G12" s="13">
        <v>70.9708022925291</v>
      </c>
      <c r="H12" s="13">
        <v>1.3544658473303099</v>
      </c>
      <c r="I12" s="14">
        <v>6267</v>
      </c>
      <c r="J12" s="14">
        <v>7928</v>
      </c>
      <c r="K12" s="13">
        <v>3.26185626286488</v>
      </c>
      <c r="L12" s="14">
        <v>2430.5178895396398</v>
      </c>
      <c r="M12" s="14">
        <v>1255</v>
      </c>
      <c r="ZA12" s="8"/>
    </row>
    <row r="13" spans="2:677" x14ac:dyDescent="0.3">
      <c r="B13" s="21"/>
      <c r="C13" s="15" t="s">
        <v>219</v>
      </c>
      <c r="D13" s="13">
        <v>91.893987475489695</v>
      </c>
      <c r="E13" s="13">
        <v>0.89037335169506504</v>
      </c>
      <c r="F13" s="13">
        <v>89.966214384096006</v>
      </c>
      <c r="G13" s="13">
        <v>93.478230311197905</v>
      </c>
      <c r="H13" s="13">
        <v>0.96891361029746303</v>
      </c>
      <c r="I13" s="14">
        <v>5727</v>
      </c>
      <c r="J13" s="14">
        <v>6101</v>
      </c>
      <c r="K13" s="13">
        <v>6.49201893399899</v>
      </c>
      <c r="L13" s="14">
        <v>939.76928626144195</v>
      </c>
      <c r="M13" s="14">
        <v>1009</v>
      </c>
      <c r="ZA13" s="8"/>
    </row>
    <row r="14" spans="2:677" x14ac:dyDescent="0.3">
      <c r="B14" s="21"/>
      <c r="C14" s="15" t="s">
        <v>220</v>
      </c>
      <c r="D14" s="13">
        <v>91.547984727602397</v>
      </c>
      <c r="E14" s="13">
        <v>0.77282494750492503</v>
      </c>
      <c r="F14" s="13">
        <v>89.902343029482196</v>
      </c>
      <c r="G14" s="13">
        <v>92.946473785956499</v>
      </c>
      <c r="H14" s="13">
        <v>0.84417472411264605</v>
      </c>
      <c r="I14" s="14">
        <v>4570</v>
      </c>
      <c r="J14" s="14">
        <v>4969</v>
      </c>
      <c r="K14" s="13">
        <v>3.8347300053306999</v>
      </c>
      <c r="L14" s="14">
        <v>1295.7887499491601</v>
      </c>
      <c r="M14" s="14">
        <v>837</v>
      </c>
      <c r="ZA14" s="8"/>
    </row>
    <row r="15" spans="2:677" x14ac:dyDescent="0.3">
      <c r="B15" s="21" t="s">
        <v>258</v>
      </c>
      <c r="C15" s="15" t="s">
        <v>221</v>
      </c>
      <c r="D15" s="13">
        <v>49.323614053269701</v>
      </c>
      <c r="E15" s="13">
        <v>2.7421100800597</v>
      </c>
      <c r="F15" s="13">
        <v>43.909918742137002</v>
      </c>
      <c r="G15" s="13">
        <v>54.7532177455086</v>
      </c>
      <c r="H15" s="13">
        <v>5.55942651951296</v>
      </c>
      <c r="I15" s="14">
        <v>310</v>
      </c>
      <c r="J15" s="14">
        <v>630</v>
      </c>
      <c r="K15" s="13">
        <v>1.89216885644546</v>
      </c>
      <c r="L15" s="14">
        <v>332.95125741763297</v>
      </c>
      <c r="M15" s="14">
        <v>96</v>
      </c>
      <c r="ZA15" s="8"/>
    </row>
    <row r="16" spans="2:677" x14ac:dyDescent="0.3">
      <c r="B16" s="21"/>
      <c r="C16" s="15" t="s">
        <v>222</v>
      </c>
      <c r="D16" s="13">
        <v>92.687396608274298</v>
      </c>
      <c r="E16" s="13">
        <v>1.7112404058502799</v>
      </c>
      <c r="F16" s="13">
        <v>88.488053066354198</v>
      </c>
      <c r="G16" s="13">
        <v>95.433942286353599</v>
      </c>
      <c r="H16" s="13">
        <v>1.8462492943701001</v>
      </c>
      <c r="I16" s="14">
        <v>657</v>
      </c>
      <c r="J16" s="14">
        <v>714</v>
      </c>
      <c r="K16" s="13">
        <v>3.0804834430157699</v>
      </c>
      <c r="L16" s="14">
        <v>231.78180087895601</v>
      </c>
      <c r="M16" s="14">
        <v>114</v>
      </c>
      <c r="ZA16" s="8"/>
    </row>
    <row r="17" spans="2:677" x14ac:dyDescent="0.3">
      <c r="B17" s="21"/>
      <c r="C17" s="15" t="s">
        <v>223</v>
      </c>
      <c r="D17" s="13">
        <v>87.827324765086502</v>
      </c>
      <c r="E17" s="13">
        <v>1.58150920002964</v>
      </c>
      <c r="F17" s="13">
        <v>84.3318672078709</v>
      </c>
      <c r="G17" s="13">
        <v>90.629616279500993</v>
      </c>
      <c r="H17" s="13">
        <v>1.8007029182088099</v>
      </c>
      <c r="I17" s="14">
        <v>628</v>
      </c>
      <c r="J17" s="14">
        <v>718</v>
      </c>
      <c r="K17" s="13">
        <v>1.6774396775987299</v>
      </c>
      <c r="L17" s="14">
        <v>428.03327570492598</v>
      </c>
      <c r="M17" s="14">
        <v>114</v>
      </c>
      <c r="ZA17" s="8"/>
    </row>
    <row r="18" spans="2:677" x14ac:dyDescent="0.3">
      <c r="B18" s="21"/>
      <c r="C18" s="15" t="s">
        <v>224</v>
      </c>
      <c r="D18" s="13">
        <v>82.408100593511904</v>
      </c>
      <c r="E18" s="13">
        <v>2.4099299820612998</v>
      </c>
      <c r="F18" s="13">
        <v>77.102994083944395</v>
      </c>
      <c r="G18" s="13">
        <v>86.696132040981794</v>
      </c>
      <c r="H18" s="13">
        <v>2.9243848173962599</v>
      </c>
      <c r="I18" s="14">
        <v>509</v>
      </c>
      <c r="J18" s="14">
        <v>632</v>
      </c>
      <c r="K18" s="13">
        <v>2.5278748642929898</v>
      </c>
      <c r="L18" s="14">
        <v>250.01237558361501</v>
      </c>
      <c r="M18" s="14">
        <v>93</v>
      </c>
      <c r="ZA18" s="8"/>
    </row>
    <row r="19" spans="2:677" x14ac:dyDescent="0.3">
      <c r="B19" s="21"/>
      <c r="C19" s="15" t="s">
        <v>225</v>
      </c>
      <c r="D19" s="13">
        <v>87.405644108162505</v>
      </c>
      <c r="E19" s="13">
        <v>2.51651449609593</v>
      </c>
      <c r="F19" s="13">
        <v>81.503729023972298</v>
      </c>
      <c r="G19" s="13">
        <v>91.618010285162498</v>
      </c>
      <c r="H19" s="13">
        <v>2.8791212761750198</v>
      </c>
      <c r="I19" s="14">
        <v>504</v>
      </c>
      <c r="J19" s="14">
        <v>563</v>
      </c>
      <c r="K19" s="13">
        <v>3.2331045551146702</v>
      </c>
      <c r="L19" s="14">
        <v>174.13603253546299</v>
      </c>
      <c r="M19" s="14">
        <v>89</v>
      </c>
      <c r="ZA19" s="8"/>
    </row>
    <row r="20" spans="2:677" x14ac:dyDescent="0.3">
      <c r="B20" s="21"/>
      <c r="C20" s="15" t="s">
        <v>226</v>
      </c>
      <c r="D20" s="13">
        <v>89.359558953373906</v>
      </c>
      <c r="E20" s="13">
        <v>1.8535640059646099</v>
      </c>
      <c r="F20" s="13">
        <v>85.077079248760398</v>
      </c>
      <c r="G20" s="13">
        <v>92.5211155035459</v>
      </c>
      <c r="H20" s="13">
        <v>2.0742761352837098</v>
      </c>
      <c r="I20" s="14">
        <v>505</v>
      </c>
      <c r="J20" s="14">
        <v>562</v>
      </c>
      <c r="K20" s="13">
        <v>2.02711034482931</v>
      </c>
      <c r="L20" s="14">
        <v>277.24193773345002</v>
      </c>
      <c r="M20" s="14">
        <v>89</v>
      </c>
      <c r="ZA20" s="8"/>
    </row>
    <row r="21" spans="2:677" x14ac:dyDescent="0.3">
      <c r="B21" s="21"/>
      <c r="C21" s="15" t="s">
        <v>227</v>
      </c>
      <c r="D21" s="13">
        <v>92.739720379406407</v>
      </c>
      <c r="E21" s="13">
        <v>1.3947707134282199</v>
      </c>
      <c r="F21" s="13">
        <v>89.462107872376706</v>
      </c>
      <c r="G21" s="13">
        <v>95.054251208456293</v>
      </c>
      <c r="H21" s="13">
        <v>1.5039626038574301</v>
      </c>
      <c r="I21" s="14">
        <v>1130</v>
      </c>
      <c r="J21" s="14">
        <v>1208</v>
      </c>
      <c r="K21" s="13">
        <v>3.4873358961551402</v>
      </c>
      <c r="L21" s="14">
        <v>346.396227943469</v>
      </c>
      <c r="M21" s="14">
        <v>195</v>
      </c>
      <c r="ZA21" s="8"/>
    </row>
    <row r="22" spans="2:677" x14ac:dyDescent="0.3">
      <c r="B22" s="21"/>
      <c r="C22" s="15" t="s">
        <v>228</v>
      </c>
      <c r="D22" s="13">
        <v>91.898015842345899</v>
      </c>
      <c r="E22" s="13">
        <v>1.19077014858525</v>
      </c>
      <c r="F22" s="13">
        <v>89.219601233608799</v>
      </c>
      <c r="G22" s="13">
        <v>93.956051967602093</v>
      </c>
      <c r="H22" s="13">
        <v>1.2957517501009601</v>
      </c>
      <c r="I22" s="14">
        <v>1288</v>
      </c>
      <c r="J22" s="14">
        <v>1417</v>
      </c>
      <c r="K22" s="13">
        <v>2.6966315203126201</v>
      </c>
      <c r="L22" s="14">
        <v>525.47038382007997</v>
      </c>
      <c r="M22" s="14">
        <v>217</v>
      </c>
      <c r="ZA22" s="8"/>
    </row>
    <row r="23" spans="2:677" x14ac:dyDescent="0.3">
      <c r="B23" s="21"/>
      <c r="C23" s="15" t="s">
        <v>229</v>
      </c>
      <c r="D23" s="13">
        <v>87.139156005110394</v>
      </c>
      <c r="E23" s="13">
        <v>1.6981595621461301</v>
      </c>
      <c r="F23" s="13">
        <v>83.401147914972995</v>
      </c>
      <c r="G23" s="13">
        <v>90.134946998300293</v>
      </c>
      <c r="H23" s="13">
        <v>1.9487904634359099</v>
      </c>
      <c r="I23" s="14">
        <v>953</v>
      </c>
      <c r="J23" s="14">
        <v>1087</v>
      </c>
      <c r="K23" s="13">
        <v>2.79449923916569</v>
      </c>
      <c r="L23" s="14">
        <v>388.97845623480202</v>
      </c>
      <c r="M23" s="14">
        <v>181</v>
      </c>
      <c r="ZA23" s="8"/>
    </row>
    <row r="24" spans="2:677" x14ac:dyDescent="0.3">
      <c r="B24" s="21"/>
      <c r="C24" s="15" t="s">
        <v>230</v>
      </c>
      <c r="D24" s="13">
        <v>60.567122119134503</v>
      </c>
      <c r="E24" s="13">
        <v>3.2209171832798802</v>
      </c>
      <c r="F24" s="13">
        <v>54.030241611431997</v>
      </c>
      <c r="G24" s="13">
        <v>66.746556511376994</v>
      </c>
      <c r="H24" s="13">
        <v>5.3179300428777001</v>
      </c>
      <c r="I24" s="14">
        <v>383</v>
      </c>
      <c r="J24" s="14">
        <v>666</v>
      </c>
      <c r="K24" s="13">
        <v>2.8885863171620598</v>
      </c>
      <c r="L24" s="14">
        <v>230.562609828576</v>
      </c>
      <c r="M24" s="14">
        <v>99</v>
      </c>
      <c r="ZA24" s="8"/>
    </row>
    <row r="25" spans="2:677" x14ac:dyDescent="0.3">
      <c r="B25" s="21"/>
      <c r="C25" s="15" t="s">
        <v>231</v>
      </c>
      <c r="D25" s="13">
        <v>89.158915622912801</v>
      </c>
      <c r="E25" s="13">
        <v>1.5951242813268101</v>
      </c>
      <c r="F25" s="13">
        <v>85.583857578023597</v>
      </c>
      <c r="G25" s="13">
        <v>91.930983671652598</v>
      </c>
      <c r="H25" s="13">
        <v>1.7890799480707</v>
      </c>
      <c r="I25" s="14">
        <v>920</v>
      </c>
      <c r="J25" s="14">
        <v>1026</v>
      </c>
      <c r="K25" s="13">
        <v>2.6982079359939899</v>
      </c>
      <c r="L25" s="14">
        <v>380.25238392979298</v>
      </c>
      <c r="M25" s="14">
        <v>159</v>
      </c>
      <c r="ZA25" s="8"/>
    </row>
    <row r="26" spans="2:677" x14ac:dyDescent="0.3">
      <c r="B26" s="21"/>
      <c r="C26" s="15" t="s">
        <v>232</v>
      </c>
      <c r="D26" s="13">
        <v>99.212584324931797</v>
      </c>
      <c r="E26" s="13">
        <v>0.49115787708220598</v>
      </c>
      <c r="F26" s="13">
        <v>97.328325210472897</v>
      </c>
      <c r="G26" s="13">
        <v>99.771053082164002</v>
      </c>
      <c r="H26" s="13">
        <v>0.495056025829961</v>
      </c>
      <c r="I26" s="14">
        <v>929</v>
      </c>
      <c r="J26" s="14">
        <v>940</v>
      </c>
      <c r="K26" s="13">
        <v>2.8995927319774299</v>
      </c>
      <c r="L26" s="14">
        <v>324.18345846761298</v>
      </c>
      <c r="M26" s="14">
        <v>171</v>
      </c>
      <c r="ZA26" s="8"/>
    </row>
    <row r="27" spans="2:677" x14ac:dyDescent="0.3">
      <c r="B27" s="21"/>
      <c r="C27" s="15" t="s">
        <v>233</v>
      </c>
      <c r="D27" s="13">
        <v>99.999999999716906</v>
      </c>
      <c r="E27" s="13">
        <v>0</v>
      </c>
      <c r="F27" s="13">
        <v>99.999999999693301</v>
      </c>
      <c r="G27" s="13">
        <v>99.999999999738705</v>
      </c>
      <c r="H27" s="13">
        <v>0</v>
      </c>
      <c r="I27" s="14">
        <v>850</v>
      </c>
      <c r="J27" s="14">
        <v>850</v>
      </c>
      <c r="K27" s="13"/>
      <c r="L27" s="14"/>
      <c r="M27" s="14">
        <v>154</v>
      </c>
      <c r="ZA27" s="8"/>
    </row>
    <row r="28" spans="2:677" x14ac:dyDescent="0.3">
      <c r="B28" s="21"/>
      <c r="C28" s="15" t="s">
        <v>234</v>
      </c>
      <c r="D28" s="13">
        <v>80.906008005502997</v>
      </c>
      <c r="E28" s="13">
        <v>3.2103357061189599</v>
      </c>
      <c r="F28" s="13">
        <v>73.710858412203095</v>
      </c>
      <c r="G28" s="13">
        <v>86.492756539139506</v>
      </c>
      <c r="H28" s="13">
        <v>3.96798184122569</v>
      </c>
      <c r="I28" s="14">
        <v>352</v>
      </c>
      <c r="J28" s="14">
        <v>471</v>
      </c>
      <c r="K28" s="13">
        <v>3.13560427890252</v>
      </c>
      <c r="L28" s="14">
        <v>150.210281051425</v>
      </c>
      <c r="M28" s="14">
        <v>84</v>
      </c>
      <c r="ZA28" s="8"/>
    </row>
    <row r="29" spans="2:677" x14ac:dyDescent="0.3">
      <c r="B29" s="21"/>
      <c r="C29" s="15" t="s">
        <v>235</v>
      </c>
      <c r="D29" s="13">
        <v>95.419039104166004</v>
      </c>
      <c r="E29" s="13">
        <v>1.1038730465625399</v>
      </c>
      <c r="F29" s="13">
        <v>92.664599269402899</v>
      </c>
      <c r="G29" s="13">
        <v>97.170766904715506</v>
      </c>
      <c r="H29" s="13">
        <v>1.1568687516937499</v>
      </c>
      <c r="I29" s="14">
        <v>663</v>
      </c>
      <c r="J29" s="14">
        <v>698</v>
      </c>
      <c r="K29" s="13">
        <v>1.9430296093170301</v>
      </c>
      <c r="L29" s="14">
        <v>359.23281696430098</v>
      </c>
      <c r="M29" s="14">
        <v>118</v>
      </c>
      <c r="ZA29" s="8"/>
    </row>
    <row r="30" spans="2:677" x14ac:dyDescent="0.3">
      <c r="B30" s="21"/>
      <c r="C30" s="15" t="s">
        <v>236</v>
      </c>
      <c r="D30" s="13">
        <v>95.949331873289296</v>
      </c>
      <c r="E30" s="13">
        <v>0.84850700023439096</v>
      </c>
      <c r="F30" s="13">
        <v>93.897978031324001</v>
      </c>
      <c r="G30" s="13">
        <v>97.330673981026607</v>
      </c>
      <c r="H30" s="13">
        <v>0.88432820079969798</v>
      </c>
      <c r="I30" s="14">
        <v>792</v>
      </c>
      <c r="J30" s="14">
        <v>840</v>
      </c>
      <c r="K30" s="13">
        <v>1.55419032984135</v>
      </c>
      <c r="L30" s="14">
        <v>540.47434466134405</v>
      </c>
      <c r="M30" s="14">
        <v>147</v>
      </c>
      <c r="ZA30" s="8"/>
    </row>
    <row r="31" spans="2:677" x14ac:dyDescent="0.3">
      <c r="B31" s="21"/>
      <c r="C31" s="15" t="s">
        <v>237</v>
      </c>
      <c r="D31" s="13">
        <v>56.052300360070099</v>
      </c>
      <c r="E31" s="13">
        <v>2.0372669573673199</v>
      </c>
      <c r="F31" s="13">
        <v>51.996826397100001</v>
      </c>
      <c r="G31" s="13">
        <v>60.028536118846901</v>
      </c>
      <c r="H31" s="13">
        <v>3.6345822460100199</v>
      </c>
      <c r="I31" s="14">
        <v>585</v>
      </c>
      <c r="J31" s="14">
        <v>982</v>
      </c>
      <c r="K31" s="13">
        <v>1.6528570781145699</v>
      </c>
      <c r="L31" s="14">
        <v>594.12275447322804</v>
      </c>
      <c r="M31" s="14">
        <v>155</v>
      </c>
      <c r="ZA31" s="8"/>
    </row>
    <row r="32" spans="2:677" x14ac:dyDescent="0.3">
      <c r="B32" s="21"/>
      <c r="C32" s="15" t="s">
        <v>238</v>
      </c>
      <c r="D32" s="13">
        <v>79.337904190015394</v>
      </c>
      <c r="E32" s="13">
        <v>2.5137190477020499</v>
      </c>
      <c r="F32" s="13">
        <v>73.895221008007198</v>
      </c>
      <c r="G32" s="13">
        <v>83.893165143971004</v>
      </c>
      <c r="H32" s="13">
        <v>3.1683708731221998</v>
      </c>
      <c r="I32" s="14">
        <v>453</v>
      </c>
      <c r="J32" s="14">
        <v>571</v>
      </c>
      <c r="K32" s="13">
        <v>2.19711724488482</v>
      </c>
      <c r="L32" s="14">
        <v>259.88599439987303</v>
      </c>
      <c r="M32" s="14">
        <v>85</v>
      </c>
      <c r="ZA32" s="8"/>
    </row>
    <row r="33" spans="2:677" x14ac:dyDescent="0.3">
      <c r="B33" s="21"/>
      <c r="C33" s="15" t="s">
        <v>239</v>
      </c>
      <c r="D33" s="13">
        <v>93.618497321101401</v>
      </c>
      <c r="E33" s="13">
        <v>1.43991243032357</v>
      </c>
      <c r="F33" s="13">
        <v>90.101387354355893</v>
      </c>
      <c r="G33" s="13">
        <v>95.942211085541999</v>
      </c>
      <c r="H33" s="13">
        <v>1.53806402743768</v>
      </c>
      <c r="I33" s="14">
        <v>721</v>
      </c>
      <c r="J33" s="14">
        <v>764</v>
      </c>
      <c r="K33" s="13">
        <v>2.6479640086653902</v>
      </c>
      <c r="L33" s="14">
        <v>288.52355904379101</v>
      </c>
      <c r="M33" s="14">
        <v>118</v>
      </c>
      <c r="ZA33" s="8"/>
    </row>
    <row r="34" spans="2:677" x14ac:dyDescent="0.3">
      <c r="B34" s="21"/>
      <c r="C34" s="15" t="s">
        <v>240</v>
      </c>
      <c r="D34" s="13">
        <v>92.656408102469001</v>
      </c>
      <c r="E34" s="13">
        <v>1.2070239725495899</v>
      </c>
      <c r="F34" s="13">
        <v>89.893915697688797</v>
      </c>
      <c r="G34" s="13">
        <v>94.708226664453704</v>
      </c>
      <c r="H34" s="13">
        <v>1.30268806795828</v>
      </c>
      <c r="I34" s="14">
        <v>1280</v>
      </c>
      <c r="J34" s="14">
        <v>1392</v>
      </c>
      <c r="K34" s="13">
        <v>2.9783444756626198</v>
      </c>
      <c r="L34" s="14">
        <v>467.373741141984</v>
      </c>
      <c r="M34" s="14">
        <v>223</v>
      </c>
      <c r="ZA34" s="8"/>
    </row>
    <row r="35" spans="2:677" x14ac:dyDescent="0.3">
      <c r="B35" s="21"/>
      <c r="C35" s="15" t="s">
        <v>241</v>
      </c>
      <c r="D35" s="13">
        <v>94.034911532125506</v>
      </c>
      <c r="E35" s="13">
        <v>1.16041742586494</v>
      </c>
      <c r="F35" s="13">
        <v>91.285284807358494</v>
      </c>
      <c r="G35" s="13">
        <v>95.955427196798595</v>
      </c>
      <c r="H35" s="13">
        <v>1.23402830603877</v>
      </c>
      <c r="I35" s="14">
        <v>762</v>
      </c>
      <c r="J35" s="14">
        <v>804</v>
      </c>
      <c r="K35" s="13">
        <v>1.92769366370437</v>
      </c>
      <c r="L35" s="14">
        <v>417.078716986073</v>
      </c>
      <c r="M35" s="14">
        <v>147</v>
      </c>
      <c r="ZA35" s="8"/>
    </row>
    <row r="36" spans="2:677" x14ac:dyDescent="0.3">
      <c r="B36" s="21"/>
      <c r="C36" s="15" t="s">
        <v>242</v>
      </c>
      <c r="D36" s="13">
        <v>92.924030405900595</v>
      </c>
      <c r="E36" s="13">
        <v>1.4409222992234201</v>
      </c>
      <c r="F36" s="13">
        <v>89.495021347455605</v>
      </c>
      <c r="G36" s="13">
        <v>95.292624635110897</v>
      </c>
      <c r="H36" s="13">
        <v>1.5506455035681801</v>
      </c>
      <c r="I36" s="14">
        <v>813</v>
      </c>
      <c r="J36" s="14">
        <v>864</v>
      </c>
      <c r="K36" s="13">
        <v>2.7250716412735398</v>
      </c>
      <c r="L36" s="14">
        <v>317.05588466518901</v>
      </c>
      <c r="M36" s="14">
        <v>162</v>
      </c>
      <c r="ZA36" s="8"/>
    </row>
    <row r="37" spans="2:677" x14ac:dyDescent="0.3">
      <c r="B37" s="21"/>
      <c r="C37" s="15" t="s">
        <v>243</v>
      </c>
      <c r="D37" s="13">
        <v>96.203806009507502</v>
      </c>
      <c r="E37" s="13">
        <v>0.97924503830885901</v>
      </c>
      <c r="F37" s="13">
        <v>93.701815254874006</v>
      </c>
      <c r="G37" s="13">
        <v>97.735882638404703</v>
      </c>
      <c r="H37" s="13">
        <v>1.0178859641084099</v>
      </c>
      <c r="I37" s="14">
        <v>577</v>
      </c>
      <c r="J37" s="14">
        <v>599</v>
      </c>
      <c r="K37" s="13">
        <v>1.5701577682368799</v>
      </c>
      <c r="L37" s="14">
        <v>381.49032671577498</v>
      </c>
      <c r="M37" s="14">
        <v>91</v>
      </c>
      <c r="ZA37" s="8"/>
    </row>
    <row r="38" spans="2:677" x14ac:dyDescent="0.3">
      <c r="B38" s="21" t="s">
        <v>259</v>
      </c>
      <c r="C38" s="15" t="s">
        <v>244</v>
      </c>
      <c r="D38" s="13">
        <v>90.924421217946104</v>
      </c>
      <c r="E38" s="13">
        <v>0.71392141955323796</v>
      </c>
      <c r="F38" s="13">
        <v>89.423521730336901</v>
      </c>
      <c r="G38" s="13">
        <v>92.230834087376294</v>
      </c>
      <c r="H38" s="13">
        <v>0.78518115374302599</v>
      </c>
      <c r="I38" s="14">
        <v>9524</v>
      </c>
      <c r="J38" s="14">
        <v>10303</v>
      </c>
      <c r="K38" s="13">
        <v>6.3630816170217699</v>
      </c>
      <c r="L38" s="14">
        <v>1619.1840086474199</v>
      </c>
      <c r="M38" s="14">
        <v>1657</v>
      </c>
      <c r="ZA38" s="8"/>
    </row>
    <row r="39" spans="2:677" x14ac:dyDescent="0.3">
      <c r="B39" s="21"/>
      <c r="C39" s="15" t="s">
        <v>245</v>
      </c>
      <c r="D39" s="13">
        <v>75.794844513780703</v>
      </c>
      <c r="E39" s="13">
        <v>1.0339492134844801</v>
      </c>
      <c r="F39" s="13">
        <v>73.709164169566407</v>
      </c>
      <c r="G39" s="13">
        <v>77.764977842295295</v>
      </c>
      <c r="H39" s="13">
        <v>1.3641418755024799</v>
      </c>
      <c r="I39" s="14">
        <v>7040</v>
      </c>
      <c r="J39" s="14">
        <v>8695</v>
      </c>
      <c r="K39" s="13">
        <v>5.0660620806820704</v>
      </c>
      <c r="L39" s="14">
        <v>1716.3232233485301</v>
      </c>
      <c r="M39" s="14">
        <v>1347</v>
      </c>
      <c r="ZA39" s="8"/>
    </row>
    <row r="40" spans="2:677" x14ac:dyDescent="0.3">
      <c r="B40" s="21" t="s">
        <v>261</v>
      </c>
      <c r="C40" s="15" t="s">
        <v>246</v>
      </c>
      <c r="D40" s="13">
        <v>83.819654599148194</v>
      </c>
      <c r="E40" s="13">
        <v>1.2577565163337401</v>
      </c>
      <c r="F40" s="13">
        <v>81.198908977241999</v>
      </c>
      <c r="G40" s="13">
        <v>86.137453577951902</v>
      </c>
      <c r="H40" s="13">
        <v>1.5005508222966599</v>
      </c>
      <c r="I40" s="14">
        <v>3122</v>
      </c>
      <c r="J40" s="14">
        <v>3546</v>
      </c>
      <c r="K40" s="13">
        <v>4.13500212243218</v>
      </c>
      <c r="L40" s="14">
        <v>857.55699634665905</v>
      </c>
      <c r="M40" s="14">
        <v>1755</v>
      </c>
      <c r="ZA40" s="8"/>
    </row>
    <row r="41" spans="2:677" x14ac:dyDescent="0.3">
      <c r="B41" s="21"/>
      <c r="C41" s="15" t="s">
        <v>247</v>
      </c>
      <c r="D41" s="13">
        <v>82.512917707061604</v>
      </c>
      <c r="E41" s="13">
        <v>1.4281755220480401</v>
      </c>
      <c r="F41" s="13">
        <v>79.533371105287898</v>
      </c>
      <c r="G41" s="13">
        <v>85.139745637280797</v>
      </c>
      <c r="H41" s="13">
        <v>1.73085083128241</v>
      </c>
      <c r="I41" s="14">
        <v>2908</v>
      </c>
      <c r="J41" s="14">
        <v>3331</v>
      </c>
      <c r="K41" s="13">
        <v>4.7072591321109503</v>
      </c>
      <c r="L41" s="14">
        <v>707.63047168517198</v>
      </c>
      <c r="M41" s="14">
        <v>1914</v>
      </c>
      <c r="ZA41" s="8"/>
    </row>
    <row r="42" spans="2:677" x14ac:dyDescent="0.3">
      <c r="B42" s="21"/>
      <c r="C42" s="15" t="s">
        <v>248</v>
      </c>
      <c r="D42" s="13">
        <v>83.555797617288405</v>
      </c>
      <c r="E42" s="13">
        <v>1.1196712136893301</v>
      </c>
      <c r="F42" s="13">
        <v>81.240763474806798</v>
      </c>
      <c r="G42" s="13">
        <v>85.635652706722198</v>
      </c>
      <c r="H42" s="13">
        <v>1.3400281555778699</v>
      </c>
      <c r="I42" s="14">
        <v>2940</v>
      </c>
      <c r="J42" s="14">
        <v>3387</v>
      </c>
      <c r="K42" s="13">
        <v>3.0894315482610502</v>
      </c>
      <c r="L42" s="14">
        <v>1096.31818899061</v>
      </c>
      <c r="M42" s="14">
        <v>1954</v>
      </c>
      <c r="ZA42" s="8"/>
    </row>
    <row r="43" spans="2:677" x14ac:dyDescent="0.3">
      <c r="B43" s="21"/>
      <c r="C43" s="15" t="s">
        <v>249</v>
      </c>
      <c r="D43" s="13">
        <v>80.485967987160606</v>
      </c>
      <c r="E43" s="13">
        <v>1.25173869252587</v>
      </c>
      <c r="F43" s="13">
        <v>77.913885572167999</v>
      </c>
      <c r="G43" s="13">
        <v>82.824543814809601</v>
      </c>
      <c r="H43" s="13">
        <v>1.5552259901074299</v>
      </c>
      <c r="I43" s="14">
        <v>3318</v>
      </c>
      <c r="J43" s="14">
        <v>3842</v>
      </c>
      <c r="K43" s="13">
        <v>3.83181450981143</v>
      </c>
      <c r="L43" s="14">
        <v>1002.65813759056</v>
      </c>
      <c r="M43" s="14">
        <v>2060</v>
      </c>
      <c r="ZA43" s="8"/>
    </row>
    <row r="44" spans="2:677" x14ac:dyDescent="0.3">
      <c r="B44" s="21"/>
      <c r="C44" s="15" t="s">
        <v>250</v>
      </c>
      <c r="D44" s="13">
        <v>79.818999424810301</v>
      </c>
      <c r="E44" s="13">
        <v>1.0799676969735601</v>
      </c>
      <c r="F44" s="13">
        <v>77.617962210978206</v>
      </c>
      <c r="G44" s="13">
        <v>81.854190041444397</v>
      </c>
      <c r="H44" s="13">
        <v>1.35302084059684</v>
      </c>
      <c r="I44" s="14">
        <v>4106</v>
      </c>
      <c r="J44" s="14">
        <v>4718</v>
      </c>
      <c r="K44" s="13">
        <v>3.4153753073819502</v>
      </c>
      <c r="L44" s="14">
        <v>1381.40016114849</v>
      </c>
      <c r="M44" s="14">
        <v>2073</v>
      </c>
      <c r="ZA44" s="8"/>
    </row>
    <row r="45" spans="2:677" x14ac:dyDescent="0.3">
      <c r="B45" s="21" t="s">
        <v>260</v>
      </c>
      <c r="C45" s="15" t="s">
        <v>251</v>
      </c>
      <c r="D45" s="13">
        <v>81.459864966837003</v>
      </c>
      <c r="E45" s="13">
        <v>0.69040569062832102</v>
      </c>
      <c r="F45" s="13">
        <v>80.067844179557696</v>
      </c>
      <c r="G45" s="13">
        <v>82.775583231647801</v>
      </c>
      <c r="H45" s="13">
        <v>0.84754092203490705</v>
      </c>
      <c r="I45" s="14">
        <v>13160</v>
      </c>
      <c r="J45" s="14">
        <v>15153</v>
      </c>
      <c r="K45" s="13">
        <v>4.7821380421154798</v>
      </c>
      <c r="L45" s="14">
        <v>3168.6663719345001</v>
      </c>
      <c r="M45" s="14">
        <v>3050</v>
      </c>
      <c r="ZA45" s="8"/>
    </row>
    <row r="46" spans="2:677" x14ac:dyDescent="0.3">
      <c r="B46" s="21"/>
      <c r="C46" s="15" t="s">
        <v>252</v>
      </c>
      <c r="D46" s="13">
        <v>83.830279495177805</v>
      </c>
      <c r="E46" s="13">
        <v>1.24643754728504</v>
      </c>
      <c r="F46" s="13">
        <v>81.234412877389104</v>
      </c>
      <c r="G46" s="13">
        <v>86.128374977652797</v>
      </c>
      <c r="H46" s="13">
        <v>1.4868583938775199</v>
      </c>
      <c r="I46" s="14">
        <v>3234</v>
      </c>
      <c r="J46" s="14">
        <v>3671</v>
      </c>
      <c r="K46" s="13">
        <v>4.2063333119918402</v>
      </c>
      <c r="L46" s="14">
        <v>872.73159964150796</v>
      </c>
      <c r="M46" s="14">
        <v>1801</v>
      </c>
      <c r="ZA46" s="8"/>
    </row>
    <row r="47" spans="2:677" x14ac:dyDescent="0.3">
      <c r="B47" s="21" t="s">
        <v>254</v>
      </c>
      <c r="C47" s="15" t="s">
        <v>253</v>
      </c>
      <c r="D47" s="13">
        <v>78.521151146320094</v>
      </c>
      <c r="E47" s="13">
        <v>0.72607221082877904</v>
      </c>
      <c r="F47" s="13">
        <v>77.063226962527096</v>
      </c>
      <c r="G47" s="13">
        <v>79.910563513025593</v>
      </c>
      <c r="H47" s="13">
        <v>0.92468360464530297</v>
      </c>
      <c r="I47" s="14">
        <v>11298</v>
      </c>
      <c r="J47" s="14">
        <v>13249</v>
      </c>
      <c r="K47" s="13">
        <v>4.1410673338011996</v>
      </c>
      <c r="L47" s="14">
        <v>3199.4167039632198</v>
      </c>
      <c r="M47" s="14">
        <v>2803</v>
      </c>
      <c r="ZA47" s="8"/>
    </row>
    <row r="48" spans="2:677" x14ac:dyDescent="0.3">
      <c r="B48" s="21"/>
      <c r="C48" s="15" t="s">
        <v>254</v>
      </c>
      <c r="D48" s="13">
        <v>89.465010389233399</v>
      </c>
      <c r="E48" s="13">
        <v>0.82459084802960203</v>
      </c>
      <c r="F48" s="13">
        <v>87.735077203691404</v>
      </c>
      <c r="G48" s="13">
        <v>90.976038089302094</v>
      </c>
      <c r="H48" s="13">
        <v>0.92169088724415704</v>
      </c>
      <c r="I48" s="14">
        <v>5266</v>
      </c>
      <c r="J48" s="14">
        <v>5749</v>
      </c>
      <c r="K48" s="13">
        <v>4.1467366177695402</v>
      </c>
      <c r="L48" s="14">
        <v>1386.39140363158</v>
      </c>
      <c r="M48" s="14">
        <v>2183</v>
      </c>
      <c r="ZA48" s="8"/>
    </row>
    <row r="50" spans="2:9" x14ac:dyDescent="0.3">
      <c r="B50" s="16"/>
      <c r="C50" s="16"/>
      <c r="D50" s="16"/>
    </row>
    <row r="51" spans="2:9" x14ac:dyDescent="0.3">
      <c r="B51" s="16" t="s">
        <v>264</v>
      </c>
      <c r="C51" s="16"/>
      <c r="D51" s="16"/>
    </row>
    <row r="52" spans="2:9" x14ac:dyDescent="0.3">
      <c r="B52" s="16" t="s">
        <v>265</v>
      </c>
      <c r="C52" s="16"/>
      <c r="D52" s="16"/>
    </row>
    <row r="53" spans="2:9" x14ac:dyDescent="0.3">
      <c r="B53" s="16" t="s">
        <v>266</v>
      </c>
      <c r="C53" s="16"/>
      <c r="D53" s="16"/>
    </row>
    <row r="54" spans="2:9" x14ac:dyDescent="0.3">
      <c r="B54" s="16" t="s">
        <v>267</v>
      </c>
      <c r="C54" s="16"/>
      <c r="D54" s="16"/>
    </row>
    <row r="55" spans="2:9" x14ac:dyDescent="0.3">
      <c r="B55" s="16" t="s">
        <v>268</v>
      </c>
      <c r="C55" s="16"/>
      <c r="D55" s="16"/>
    </row>
    <row r="56" spans="2:9" x14ac:dyDescent="0.3">
      <c r="B56" s="16" t="s">
        <v>318</v>
      </c>
      <c r="C56" s="16"/>
      <c r="D56" s="16"/>
    </row>
    <row r="57" spans="2:9" x14ac:dyDescent="0.3">
      <c r="B57" s="16" t="s">
        <v>319</v>
      </c>
      <c r="C57" s="16"/>
      <c r="D57" s="16"/>
    </row>
    <row r="58" spans="2:9" x14ac:dyDescent="0.3">
      <c r="B58" s="16" t="s">
        <v>270</v>
      </c>
      <c r="C58" s="16"/>
      <c r="D58" s="16"/>
    </row>
    <row r="59" spans="2:9" x14ac:dyDescent="0.3">
      <c r="B59" s="16" t="s">
        <v>9</v>
      </c>
      <c r="C59" s="7" t="str">
        <f>HYPERLINK("https://www.cdc.gov/nchs/data/series/sr_02/sr02_175.pdf", "Link to Vital and Health Statistics")</f>
        <v>Link to Vital and Health Statistics</v>
      </c>
      <c r="D59" s="16"/>
    </row>
    <row r="60" spans="2:9" x14ac:dyDescent="0.3">
      <c r="B60" s="16" t="s">
        <v>271</v>
      </c>
      <c r="C60" s="16"/>
      <c r="D60" s="16"/>
    </row>
    <row r="61" spans="2:9" x14ac:dyDescent="0.3">
      <c r="B61" s="16" t="s">
        <v>272</v>
      </c>
      <c r="C61" s="16"/>
      <c r="D61" s="16"/>
    </row>
    <row r="62" spans="2:9" x14ac:dyDescent="0.3">
      <c r="B62" s="16"/>
      <c r="C62" s="16"/>
      <c r="D62" s="16"/>
    </row>
    <row r="63" spans="2:9" ht="90" customHeight="1" x14ac:dyDescent="0.3">
      <c r="B63" s="18" t="s">
        <v>336</v>
      </c>
      <c r="C63" s="19"/>
      <c r="D63" s="19"/>
      <c r="E63" s="20"/>
      <c r="F63" s="20"/>
      <c r="G63" s="20"/>
      <c r="H63" s="20"/>
      <c r="I63" s="20"/>
    </row>
    <row r="64" spans="2:9" x14ac:dyDescent="0.3">
      <c r="B64" s="16"/>
      <c r="C64" s="16"/>
      <c r="D64" s="16"/>
    </row>
    <row r="65" spans="2:4" x14ac:dyDescent="0.3">
      <c r="B65" s="16"/>
      <c r="C65" s="16"/>
      <c r="D65" s="16"/>
    </row>
    <row r="66" spans="2:4" x14ac:dyDescent="0.3">
      <c r="B66" s="16"/>
      <c r="C66" s="16"/>
      <c r="D66" s="16"/>
    </row>
    <row r="67" spans="2:4" x14ac:dyDescent="0.3">
      <c r="B67" s="16"/>
      <c r="C67" s="16"/>
      <c r="D67" s="16"/>
    </row>
    <row r="68" spans="2:4" x14ac:dyDescent="0.3">
      <c r="B68" s="16"/>
      <c r="C68" s="16"/>
      <c r="D68" s="16"/>
    </row>
    <row r="69" spans="2:4" x14ac:dyDescent="0.3">
      <c r="B69" s="16"/>
      <c r="C69" s="16"/>
      <c r="D69" s="16"/>
    </row>
    <row r="70" spans="2:4" x14ac:dyDescent="0.3">
      <c r="B70" s="16"/>
      <c r="C70" s="16"/>
      <c r="D70" s="16"/>
    </row>
  </sheetData>
  <mergeCells count="10">
    <mergeCell ref="B8:C8"/>
    <mergeCell ref="B9:C9"/>
    <mergeCell ref="B10:B11"/>
    <mergeCell ref="B12:B14"/>
    <mergeCell ref="B15:B37"/>
    <mergeCell ref="B38:B39"/>
    <mergeCell ref="B45:B46"/>
    <mergeCell ref="B47:B48"/>
    <mergeCell ref="B40:B44"/>
    <mergeCell ref="B63:I63"/>
  </mergeCells>
  <conditionalFormatting sqref="D9:D48">
    <cfRule type="expression" dxfId="27" priority="1">
      <formula>ZA9 = 3</formula>
    </cfRule>
    <cfRule type="expression" dxfId="26" priority="81">
      <formula>ZA9 = 2</formula>
    </cfRule>
    <cfRule type="expression" dxfId="25" priority="41">
      <formula>I9 = J9</formula>
    </cfRule>
    <cfRule type="expression" dxfId="24" priority="121">
      <formula>ZA9 = 1</formula>
    </cfRule>
  </conditionalFormatting>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1:ZA70"/>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193</v>
      </c>
      <c r="M2" s="11" t="str">
        <f>HYPERLINK("#'INDICE'!A1", "Índice")</f>
        <v>Índice</v>
      </c>
    </row>
    <row r="3" spans="2:677" x14ac:dyDescent="0.3">
      <c r="B3" s="9" t="s">
        <v>7</v>
      </c>
      <c r="C3" s="10" t="s">
        <v>192</v>
      </c>
    </row>
    <row r="4" spans="2:677" x14ac:dyDescent="0.3">
      <c r="B4" s="9" t="s">
        <v>8</v>
      </c>
      <c r="C4" s="10" t="s">
        <v>262</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15.532423757691699</v>
      </c>
      <c r="E9" s="13">
        <v>0.59001632132263104</v>
      </c>
      <c r="F9" s="13">
        <v>14.410392671891801</v>
      </c>
      <c r="G9" s="13">
        <v>16.7247476035799</v>
      </c>
      <c r="H9" s="13">
        <v>3.7986107675594001</v>
      </c>
      <c r="I9" s="14">
        <v>4512</v>
      </c>
      <c r="J9" s="14">
        <v>19821</v>
      </c>
      <c r="K9" s="13">
        <v>5.2589911273872101</v>
      </c>
      <c r="L9" s="14">
        <v>3768.9738430586699</v>
      </c>
      <c r="M9" s="14">
        <v>3119</v>
      </c>
      <c r="ZA9" s="8"/>
    </row>
    <row r="10" spans="2:677" x14ac:dyDescent="0.3">
      <c r="B10" s="21" t="s">
        <v>256</v>
      </c>
      <c r="C10" s="15" t="s">
        <v>216</v>
      </c>
      <c r="D10" s="13">
        <v>7.4755296407516596</v>
      </c>
      <c r="E10" s="13">
        <v>0.62001298945818994</v>
      </c>
      <c r="F10" s="13">
        <v>6.3468624268293201</v>
      </c>
      <c r="G10" s="13">
        <v>8.7860787846935793</v>
      </c>
      <c r="H10" s="13">
        <v>8.2939004893818904</v>
      </c>
      <c r="I10" s="14">
        <v>1311</v>
      </c>
      <c r="J10" s="14">
        <v>12282</v>
      </c>
      <c r="K10" s="13">
        <v>6.8255355379380598</v>
      </c>
      <c r="L10" s="14">
        <v>1799.4192443557799</v>
      </c>
      <c r="M10" s="14">
        <v>1972</v>
      </c>
      <c r="ZA10" s="8"/>
    </row>
    <row r="11" spans="2:677" x14ac:dyDescent="0.3">
      <c r="B11" s="21"/>
      <c r="C11" s="15" t="s">
        <v>217</v>
      </c>
      <c r="D11" s="13">
        <v>34.371814982512497</v>
      </c>
      <c r="E11" s="13">
        <v>1.2374603732399001</v>
      </c>
      <c r="F11" s="13">
        <v>31.986313163700601</v>
      </c>
      <c r="G11" s="13">
        <v>36.8388628668094</v>
      </c>
      <c r="H11" s="13">
        <v>3.6002183005741299</v>
      </c>
      <c r="I11" s="14">
        <v>3201</v>
      </c>
      <c r="J11" s="14">
        <v>7539</v>
      </c>
      <c r="K11" s="13">
        <v>5.1171232223119203</v>
      </c>
      <c r="L11" s="14">
        <v>1473.2887351877901</v>
      </c>
      <c r="M11" s="14">
        <v>1147</v>
      </c>
      <c r="ZA11" s="8"/>
    </row>
    <row r="12" spans="2:677" x14ac:dyDescent="0.3">
      <c r="B12" s="21" t="s">
        <v>257</v>
      </c>
      <c r="C12" s="15" t="s">
        <v>218</v>
      </c>
      <c r="D12" s="13">
        <v>10.286291799142701</v>
      </c>
      <c r="E12" s="13">
        <v>0.54955023565094696</v>
      </c>
      <c r="F12" s="13">
        <v>9.2570770606366306</v>
      </c>
      <c r="G12" s="13">
        <v>11.415540730669401</v>
      </c>
      <c r="H12" s="13">
        <v>5.3425495444018898</v>
      </c>
      <c r="I12" s="14">
        <v>1197</v>
      </c>
      <c r="J12" s="14">
        <v>8002</v>
      </c>
      <c r="K12" s="13">
        <v>2.61843272349669</v>
      </c>
      <c r="L12" s="14">
        <v>3056.02657963807</v>
      </c>
      <c r="M12" s="14">
        <v>1253</v>
      </c>
      <c r="ZA12" s="8"/>
    </row>
    <row r="13" spans="2:677" x14ac:dyDescent="0.3">
      <c r="B13" s="21"/>
      <c r="C13" s="15" t="s">
        <v>219</v>
      </c>
      <c r="D13" s="13">
        <v>15.451265539980801</v>
      </c>
      <c r="E13" s="13">
        <v>1.03653555887699</v>
      </c>
      <c r="F13" s="13">
        <v>13.524796258054399</v>
      </c>
      <c r="G13" s="13">
        <v>17.596303565316099</v>
      </c>
      <c r="H13" s="13">
        <v>6.7084185188255701</v>
      </c>
      <c r="I13" s="14">
        <v>1201</v>
      </c>
      <c r="J13" s="14">
        <v>6357</v>
      </c>
      <c r="K13" s="13">
        <v>5.2273446099881999</v>
      </c>
      <c r="L13" s="14">
        <v>1216.10501589149</v>
      </c>
      <c r="M13" s="14">
        <v>1018</v>
      </c>
      <c r="ZA13" s="8"/>
    </row>
    <row r="14" spans="2:677" x14ac:dyDescent="0.3">
      <c r="B14" s="21"/>
      <c r="C14" s="15" t="s">
        <v>220</v>
      </c>
      <c r="D14" s="13">
        <v>49.320365292545901</v>
      </c>
      <c r="E14" s="13">
        <v>1.1800187866434799</v>
      </c>
      <c r="F14" s="13">
        <v>47.007380472540298</v>
      </c>
      <c r="G14" s="13">
        <v>51.636263095602601</v>
      </c>
      <c r="H14" s="13">
        <v>2.3925588945745702</v>
      </c>
      <c r="I14" s="14">
        <v>2114</v>
      </c>
      <c r="J14" s="14">
        <v>5462</v>
      </c>
      <c r="K14" s="13">
        <v>3.04221749353795</v>
      </c>
      <c r="L14" s="14">
        <v>1795.4008914885201</v>
      </c>
      <c r="M14" s="14">
        <v>848</v>
      </c>
      <c r="ZA14" s="8"/>
    </row>
    <row r="15" spans="2:677" x14ac:dyDescent="0.3">
      <c r="B15" s="21" t="s">
        <v>258</v>
      </c>
      <c r="C15" s="15" t="s">
        <v>221</v>
      </c>
      <c r="D15" s="13">
        <v>13.5269933845561</v>
      </c>
      <c r="E15" s="13">
        <v>2.1095055012552901</v>
      </c>
      <c r="F15" s="13">
        <v>9.85782360845994</v>
      </c>
      <c r="G15" s="13">
        <v>18.2848366999159</v>
      </c>
      <c r="H15" s="13">
        <v>15.594784748425599</v>
      </c>
      <c r="I15" s="14">
        <v>81</v>
      </c>
      <c r="J15" s="14">
        <v>623</v>
      </c>
      <c r="K15" s="13">
        <v>2.3663003732951</v>
      </c>
      <c r="L15" s="14">
        <v>263.28018498026302</v>
      </c>
      <c r="M15" s="14">
        <v>96</v>
      </c>
      <c r="ZA15" s="8"/>
    </row>
    <row r="16" spans="2:677" x14ac:dyDescent="0.3">
      <c r="B16" s="21"/>
      <c r="C16" s="15" t="s">
        <v>222</v>
      </c>
      <c r="D16" s="13">
        <v>33.590241087102399</v>
      </c>
      <c r="E16" s="13">
        <v>3.0940647096114602</v>
      </c>
      <c r="F16" s="13">
        <v>27.7604151773021</v>
      </c>
      <c r="G16" s="13">
        <v>39.967011881433699</v>
      </c>
      <c r="H16" s="13">
        <v>9.2112012580924407</v>
      </c>
      <c r="I16" s="14">
        <v>231</v>
      </c>
      <c r="J16" s="14">
        <v>722</v>
      </c>
      <c r="K16" s="13">
        <v>3.0942045816899402</v>
      </c>
      <c r="L16" s="14">
        <v>233.339451525752</v>
      </c>
      <c r="M16" s="14">
        <v>114</v>
      </c>
      <c r="ZA16" s="8"/>
    </row>
    <row r="17" spans="2:677" x14ac:dyDescent="0.3">
      <c r="B17" s="21"/>
      <c r="C17" s="15" t="s">
        <v>223</v>
      </c>
      <c r="D17" s="13">
        <v>18.358068277701701</v>
      </c>
      <c r="E17" s="13">
        <v>2.4499596203313199</v>
      </c>
      <c r="F17" s="13">
        <v>13.990344055784901</v>
      </c>
      <c r="G17" s="13">
        <v>23.713427712726499</v>
      </c>
      <c r="H17" s="13">
        <v>13.3454107658327</v>
      </c>
      <c r="I17" s="14">
        <v>124</v>
      </c>
      <c r="J17" s="14">
        <v>726</v>
      </c>
      <c r="K17" s="13">
        <v>2.90345839232244</v>
      </c>
      <c r="L17" s="14">
        <v>250.046634702859</v>
      </c>
      <c r="M17" s="14">
        <v>114</v>
      </c>
      <c r="ZA17" s="8"/>
    </row>
    <row r="18" spans="2:677" x14ac:dyDescent="0.3">
      <c r="B18" s="21"/>
      <c r="C18" s="15" t="s">
        <v>224</v>
      </c>
      <c r="D18" s="13">
        <v>16.596976866361999</v>
      </c>
      <c r="E18" s="13">
        <v>4.1450187909111902</v>
      </c>
      <c r="F18" s="13">
        <v>9.8936225659731196</v>
      </c>
      <c r="G18" s="13">
        <v>26.506102023789602</v>
      </c>
      <c r="H18" s="13">
        <v>24.974540991932798</v>
      </c>
      <c r="I18" s="14">
        <v>82</v>
      </c>
      <c r="J18" s="14">
        <v>629</v>
      </c>
      <c r="K18" s="13">
        <v>7.7947442369373201</v>
      </c>
      <c r="L18" s="14">
        <v>80.695399474344299</v>
      </c>
      <c r="M18" s="14">
        <v>93</v>
      </c>
      <c r="ZA18" s="8"/>
    </row>
    <row r="19" spans="2:677" x14ac:dyDescent="0.3">
      <c r="B19" s="21"/>
      <c r="C19" s="15" t="s">
        <v>225</v>
      </c>
      <c r="D19" s="13">
        <v>11.047040822216699</v>
      </c>
      <c r="E19" s="13">
        <v>2.1563760199872499</v>
      </c>
      <c r="F19" s="13">
        <v>7.4332278690784603</v>
      </c>
      <c r="G19" s="13">
        <v>16.111974409917</v>
      </c>
      <c r="H19" s="13">
        <v>19.519942532036001</v>
      </c>
      <c r="I19" s="14">
        <v>67</v>
      </c>
      <c r="J19" s="14">
        <v>547</v>
      </c>
      <c r="K19" s="13">
        <v>2.5836594622774398</v>
      </c>
      <c r="L19" s="14">
        <v>211.71520782302699</v>
      </c>
      <c r="M19" s="14">
        <v>88</v>
      </c>
      <c r="ZA19" s="8"/>
    </row>
    <row r="20" spans="2:677" x14ac:dyDescent="0.3">
      <c r="B20" s="21"/>
      <c r="C20" s="15" t="s">
        <v>226</v>
      </c>
      <c r="D20" s="13">
        <v>12.8379102706078</v>
      </c>
      <c r="E20" s="13">
        <v>2.17800611488815</v>
      </c>
      <c r="F20" s="13">
        <v>9.0947786625613904</v>
      </c>
      <c r="G20" s="13">
        <v>17.819613414892501</v>
      </c>
      <c r="H20" s="13">
        <v>16.965425594807702</v>
      </c>
      <c r="I20" s="14">
        <v>81</v>
      </c>
      <c r="J20" s="14">
        <v>555</v>
      </c>
      <c r="K20" s="13">
        <v>2.3485833857779999</v>
      </c>
      <c r="L20" s="14">
        <v>236.31266548202601</v>
      </c>
      <c r="M20" s="14">
        <v>89</v>
      </c>
      <c r="ZA20" s="8"/>
    </row>
    <row r="21" spans="2:677" x14ac:dyDescent="0.3">
      <c r="B21" s="21"/>
      <c r="C21" s="15" t="s">
        <v>227</v>
      </c>
      <c r="D21" s="13">
        <v>31.520507441609599</v>
      </c>
      <c r="E21" s="13">
        <v>2.5978786979206498</v>
      </c>
      <c r="F21" s="13">
        <v>26.634212917297098</v>
      </c>
      <c r="G21" s="13">
        <v>36.852942316278501</v>
      </c>
      <c r="H21" s="13">
        <v>8.2418682590472301</v>
      </c>
      <c r="I21" s="14">
        <v>361</v>
      </c>
      <c r="J21" s="14">
        <v>1199</v>
      </c>
      <c r="K21" s="13">
        <v>3.7457675387565699</v>
      </c>
      <c r="L21" s="14">
        <v>320.09461014177498</v>
      </c>
      <c r="M21" s="14">
        <v>195</v>
      </c>
      <c r="ZA21" s="8"/>
    </row>
    <row r="22" spans="2:677" x14ac:dyDescent="0.3">
      <c r="B22" s="21"/>
      <c r="C22" s="15" t="s">
        <v>228</v>
      </c>
      <c r="D22" s="13">
        <v>31.188011422283001</v>
      </c>
      <c r="E22" s="13">
        <v>1.7337246438306</v>
      </c>
      <c r="F22" s="13">
        <v>27.8772440259002</v>
      </c>
      <c r="G22" s="13">
        <v>34.702782808227298</v>
      </c>
      <c r="H22" s="13">
        <v>5.5589457768118802</v>
      </c>
      <c r="I22" s="14">
        <v>388</v>
      </c>
      <c r="J22" s="14">
        <v>1442</v>
      </c>
      <c r="K22" s="13">
        <v>2.0182382491244701</v>
      </c>
      <c r="L22" s="14">
        <v>714.48452660410896</v>
      </c>
      <c r="M22" s="14">
        <v>219</v>
      </c>
      <c r="ZA22" s="8"/>
    </row>
    <row r="23" spans="2:677" x14ac:dyDescent="0.3">
      <c r="B23" s="21"/>
      <c r="C23" s="15" t="s">
        <v>229</v>
      </c>
      <c r="D23" s="13">
        <v>10.1089146446211</v>
      </c>
      <c r="E23" s="13">
        <v>1.96322706497429</v>
      </c>
      <c r="F23" s="13">
        <v>6.8403430462187904</v>
      </c>
      <c r="G23" s="13">
        <v>14.692999995018599</v>
      </c>
      <c r="H23" s="13">
        <v>19.420750238690601</v>
      </c>
      <c r="I23" s="14">
        <v>79</v>
      </c>
      <c r="J23" s="14">
        <v>1057</v>
      </c>
      <c r="K23" s="13">
        <v>4.4790285439205002</v>
      </c>
      <c r="L23" s="14">
        <v>235.98867246217799</v>
      </c>
      <c r="M23" s="14">
        <v>179</v>
      </c>
      <c r="ZA23" s="8"/>
    </row>
    <row r="24" spans="2:677" x14ac:dyDescent="0.3">
      <c r="B24" s="21"/>
      <c r="C24" s="15" t="s">
        <v>230</v>
      </c>
      <c r="D24" s="13">
        <v>11.2262284291679</v>
      </c>
      <c r="E24" s="13">
        <v>2.9661462927790998</v>
      </c>
      <c r="F24" s="13">
        <v>6.5473333853958398</v>
      </c>
      <c r="G24" s="13">
        <v>18.583868121537002</v>
      </c>
      <c r="H24" s="13">
        <v>26.421574364837198</v>
      </c>
      <c r="I24" s="14">
        <v>58</v>
      </c>
      <c r="J24" s="14">
        <v>667</v>
      </c>
      <c r="K24" s="13">
        <v>5.8795057154101702</v>
      </c>
      <c r="L24" s="14">
        <v>113.44491055630699</v>
      </c>
      <c r="M24" s="14">
        <v>99</v>
      </c>
      <c r="ZA24" s="8"/>
    </row>
    <row r="25" spans="2:677" x14ac:dyDescent="0.3">
      <c r="B25" s="21"/>
      <c r="C25" s="15" t="s">
        <v>231</v>
      </c>
      <c r="D25" s="13">
        <v>29.583639857905801</v>
      </c>
      <c r="E25" s="13">
        <v>2.1400641096528599</v>
      </c>
      <c r="F25" s="13">
        <v>25.538454263759199</v>
      </c>
      <c r="G25" s="13">
        <v>33.9771928069555</v>
      </c>
      <c r="H25" s="13">
        <v>7.2339445718372399</v>
      </c>
      <c r="I25" s="14">
        <v>295</v>
      </c>
      <c r="J25" s="14">
        <v>1033</v>
      </c>
      <c r="K25" s="13">
        <v>2.2688620204147298</v>
      </c>
      <c r="L25" s="14">
        <v>455.294324073165</v>
      </c>
      <c r="M25" s="14">
        <v>159</v>
      </c>
      <c r="ZA25" s="8"/>
    </row>
    <row r="26" spans="2:677" x14ac:dyDescent="0.3">
      <c r="B26" s="21"/>
      <c r="C26" s="15" t="s">
        <v>232</v>
      </c>
      <c r="D26" s="13">
        <v>18.8118838534544</v>
      </c>
      <c r="E26" s="13">
        <v>1.86941515502748</v>
      </c>
      <c r="F26" s="13">
        <v>15.3961838527098</v>
      </c>
      <c r="G26" s="13">
        <v>22.781320076971301</v>
      </c>
      <c r="H26" s="13">
        <v>9.9374159950716994</v>
      </c>
      <c r="I26" s="14">
        <v>193</v>
      </c>
      <c r="J26" s="14">
        <v>1105</v>
      </c>
      <c r="K26" s="13">
        <v>2.5261308264068401</v>
      </c>
      <c r="L26" s="14">
        <v>437.42785941603398</v>
      </c>
      <c r="M26" s="14">
        <v>174</v>
      </c>
      <c r="ZA26" s="8"/>
    </row>
    <row r="27" spans="2:677" x14ac:dyDescent="0.3">
      <c r="B27" s="21"/>
      <c r="C27" s="15" t="s">
        <v>233</v>
      </c>
      <c r="D27" s="13">
        <v>16.5631321064924</v>
      </c>
      <c r="E27" s="13">
        <v>1.67956186918422</v>
      </c>
      <c r="F27" s="13">
        <v>13.5061584692669</v>
      </c>
      <c r="G27" s="13">
        <v>20.150821033875001</v>
      </c>
      <c r="H27" s="13">
        <v>10.140363902101999</v>
      </c>
      <c r="I27" s="14">
        <v>162</v>
      </c>
      <c r="J27" s="14">
        <v>957</v>
      </c>
      <c r="K27" s="13">
        <v>1.951414162256</v>
      </c>
      <c r="L27" s="14">
        <v>490.41357724576</v>
      </c>
      <c r="M27" s="14">
        <v>160</v>
      </c>
      <c r="ZA27" s="8"/>
    </row>
    <row r="28" spans="2:677" x14ac:dyDescent="0.3">
      <c r="B28" s="21"/>
      <c r="C28" s="15" t="s">
        <v>234</v>
      </c>
      <c r="D28" s="13">
        <v>61.623802244406299</v>
      </c>
      <c r="E28" s="13">
        <v>3.1842541822441599</v>
      </c>
      <c r="F28" s="13">
        <v>55.133588502455297</v>
      </c>
      <c r="G28" s="13">
        <v>67.724768854167607</v>
      </c>
      <c r="H28" s="13">
        <v>5.1672471776653603</v>
      </c>
      <c r="I28" s="14">
        <v>246</v>
      </c>
      <c r="J28" s="14">
        <v>552</v>
      </c>
      <c r="K28" s="13">
        <v>2.3624173312718799</v>
      </c>
      <c r="L28" s="14">
        <v>233.65896985813899</v>
      </c>
      <c r="M28" s="14">
        <v>89</v>
      </c>
      <c r="ZA28" s="8"/>
    </row>
    <row r="29" spans="2:677" x14ac:dyDescent="0.3">
      <c r="B29" s="21"/>
      <c r="C29" s="15" t="s">
        <v>235</v>
      </c>
      <c r="D29" s="13">
        <v>49.088342565556701</v>
      </c>
      <c r="E29" s="13">
        <v>2.9787801806548702</v>
      </c>
      <c r="F29" s="13">
        <v>43.229329581801501</v>
      </c>
      <c r="G29" s="13">
        <v>54.972507714870297</v>
      </c>
      <c r="H29" s="13">
        <v>6.0682028053335797</v>
      </c>
      <c r="I29" s="14">
        <v>312</v>
      </c>
      <c r="J29" s="14">
        <v>756</v>
      </c>
      <c r="K29" s="13">
        <v>2.68057682375921</v>
      </c>
      <c r="L29" s="14">
        <v>282.028850394892</v>
      </c>
      <c r="M29" s="14">
        <v>117</v>
      </c>
      <c r="ZA29" s="8"/>
    </row>
    <row r="30" spans="2:677" x14ac:dyDescent="0.3">
      <c r="B30" s="21"/>
      <c r="C30" s="15" t="s">
        <v>236</v>
      </c>
      <c r="D30" s="13">
        <v>51.046634153650402</v>
      </c>
      <c r="E30" s="13">
        <v>3.0866997666490099</v>
      </c>
      <c r="F30" s="13">
        <v>44.962563900822197</v>
      </c>
      <c r="G30" s="13">
        <v>57.099854352946899</v>
      </c>
      <c r="H30" s="13">
        <v>6.0468232976106702</v>
      </c>
      <c r="I30" s="14">
        <v>351</v>
      </c>
      <c r="J30" s="14">
        <v>952</v>
      </c>
      <c r="K30" s="13">
        <v>3.6259317576955601</v>
      </c>
      <c r="L30" s="14">
        <v>262.553203870841</v>
      </c>
      <c r="M30" s="14">
        <v>151</v>
      </c>
      <c r="ZA30" s="8"/>
    </row>
    <row r="31" spans="2:677" x14ac:dyDescent="0.3">
      <c r="B31" s="21"/>
      <c r="C31" s="15" t="s">
        <v>237</v>
      </c>
      <c r="D31" s="13">
        <v>1.7732845388135099</v>
      </c>
      <c r="E31" s="13">
        <v>0.58695511122881705</v>
      </c>
      <c r="F31" s="13">
        <v>0.91927988838315</v>
      </c>
      <c r="G31" s="13">
        <v>3.3934811332066501</v>
      </c>
      <c r="H31" s="13">
        <v>33.0998832043921</v>
      </c>
      <c r="I31" s="14">
        <v>23</v>
      </c>
      <c r="J31" s="14">
        <v>988</v>
      </c>
      <c r="K31" s="13">
        <v>1.95217565066488</v>
      </c>
      <c r="L31" s="14">
        <v>506.10199940948098</v>
      </c>
      <c r="M31" s="14">
        <v>155</v>
      </c>
      <c r="ZA31" s="8"/>
    </row>
    <row r="32" spans="2:677" x14ac:dyDescent="0.3">
      <c r="B32" s="21"/>
      <c r="C32" s="15" t="s">
        <v>238</v>
      </c>
      <c r="D32" s="13">
        <v>7.6613848772046698</v>
      </c>
      <c r="E32" s="13">
        <v>2.01174031237802</v>
      </c>
      <c r="F32" s="13">
        <v>4.50162773117603</v>
      </c>
      <c r="G32" s="13">
        <v>12.743072522527999</v>
      </c>
      <c r="H32" s="13">
        <v>26.258181055015999</v>
      </c>
      <c r="I32" s="14">
        <v>42</v>
      </c>
      <c r="J32" s="14">
        <v>555</v>
      </c>
      <c r="K32" s="13">
        <v>3.1692971866077899</v>
      </c>
      <c r="L32" s="14">
        <v>175.11768929250701</v>
      </c>
      <c r="M32" s="14">
        <v>84</v>
      </c>
      <c r="ZA32" s="8"/>
    </row>
    <row r="33" spans="2:677" x14ac:dyDescent="0.3">
      <c r="B33" s="21"/>
      <c r="C33" s="15" t="s">
        <v>239</v>
      </c>
      <c r="D33" s="13">
        <v>45.178308961479701</v>
      </c>
      <c r="E33" s="13">
        <v>2.9722985355514799</v>
      </c>
      <c r="F33" s="13">
        <v>39.3859568081362</v>
      </c>
      <c r="G33" s="13">
        <v>51.104309469672302</v>
      </c>
      <c r="H33" s="13">
        <v>6.5790389323463696</v>
      </c>
      <c r="I33" s="14">
        <v>330</v>
      </c>
      <c r="J33" s="14">
        <v>766</v>
      </c>
      <c r="K33" s="13">
        <v>2.7287508966857699</v>
      </c>
      <c r="L33" s="14">
        <v>280.71452067330603</v>
      </c>
      <c r="M33" s="14">
        <v>118</v>
      </c>
      <c r="ZA33" s="8"/>
    </row>
    <row r="34" spans="2:677" x14ac:dyDescent="0.3">
      <c r="B34" s="21"/>
      <c r="C34" s="15" t="s">
        <v>240</v>
      </c>
      <c r="D34" s="13">
        <v>37.909774320400103</v>
      </c>
      <c r="E34" s="13">
        <v>2.1341104569609799</v>
      </c>
      <c r="F34" s="13">
        <v>33.803784133876498</v>
      </c>
      <c r="G34" s="13">
        <v>42.1965826212612</v>
      </c>
      <c r="H34" s="13">
        <v>5.6294464823879604</v>
      </c>
      <c r="I34" s="14">
        <v>475</v>
      </c>
      <c r="J34" s="14">
        <v>1467</v>
      </c>
      <c r="K34" s="13">
        <v>2.8365687922871201</v>
      </c>
      <c r="L34" s="14">
        <v>517.17413093907703</v>
      </c>
      <c r="M34" s="14">
        <v>223</v>
      </c>
      <c r="ZA34" s="8"/>
    </row>
    <row r="35" spans="2:677" x14ac:dyDescent="0.3">
      <c r="B35" s="21"/>
      <c r="C35" s="15" t="s">
        <v>241</v>
      </c>
      <c r="D35" s="13">
        <v>49.117370168367799</v>
      </c>
      <c r="E35" s="13">
        <v>2.5007765519989702</v>
      </c>
      <c r="F35" s="13">
        <v>44.200658519206698</v>
      </c>
      <c r="G35" s="13">
        <v>54.0512160343849</v>
      </c>
      <c r="H35" s="13">
        <v>5.0914300652226396</v>
      </c>
      <c r="I35" s="14">
        <v>400</v>
      </c>
      <c r="J35" s="14">
        <v>969</v>
      </c>
      <c r="K35" s="13">
        <v>2.4222584482287499</v>
      </c>
      <c r="L35" s="14">
        <v>400.03988868676203</v>
      </c>
      <c r="M35" s="14">
        <v>150</v>
      </c>
      <c r="ZA35" s="8"/>
    </row>
    <row r="36" spans="2:677" x14ac:dyDescent="0.3">
      <c r="B36" s="21"/>
      <c r="C36" s="15" t="s">
        <v>242</v>
      </c>
      <c r="D36" s="13">
        <v>12.600269278011901</v>
      </c>
      <c r="E36" s="13">
        <v>1.66373387509294</v>
      </c>
      <c r="F36" s="13">
        <v>9.66420332118585</v>
      </c>
      <c r="G36" s="13">
        <v>16.2677047173656</v>
      </c>
      <c r="H36" s="13">
        <v>13.2039549186162</v>
      </c>
      <c r="I36" s="14">
        <v>113</v>
      </c>
      <c r="J36" s="14">
        <v>957</v>
      </c>
      <c r="K36" s="13">
        <v>2.4028999584082</v>
      </c>
      <c r="L36" s="14">
        <v>398.26876547701403</v>
      </c>
      <c r="M36" s="14">
        <v>162</v>
      </c>
      <c r="ZA36" s="8"/>
    </row>
    <row r="37" spans="2:677" x14ac:dyDescent="0.3">
      <c r="B37" s="21"/>
      <c r="C37" s="15" t="s">
        <v>243</v>
      </c>
      <c r="D37" s="13">
        <v>2.8456930797185298</v>
      </c>
      <c r="E37" s="13">
        <v>1.0545711446630199</v>
      </c>
      <c r="F37" s="13">
        <v>1.3543977707546799</v>
      </c>
      <c r="G37" s="13">
        <v>5.8811226427696601</v>
      </c>
      <c r="H37" s="13">
        <v>37.058499111482803</v>
      </c>
      <c r="I37" s="14">
        <v>18</v>
      </c>
      <c r="J37" s="14">
        <v>597</v>
      </c>
      <c r="K37" s="13">
        <v>2.3974409102116998</v>
      </c>
      <c r="L37" s="14">
        <v>249.015522116574</v>
      </c>
      <c r="M37" s="14">
        <v>91</v>
      </c>
      <c r="ZA37" s="8"/>
    </row>
    <row r="38" spans="2:677" x14ac:dyDescent="0.3">
      <c r="B38" s="21" t="s">
        <v>259</v>
      </c>
      <c r="C38" s="15" t="s">
        <v>244</v>
      </c>
      <c r="D38" s="13">
        <v>23.528038464572099</v>
      </c>
      <c r="E38" s="13">
        <v>0.97185762575026702</v>
      </c>
      <c r="F38" s="13">
        <v>21.675544774949401</v>
      </c>
      <c r="G38" s="13">
        <v>25.487335585257799</v>
      </c>
      <c r="H38" s="13">
        <v>4.1306359950646296</v>
      </c>
      <c r="I38" s="14">
        <v>3355</v>
      </c>
      <c r="J38" s="14">
        <v>11133</v>
      </c>
      <c r="K38" s="13">
        <v>5.84373535028893</v>
      </c>
      <c r="L38" s="14">
        <v>1905.1170754078601</v>
      </c>
      <c r="M38" s="14">
        <v>1675</v>
      </c>
      <c r="ZA38" s="8"/>
    </row>
    <row r="39" spans="2:677" x14ac:dyDescent="0.3">
      <c r="B39" s="21"/>
      <c r="C39" s="15" t="s">
        <v>245</v>
      </c>
      <c r="D39" s="13">
        <v>9.3763480138522599</v>
      </c>
      <c r="E39" s="13">
        <v>0.83585422525698205</v>
      </c>
      <c r="F39" s="13">
        <v>7.8601885132125</v>
      </c>
      <c r="G39" s="13">
        <v>11.1495720613031</v>
      </c>
      <c r="H39" s="13">
        <v>8.9144966038176392</v>
      </c>
      <c r="I39" s="14">
        <v>1157</v>
      </c>
      <c r="J39" s="14">
        <v>8688</v>
      </c>
      <c r="K39" s="13">
        <v>7.1425884650580196</v>
      </c>
      <c r="L39" s="14">
        <v>1216.3657534663</v>
      </c>
      <c r="M39" s="14">
        <v>1347</v>
      </c>
      <c r="ZA39" s="8"/>
    </row>
    <row r="40" spans="2:677" x14ac:dyDescent="0.3">
      <c r="B40" s="21" t="s">
        <v>261</v>
      </c>
      <c r="C40" s="15" t="s">
        <v>246</v>
      </c>
      <c r="D40" s="13">
        <v>26.774878411568501</v>
      </c>
      <c r="E40" s="13">
        <v>1.2216167949335499</v>
      </c>
      <c r="F40" s="13">
        <v>24.447935756073999</v>
      </c>
      <c r="G40" s="13">
        <v>29.237589739684001</v>
      </c>
      <c r="H40" s="13">
        <v>4.5625484312404199</v>
      </c>
      <c r="I40" s="14">
        <v>1523</v>
      </c>
      <c r="J40" s="14">
        <v>3947</v>
      </c>
      <c r="K40" s="13">
        <v>3.0035817988477498</v>
      </c>
      <c r="L40" s="14">
        <v>1314.09772209772</v>
      </c>
      <c r="M40" s="14">
        <v>1828</v>
      </c>
      <c r="ZA40" s="8"/>
    </row>
    <row r="41" spans="2:677" x14ac:dyDescent="0.3">
      <c r="B41" s="21"/>
      <c r="C41" s="15" t="s">
        <v>247</v>
      </c>
      <c r="D41" s="13">
        <v>18.526973613147199</v>
      </c>
      <c r="E41" s="13">
        <v>1.23731055343991</v>
      </c>
      <c r="F41" s="13">
        <v>16.222014538681101</v>
      </c>
      <c r="G41" s="13">
        <v>21.077045374370002</v>
      </c>
      <c r="H41" s="13">
        <v>6.6784277846754403</v>
      </c>
      <c r="I41" s="14">
        <v>871</v>
      </c>
      <c r="J41" s="14">
        <v>3534</v>
      </c>
      <c r="K41" s="13">
        <v>3.5832964555257698</v>
      </c>
      <c r="L41" s="14">
        <v>986.24270803780405</v>
      </c>
      <c r="M41" s="14">
        <v>1986</v>
      </c>
      <c r="ZA41" s="8"/>
    </row>
    <row r="42" spans="2:677" x14ac:dyDescent="0.3">
      <c r="B42" s="21"/>
      <c r="C42" s="15" t="s">
        <v>248</v>
      </c>
      <c r="D42" s="13">
        <v>16.3662884300009</v>
      </c>
      <c r="E42" s="13">
        <v>1.0364423929889299</v>
      </c>
      <c r="F42" s="13">
        <v>14.43376685772</v>
      </c>
      <c r="G42" s="13">
        <v>18.5016063426974</v>
      </c>
      <c r="H42" s="13">
        <v>6.3327882642532503</v>
      </c>
      <c r="I42" s="14">
        <v>807</v>
      </c>
      <c r="J42" s="14">
        <v>3529</v>
      </c>
      <c r="K42" s="13">
        <v>2.7687729399638301</v>
      </c>
      <c r="L42" s="14">
        <v>1274.5718325483599</v>
      </c>
      <c r="M42" s="14">
        <v>2013</v>
      </c>
      <c r="ZA42" s="8"/>
    </row>
    <row r="43" spans="2:677" x14ac:dyDescent="0.3">
      <c r="B43" s="21"/>
      <c r="C43" s="15" t="s">
        <v>249</v>
      </c>
      <c r="D43" s="13">
        <v>12.6395501325374</v>
      </c>
      <c r="E43" s="13">
        <v>0.95327553320810798</v>
      </c>
      <c r="F43" s="13">
        <v>10.8852513669895</v>
      </c>
      <c r="G43" s="13">
        <v>14.6301607403795</v>
      </c>
      <c r="H43" s="13">
        <v>7.5420052392065298</v>
      </c>
      <c r="I43" s="14">
        <v>729</v>
      </c>
      <c r="J43" s="14">
        <v>3917</v>
      </c>
      <c r="K43" s="13">
        <v>3.2227980905127498</v>
      </c>
      <c r="L43" s="14">
        <v>1215.4034754863601</v>
      </c>
      <c r="M43" s="14">
        <v>2094</v>
      </c>
      <c r="ZA43" s="8"/>
    </row>
    <row r="44" spans="2:677" x14ac:dyDescent="0.3">
      <c r="B44" s="21"/>
      <c r="C44" s="15" t="s">
        <v>250</v>
      </c>
      <c r="D44" s="13">
        <v>6.7010411989388103</v>
      </c>
      <c r="E44" s="13">
        <v>0.50332018267259804</v>
      </c>
      <c r="F44" s="13">
        <v>5.7789347548272003</v>
      </c>
      <c r="G44" s="13">
        <v>7.7581670207142102</v>
      </c>
      <c r="H44" s="13">
        <v>7.5110742902506598</v>
      </c>
      <c r="I44" s="14">
        <v>558</v>
      </c>
      <c r="J44" s="14">
        <v>4715</v>
      </c>
      <c r="K44" s="13">
        <v>1.91011354435492</v>
      </c>
      <c r="L44" s="14">
        <v>2468.4396453470199</v>
      </c>
      <c r="M44" s="14">
        <v>2084</v>
      </c>
      <c r="ZA44" s="8"/>
    </row>
    <row r="45" spans="2:677" x14ac:dyDescent="0.3">
      <c r="B45" s="21" t="s">
        <v>260</v>
      </c>
      <c r="C45" s="15" t="s">
        <v>251</v>
      </c>
      <c r="D45" s="13">
        <v>13.113007556745</v>
      </c>
      <c r="E45" s="13">
        <v>0.61899118331587499</v>
      </c>
      <c r="F45" s="13">
        <v>11.946279851664499</v>
      </c>
      <c r="G45" s="13">
        <v>14.375080767268701</v>
      </c>
      <c r="H45" s="13">
        <v>4.72043641122956</v>
      </c>
      <c r="I45" s="14">
        <v>2925</v>
      </c>
      <c r="J45" s="14">
        <v>15554</v>
      </c>
      <c r="K45" s="13">
        <v>5.2302930485441701</v>
      </c>
      <c r="L45" s="14">
        <v>2973.8295456177898</v>
      </c>
      <c r="M45" s="14">
        <v>3084</v>
      </c>
      <c r="ZA45" s="8"/>
    </row>
    <row r="46" spans="2:677" x14ac:dyDescent="0.3">
      <c r="B46" s="21"/>
      <c r="C46" s="15" t="s">
        <v>252</v>
      </c>
      <c r="D46" s="13">
        <v>26.7961776423485</v>
      </c>
      <c r="E46" s="13">
        <v>1.2262498299147799</v>
      </c>
      <c r="F46" s="13">
        <v>24.4606117740705</v>
      </c>
      <c r="G46" s="13">
        <v>29.268344159029599</v>
      </c>
      <c r="H46" s="13">
        <v>4.5762117503536102</v>
      </c>
      <c r="I46" s="14">
        <v>1564</v>
      </c>
      <c r="J46" s="14">
        <v>4089</v>
      </c>
      <c r="K46" s="13">
        <v>3.1337345134121901</v>
      </c>
      <c r="L46" s="14">
        <v>1304.8329341555</v>
      </c>
      <c r="M46" s="14">
        <v>1870</v>
      </c>
      <c r="ZA46" s="8"/>
    </row>
    <row r="47" spans="2:677" x14ac:dyDescent="0.3">
      <c r="B47" s="21" t="s">
        <v>254</v>
      </c>
      <c r="C47" s="15" t="s">
        <v>253</v>
      </c>
      <c r="D47" s="13">
        <v>9.2191895706642395</v>
      </c>
      <c r="E47" s="13">
        <v>0.59735994090720201</v>
      </c>
      <c r="F47" s="13">
        <v>8.1128307970033493</v>
      </c>
      <c r="G47" s="13">
        <v>10.4592503779262</v>
      </c>
      <c r="H47" s="13">
        <v>6.4795276887246196</v>
      </c>
      <c r="I47" s="14">
        <v>1927</v>
      </c>
      <c r="J47" s="14">
        <v>13136</v>
      </c>
      <c r="K47" s="13">
        <v>5.6003538517748996</v>
      </c>
      <c r="L47" s="14">
        <v>2345.5660745145301</v>
      </c>
      <c r="M47" s="14">
        <v>2801</v>
      </c>
      <c r="ZA47" s="8"/>
    </row>
    <row r="48" spans="2:677" x14ac:dyDescent="0.3">
      <c r="B48" s="21"/>
      <c r="C48" s="15" t="s">
        <v>254</v>
      </c>
      <c r="D48" s="13">
        <v>27.173768869153299</v>
      </c>
      <c r="E48" s="13">
        <v>1.0850638604217</v>
      </c>
      <c r="F48" s="13">
        <v>25.098856568878698</v>
      </c>
      <c r="G48" s="13">
        <v>29.352991630597401</v>
      </c>
      <c r="H48" s="13">
        <v>3.9930561919713101</v>
      </c>
      <c r="I48" s="14">
        <v>2585</v>
      </c>
      <c r="J48" s="14">
        <v>6685</v>
      </c>
      <c r="K48" s="13">
        <v>3.9765763641302998</v>
      </c>
      <c r="L48" s="14">
        <v>1681.09433539372</v>
      </c>
      <c r="M48" s="14">
        <v>2218</v>
      </c>
      <c r="ZA48" s="8"/>
    </row>
    <row r="50" spans="2:9" x14ac:dyDescent="0.3">
      <c r="B50" s="16"/>
      <c r="C50" s="16"/>
      <c r="D50" s="16"/>
    </row>
    <row r="51" spans="2:9" x14ac:dyDescent="0.3">
      <c r="B51" s="16" t="s">
        <v>264</v>
      </c>
      <c r="C51" s="16"/>
      <c r="D51" s="16"/>
    </row>
    <row r="52" spans="2:9" x14ac:dyDescent="0.3">
      <c r="B52" s="16" t="s">
        <v>265</v>
      </c>
      <c r="C52" s="16"/>
      <c r="D52" s="16"/>
    </row>
    <row r="53" spans="2:9" x14ac:dyDescent="0.3">
      <c r="B53" s="16" t="s">
        <v>266</v>
      </c>
      <c r="C53" s="16"/>
      <c r="D53" s="16"/>
    </row>
    <row r="54" spans="2:9" x14ac:dyDescent="0.3">
      <c r="B54" s="16" t="s">
        <v>267</v>
      </c>
      <c r="C54" s="16"/>
      <c r="D54" s="16"/>
    </row>
    <row r="55" spans="2:9" x14ac:dyDescent="0.3">
      <c r="B55" s="16" t="s">
        <v>268</v>
      </c>
      <c r="C55" s="16"/>
      <c r="D55" s="16"/>
    </row>
    <row r="56" spans="2:9" x14ac:dyDescent="0.3">
      <c r="B56" s="16" t="s">
        <v>269</v>
      </c>
      <c r="C56" s="16"/>
      <c r="D56" s="16"/>
    </row>
    <row r="57" spans="2:9" x14ac:dyDescent="0.3">
      <c r="B57" s="16" t="s">
        <v>270</v>
      </c>
      <c r="C57" s="16"/>
      <c r="D57" s="16"/>
    </row>
    <row r="58" spans="2:9" x14ac:dyDescent="0.3">
      <c r="B58" s="16" t="s">
        <v>9</v>
      </c>
      <c r="C58" s="7" t="str">
        <f>HYPERLINK("https://www.cdc.gov/nchs/data/series/sr_02/sr02_175.pdf", "Link to Vital and Health Statistics")</f>
        <v>Link to Vital and Health Statistics</v>
      </c>
      <c r="D58" s="16"/>
    </row>
    <row r="59" spans="2:9" x14ac:dyDescent="0.3">
      <c r="B59" s="16" t="s">
        <v>271</v>
      </c>
      <c r="C59" s="16"/>
      <c r="D59" s="16"/>
    </row>
    <row r="60" spans="2:9" x14ac:dyDescent="0.3">
      <c r="B60" s="16" t="s">
        <v>272</v>
      </c>
      <c r="C60" s="16"/>
      <c r="D60" s="16"/>
    </row>
    <row r="61" spans="2:9" x14ac:dyDescent="0.3">
      <c r="B61" s="16"/>
      <c r="C61" s="16"/>
      <c r="D61" s="16"/>
    </row>
    <row r="62" spans="2:9" ht="90" customHeight="1" x14ac:dyDescent="0.3">
      <c r="B62" s="18" t="s">
        <v>337</v>
      </c>
      <c r="C62" s="19"/>
      <c r="D62" s="19"/>
      <c r="E62" s="20"/>
      <c r="F62" s="20"/>
      <c r="G62" s="20"/>
      <c r="H62" s="20"/>
      <c r="I62" s="20"/>
    </row>
    <row r="63" spans="2:9" x14ac:dyDescent="0.3">
      <c r="B63" s="16"/>
      <c r="C63" s="16"/>
      <c r="D63" s="16"/>
    </row>
    <row r="64" spans="2:9" x14ac:dyDescent="0.3">
      <c r="B64" s="16"/>
      <c r="C64" s="16"/>
      <c r="D64" s="16"/>
    </row>
    <row r="65" spans="2:4" x14ac:dyDescent="0.3">
      <c r="B65" s="16"/>
      <c r="C65" s="16"/>
      <c r="D65" s="16"/>
    </row>
    <row r="66" spans="2:4" x14ac:dyDescent="0.3">
      <c r="B66" s="16"/>
      <c r="C66" s="16"/>
      <c r="D66" s="16"/>
    </row>
    <row r="67" spans="2:4" x14ac:dyDescent="0.3">
      <c r="B67" s="16"/>
      <c r="C67" s="16"/>
      <c r="D67" s="16"/>
    </row>
    <row r="68" spans="2:4" x14ac:dyDescent="0.3">
      <c r="B68" s="16"/>
      <c r="C68" s="16"/>
      <c r="D68" s="16"/>
    </row>
    <row r="69" spans="2:4" x14ac:dyDescent="0.3">
      <c r="B69" s="16"/>
      <c r="C69" s="16"/>
      <c r="D69" s="16"/>
    </row>
    <row r="70" spans="2:4" x14ac:dyDescent="0.3">
      <c r="B70" s="16"/>
      <c r="C70" s="16"/>
      <c r="D70" s="16"/>
    </row>
  </sheetData>
  <mergeCells count="10">
    <mergeCell ref="B8:C8"/>
    <mergeCell ref="B9:C9"/>
    <mergeCell ref="B10:B11"/>
    <mergeCell ref="B12:B14"/>
    <mergeCell ref="B15:B37"/>
    <mergeCell ref="B38:B39"/>
    <mergeCell ref="B45:B46"/>
    <mergeCell ref="B47:B48"/>
    <mergeCell ref="B40:B44"/>
    <mergeCell ref="B62:I62"/>
  </mergeCells>
  <conditionalFormatting sqref="D9:D48">
    <cfRule type="expression" dxfId="23" priority="1">
      <formula>ZA9 = 3</formula>
    </cfRule>
    <cfRule type="expression" dxfId="22" priority="81">
      <formula>ZA9 = 2</formula>
    </cfRule>
    <cfRule type="expression" dxfId="21" priority="41">
      <formula>I9 = J9</formula>
    </cfRule>
    <cfRule type="expression" dxfId="20" priority="121">
      <formula>ZA9 = 1</formula>
    </cfRule>
  </conditionalFormatting>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1:ZA70"/>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195</v>
      </c>
      <c r="M2" s="11" t="str">
        <f>HYPERLINK("#'INDICE'!A1", "Índice")</f>
        <v>Índice</v>
      </c>
    </row>
    <row r="3" spans="2:677" x14ac:dyDescent="0.3">
      <c r="B3" s="9" t="s">
        <v>7</v>
      </c>
      <c r="C3" s="10" t="s">
        <v>194</v>
      </c>
    </row>
    <row r="4" spans="2:677" x14ac:dyDescent="0.3">
      <c r="B4" s="9" t="s">
        <v>8</v>
      </c>
      <c r="C4" s="10" t="s">
        <v>262</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21" t="s">
        <v>215</v>
      </c>
      <c r="D9" s="13">
        <v>26.307921785318101</v>
      </c>
      <c r="E9" s="13">
        <v>0.78412658308587802</v>
      </c>
      <c r="F9" s="13">
        <v>24.7995962587752</v>
      </c>
      <c r="G9" s="13">
        <v>27.873980967604702</v>
      </c>
      <c r="H9" s="13">
        <v>2.9805721238060099</v>
      </c>
      <c r="I9" s="14">
        <v>6977</v>
      </c>
      <c r="J9" s="14">
        <v>20074</v>
      </c>
      <c r="K9" s="13">
        <v>6.3661562388011097</v>
      </c>
      <c r="L9" s="14">
        <v>3153.2370942533398</v>
      </c>
      <c r="M9" s="14">
        <v>3121</v>
      </c>
      <c r="ZA9" s="8"/>
    </row>
    <row r="10" spans="2:677" x14ac:dyDescent="0.3">
      <c r="B10" s="21" t="s">
        <v>256</v>
      </c>
      <c r="C10" s="15" t="s">
        <v>216</v>
      </c>
      <c r="D10" s="13">
        <v>17.785811141323101</v>
      </c>
      <c r="E10" s="13">
        <v>0.89555674177382905</v>
      </c>
      <c r="F10" s="13">
        <v>16.096855849537899</v>
      </c>
      <c r="G10" s="13">
        <v>19.610559595125199</v>
      </c>
      <c r="H10" s="13">
        <v>5.0352313687460297</v>
      </c>
      <c r="I10" s="14">
        <v>2819</v>
      </c>
      <c r="J10" s="14">
        <v>12360</v>
      </c>
      <c r="K10" s="13">
        <v>6.7787418410425602</v>
      </c>
      <c r="L10" s="14">
        <v>1823.34720658119</v>
      </c>
      <c r="M10" s="14">
        <v>1972</v>
      </c>
      <c r="ZA10" s="8"/>
    </row>
    <row r="11" spans="2:677" x14ac:dyDescent="0.3">
      <c r="B11" s="21"/>
      <c r="C11" s="15" t="s">
        <v>217</v>
      </c>
      <c r="D11" s="13">
        <v>45.396283735186103</v>
      </c>
      <c r="E11" s="13">
        <v>1.49553752063538</v>
      </c>
      <c r="F11" s="13">
        <v>42.481287291693299</v>
      </c>
      <c r="G11" s="13">
        <v>48.343188218900202</v>
      </c>
      <c r="H11" s="13">
        <v>3.29440517501261</v>
      </c>
      <c r="I11" s="14">
        <v>4158</v>
      </c>
      <c r="J11" s="14">
        <v>7714</v>
      </c>
      <c r="K11" s="13">
        <v>6.9594585865350798</v>
      </c>
      <c r="L11" s="14">
        <v>1108.4195565047</v>
      </c>
      <c r="M11" s="14">
        <v>1149</v>
      </c>
      <c r="ZA11" s="8"/>
    </row>
    <row r="12" spans="2:677" x14ac:dyDescent="0.3">
      <c r="B12" s="21" t="s">
        <v>257</v>
      </c>
      <c r="C12" s="15" t="s">
        <v>218</v>
      </c>
      <c r="D12" s="13">
        <v>18.0334331162308</v>
      </c>
      <c r="E12" s="13">
        <v>0.64912036435512799</v>
      </c>
      <c r="F12" s="13">
        <v>16.7948303014911</v>
      </c>
      <c r="G12" s="13">
        <v>19.3421471734632</v>
      </c>
      <c r="H12" s="13">
        <v>3.5995384803955899</v>
      </c>
      <c r="I12" s="14">
        <v>2003</v>
      </c>
      <c r="J12" s="14">
        <v>8019</v>
      </c>
      <c r="K12" s="13">
        <v>2.2856059884592801</v>
      </c>
      <c r="L12" s="14">
        <v>3508.47873189446</v>
      </c>
      <c r="M12" s="14">
        <v>1253</v>
      </c>
      <c r="ZA12" s="8"/>
    </row>
    <row r="13" spans="2:677" x14ac:dyDescent="0.3">
      <c r="B13" s="21"/>
      <c r="C13" s="15" t="s">
        <v>219</v>
      </c>
      <c r="D13" s="13">
        <v>28.558701523110699</v>
      </c>
      <c r="E13" s="13">
        <v>1.3890530121424201</v>
      </c>
      <c r="F13" s="13">
        <v>25.912701732431799</v>
      </c>
      <c r="G13" s="13">
        <v>31.360521346205001</v>
      </c>
      <c r="H13" s="13">
        <v>4.8638521293356201</v>
      </c>
      <c r="I13" s="14">
        <v>2184</v>
      </c>
      <c r="J13" s="14">
        <v>6538</v>
      </c>
      <c r="K13" s="13">
        <v>6.1819904404379598</v>
      </c>
      <c r="L13" s="14">
        <v>1057.58817697829</v>
      </c>
      <c r="M13" s="14">
        <v>1020</v>
      </c>
      <c r="ZA13" s="8"/>
    </row>
    <row r="14" spans="2:677" x14ac:dyDescent="0.3">
      <c r="B14" s="21"/>
      <c r="C14" s="15" t="s">
        <v>220</v>
      </c>
      <c r="D14" s="13">
        <v>60.0444577203805</v>
      </c>
      <c r="E14" s="13">
        <v>1.07635263653779</v>
      </c>
      <c r="F14" s="13">
        <v>57.914369159710603</v>
      </c>
      <c r="G14" s="13">
        <v>62.1372192086423</v>
      </c>
      <c r="H14" s="13">
        <v>1.7925928177255399</v>
      </c>
      <c r="I14" s="14">
        <v>2790</v>
      </c>
      <c r="J14" s="14">
        <v>5517</v>
      </c>
      <c r="K14" s="13">
        <v>2.6636886438446199</v>
      </c>
      <c r="L14" s="14">
        <v>2071.1880169436999</v>
      </c>
      <c r="M14" s="14">
        <v>848</v>
      </c>
      <c r="ZA14" s="8"/>
    </row>
    <row r="15" spans="2:677" x14ac:dyDescent="0.3">
      <c r="B15" s="21" t="s">
        <v>258</v>
      </c>
      <c r="C15" s="15" t="s">
        <v>221</v>
      </c>
      <c r="D15" s="13">
        <v>15.9931581448875</v>
      </c>
      <c r="E15" s="13">
        <v>2.07478356029999</v>
      </c>
      <c r="F15" s="13">
        <v>12.289753315214501</v>
      </c>
      <c r="G15" s="13">
        <v>20.5510672894038</v>
      </c>
      <c r="H15" s="13">
        <v>12.972944689871801</v>
      </c>
      <c r="I15" s="14">
        <v>96</v>
      </c>
      <c r="J15" s="14">
        <v>618</v>
      </c>
      <c r="K15" s="13">
        <v>1.97688712933592</v>
      </c>
      <c r="L15" s="14">
        <v>312.61268831650398</v>
      </c>
      <c r="M15" s="14">
        <v>96</v>
      </c>
      <c r="ZA15" s="8"/>
    </row>
    <row r="16" spans="2:677" x14ac:dyDescent="0.3">
      <c r="B16" s="21"/>
      <c r="C16" s="15" t="s">
        <v>222</v>
      </c>
      <c r="D16" s="13">
        <v>49.775561822712199</v>
      </c>
      <c r="E16" s="13">
        <v>2.8379695257864501</v>
      </c>
      <c r="F16" s="13">
        <v>44.179952665999998</v>
      </c>
      <c r="G16" s="13">
        <v>55.376798625498402</v>
      </c>
      <c r="H16" s="13">
        <v>5.7015318800309398</v>
      </c>
      <c r="I16" s="14">
        <v>345</v>
      </c>
      <c r="J16" s="14">
        <v>732</v>
      </c>
      <c r="K16" s="13">
        <v>2.3550578210208699</v>
      </c>
      <c r="L16" s="14">
        <v>310.820394075374</v>
      </c>
      <c r="M16" s="14">
        <v>114</v>
      </c>
      <c r="ZA16" s="8"/>
    </row>
    <row r="17" spans="2:677" x14ac:dyDescent="0.3">
      <c r="B17" s="21"/>
      <c r="C17" s="15" t="s">
        <v>223</v>
      </c>
      <c r="D17" s="13">
        <v>32.805024403240303</v>
      </c>
      <c r="E17" s="13">
        <v>2.9949567814191198</v>
      </c>
      <c r="F17" s="13">
        <v>27.166965255244399</v>
      </c>
      <c r="G17" s="13">
        <v>38.986834023966402</v>
      </c>
      <c r="H17" s="13">
        <v>9.1295673022675494</v>
      </c>
      <c r="I17" s="14">
        <v>219</v>
      </c>
      <c r="J17" s="14">
        <v>715</v>
      </c>
      <c r="K17" s="13">
        <v>2.9053748010208298</v>
      </c>
      <c r="L17" s="14">
        <v>246.09561552911401</v>
      </c>
      <c r="M17" s="14">
        <v>114</v>
      </c>
      <c r="ZA17" s="8"/>
    </row>
    <row r="18" spans="2:677" x14ac:dyDescent="0.3">
      <c r="B18" s="21"/>
      <c r="C18" s="15" t="s">
        <v>224</v>
      </c>
      <c r="D18" s="13">
        <v>23.1516475424067</v>
      </c>
      <c r="E18" s="13">
        <v>3.6738436052527899</v>
      </c>
      <c r="F18" s="13">
        <v>16.6613440503024</v>
      </c>
      <c r="G18" s="13">
        <v>31.222987188118701</v>
      </c>
      <c r="H18" s="13">
        <v>15.8686054567971</v>
      </c>
      <c r="I18" s="14">
        <v>128</v>
      </c>
      <c r="J18" s="14">
        <v>631</v>
      </c>
      <c r="K18" s="13">
        <v>4.7793123569631604</v>
      </c>
      <c r="L18" s="14">
        <v>132.027361442629</v>
      </c>
      <c r="M18" s="14">
        <v>93</v>
      </c>
      <c r="ZA18" s="8"/>
    </row>
    <row r="19" spans="2:677" x14ac:dyDescent="0.3">
      <c r="B19" s="21"/>
      <c r="C19" s="15" t="s">
        <v>225</v>
      </c>
      <c r="D19" s="13">
        <v>30.652695379150099</v>
      </c>
      <c r="E19" s="13">
        <v>2.7811047996522902</v>
      </c>
      <c r="F19" s="13">
        <v>25.419354797959201</v>
      </c>
      <c r="G19" s="13">
        <v>36.437082893284199</v>
      </c>
      <c r="H19" s="13">
        <v>9.0729535045847491</v>
      </c>
      <c r="I19" s="14">
        <v>175</v>
      </c>
      <c r="J19" s="14">
        <v>550</v>
      </c>
      <c r="K19" s="13">
        <v>1.9976012387859701</v>
      </c>
      <c r="L19" s="14">
        <v>275.330225733269</v>
      </c>
      <c r="M19" s="14">
        <v>88</v>
      </c>
      <c r="ZA19" s="8"/>
    </row>
    <row r="20" spans="2:677" x14ac:dyDescent="0.3">
      <c r="B20" s="21"/>
      <c r="C20" s="15" t="s">
        <v>226</v>
      </c>
      <c r="D20" s="13">
        <v>27.154023494194501</v>
      </c>
      <c r="E20" s="13">
        <v>2.7744321674402199</v>
      </c>
      <c r="F20" s="13">
        <v>22.002579905805302</v>
      </c>
      <c r="G20" s="13">
        <v>33.001259213766602</v>
      </c>
      <c r="H20" s="13">
        <v>10.2173888449105</v>
      </c>
      <c r="I20" s="14">
        <v>158</v>
      </c>
      <c r="J20" s="14">
        <v>558</v>
      </c>
      <c r="K20" s="13">
        <v>2.1675227207536798</v>
      </c>
      <c r="L20" s="14">
        <v>257.436747793802</v>
      </c>
      <c r="M20" s="14">
        <v>89</v>
      </c>
      <c r="ZA20" s="8"/>
    </row>
    <row r="21" spans="2:677" x14ac:dyDescent="0.3">
      <c r="B21" s="21"/>
      <c r="C21" s="15" t="s">
        <v>227</v>
      </c>
      <c r="D21" s="13">
        <v>45.190581650059698</v>
      </c>
      <c r="E21" s="13">
        <v>2.4891271804646999</v>
      </c>
      <c r="F21" s="13">
        <v>40.343573316887003</v>
      </c>
      <c r="G21" s="13">
        <v>50.130576436776302</v>
      </c>
      <c r="H21" s="13">
        <v>5.5080662597787402</v>
      </c>
      <c r="I21" s="14">
        <v>529</v>
      </c>
      <c r="J21" s="14">
        <v>1209</v>
      </c>
      <c r="K21" s="13">
        <v>3.0217461978143798</v>
      </c>
      <c r="L21" s="14">
        <v>400.09978365306301</v>
      </c>
      <c r="M21" s="14">
        <v>195</v>
      </c>
      <c r="ZA21" s="8"/>
    </row>
    <row r="22" spans="2:677" x14ac:dyDescent="0.3">
      <c r="B22" s="21"/>
      <c r="C22" s="15" t="s">
        <v>228</v>
      </c>
      <c r="D22" s="13">
        <v>48.995738909738797</v>
      </c>
      <c r="E22" s="13">
        <v>1.92122652299315</v>
      </c>
      <c r="F22" s="13">
        <v>45.222237885146903</v>
      </c>
      <c r="G22" s="13">
        <v>52.7807193550371</v>
      </c>
      <c r="H22" s="13">
        <v>3.9212114476576798</v>
      </c>
      <c r="I22" s="14">
        <v>695</v>
      </c>
      <c r="J22" s="14">
        <v>1514</v>
      </c>
      <c r="K22" s="13">
        <v>2.23476212972616</v>
      </c>
      <c r="L22" s="14">
        <v>677.47702534476002</v>
      </c>
      <c r="M22" s="14">
        <v>219</v>
      </c>
      <c r="ZA22" s="8"/>
    </row>
    <row r="23" spans="2:677" x14ac:dyDescent="0.3">
      <c r="B23" s="21"/>
      <c r="C23" s="15" t="s">
        <v>229</v>
      </c>
      <c r="D23" s="13">
        <v>22.207945907352201</v>
      </c>
      <c r="E23" s="13">
        <v>2.5828167999786902</v>
      </c>
      <c r="F23" s="13">
        <v>17.5291153305926</v>
      </c>
      <c r="G23" s="13">
        <v>27.715934634552699</v>
      </c>
      <c r="H23" s="13">
        <v>11.630147203860099</v>
      </c>
      <c r="I23" s="14">
        <v>205</v>
      </c>
      <c r="J23" s="14">
        <v>1106</v>
      </c>
      <c r="K23" s="13">
        <v>4.2668350424127297</v>
      </c>
      <c r="L23" s="14">
        <v>259.20852083716801</v>
      </c>
      <c r="M23" s="14">
        <v>181</v>
      </c>
      <c r="ZA23" s="8"/>
    </row>
    <row r="24" spans="2:677" x14ac:dyDescent="0.3">
      <c r="B24" s="21"/>
      <c r="C24" s="15" t="s">
        <v>230</v>
      </c>
      <c r="D24" s="13">
        <v>17.323349447592499</v>
      </c>
      <c r="E24" s="13">
        <v>3.3014722071398901</v>
      </c>
      <c r="F24" s="13">
        <v>11.709137462776599</v>
      </c>
      <c r="G24" s="13">
        <v>24.871137683647099</v>
      </c>
      <c r="H24" s="13">
        <v>19.057932284560099</v>
      </c>
      <c r="I24" s="14">
        <v>96</v>
      </c>
      <c r="J24" s="14">
        <v>666</v>
      </c>
      <c r="K24" s="13">
        <v>5.0608352144035003</v>
      </c>
      <c r="L24" s="14">
        <v>131.598831375603</v>
      </c>
      <c r="M24" s="14">
        <v>99</v>
      </c>
      <c r="ZA24" s="8"/>
    </row>
    <row r="25" spans="2:677" x14ac:dyDescent="0.3">
      <c r="B25" s="21"/>
      <c r="C25" s="15" t="s">
        <v>231</v>
      </c>
      <c r="D25" s="13">
        <v>36.439531931037003</v>
      </c>
      <c r="E25" s="13">
        <v>2.0905843786540599</v>
      </c>
      <c r="F25" s="13">
        <v>32.418483872925101</v>
      </c>
      <c r="G25" s="13">
        <v>40.659266890671098</v>
      </c>
      <c r="H25" s="13">
        <v>5.7371329099686497</v>
      </c>
      <c r="I25" s="14">
        <v>365</v>
      </c>
      <c r="J25" s="14">
        <v>1028</v>
      </c>
      <c r="K25" s="13">
        <v>1.9379651764605901</v>
      </c>
      <c r="L25" s="14">
        <v>530.45328806036196</v>
      </c>
      <c r="M25" s="14">
        <v>159</v>
      </c>
      <c r="ZA25" s="8"/>
    </row>
    <row r="26" spans="2:677" x14ac:dyDescent="0.3">
      <c r="B26" s="21"/>
      <c r="C26" s="15" t="s">
        <v>232</v>
      </c>
      <c r="D26" s="13">
        <v>34.884217601011201</v>
      </c>
      <c r="E26" s="13">
        <v>2.3773367646339798</v>
      </c>
      <c r="F26" s="13">
        <v>30.349782297553201</v>
      </c>
      <c r="G26" s="13">
        <v>39.709875535105702</v>
      </c>
      <c r="H26" s="13">
        <v>6.8149350282835899</v>
      </c>
      <c r="I26" s="14">
        <v>365</v>
      </c>
      <c r="J26" s="14">
        <v>1116</v>
      </c>
      <c r="K26" s="13">
        <v>2.7742208445946299</v>
      </c>
      <c r="L26" s="14">
        <v>402.27511164961697</v>
      </c>
      <c r="M26" s="14">
        <v>174</v>
      </c>
      <c r="ZA26" s="8"/>
    </row>
    <row r="27" spans="2:677" x14ac:dyDescent="0.3">
      <c r="B27" s="21"/>
      <c r="C27" s="15" t="s">
        <v>233</v>
      </c>
      <c r="D27" s="13">
        <v>28.6510101211761</v>
      </c>
      <c r="E27" s="13">
        <v>2.4088258801063498</v>
      </c>
      <c r="F27" s="13">
        <v>24.138361450478801</v>
      </c>
      <c r="G27" s="13">
        <v>33.633268813819001</v>
      </c>
      <c r="H27" s="13">
        <v>8.4074727903780708</v>
      </c>
      <c r="I27" s="14">
        <v>286</v>
      </c>
      <c r="J27" s="14">
        <v>995</v>
      </c>
      <c r="K27" s="13">
        <v>2.8214310040984101</v>
      </c>
      <c r="L27" s="14">
        <v>352.65792378217401</v>
      </c>
      <c r="M27" s="14">
        <v>160</v>
      </c>
      <c r="ZA27" s="8"/>
    </row>
    <row r="28" spans="2:677" x14ac:dyDescent="0.3">
      <c r="B28" s="21"/>
      <c r="C28" s="15" t="s">
        <v>234</v>
      </c>
      <c r="D28" s="13">
        <v>66.184896937050894</v>
      </c>
      <c r="E28" s="13">
        <v>2.9661499029210501</v>
      </c>
      <c r="F28" s="13">
        <v>60.065735463565801</v>
      </c>
      <c r="G28" s="13">
        <v>71.806522796446203</v>
      </c>
      <c r="H28" s="13">
        <v>4.4816114252503603</v>
      </c>
      <c r="I28" s="14">
        <v>280</v>
      </c>
      <c r="J28" s="14">
        <v>551</v>
      </c>
      <c r="K28" s="13">
        <v>2.1621173840349601</v>
      </c>
      <c r="L28" s="14">
        <v>254.84277776432299</v>
      </c>
      <c r="M28" s="14">
        <v>89</v>
      </c>
      <c r="ZA28" s="8"/>
    </row>
    <row r="29" spans="2:677" x14ac:dyDescent="0.3">
      <c r="B29" s="21"/>
      <c r="C29" s="15" t="s">
        <v>235</v>
      </c>
      <c r="D29" s="13">
        <v>66.306741046585998</v>
      </c>
      <c r="E29" s="13">
        <v>2.5136528226213599</v>
      </c>
      <c r="F29" s="13">
        <v>61.163413556190903</v>
      </c>
      <c r="G29" s="13">
        <v>71.090863104027903</v>
      </c>
      <c r="H29" s="13">
        <v>3.7909461133903601</v>
      </c>
      <c r="I29" s="14">
        <v>450</v>
      </c>
      <c r="J29" s="14">
        <v>769</v>
      </c>
      <c r="K29" s="13">
        <v>2.1720564377686098</v>
      </c>
      <c r="L29" s="14">
        <v>354.04236585583601</v>
      </c>
      <c r="M29" s="14">
        <v>117</v>
      </c>
      <c r="ZA29" s="8"/>
    </row>
    <row r="30" spans="2:677" x14ac:dyDescent="0.3">
      <c r="B30" s="21"/>
      <c r="C30" s="15" t="s">
        <v>236</v>
      </c>
      <c r="D30" s="13">
        <v>62.7992620846547</v>
      </c>
      <c r="E30" s="13">
        <v>2.52085705420415</v>
      </c>
      <c r="F30" s="13">
        <v>57.698676708351599</v>
      </c>
      <c r="G30" s="13">
        <v>67.629868154990305</v>
      </c>
      <c r="H30" s="13">
        <v>4.0141507567493102</v>
      </c>
      <c r="I30" s="14">
        <v>475</v>
      </c>
      <c r="J30" s="14">
        <v>959</v>
      </c>
      <c r="K30" s="13">
        <v>2.6058886421219101</v>
      </c>
      <c r="L30" s="14">
        <v>368.01265583594102</v>
      </c>
      <c r="M30" s="14">
        <v>151</v>
      </c>
      <c r="ZA30" s="8"/>
    </row>
    <row r="31" spans="2:677" x14ac:dyDescent="0.3">
      <c r="B31" s="21"/>
      <c r="C31" s="15" t="s">
        <v>237</v>
      </c>
      <c r="D31" s="13">
        <v>4.6547343599020703</v>
      </c>
      <c r="E31" s="13">
        <v>0.821370896304495</v>
      </c>
      <c r="F31" s="13">
        <v>3.2760819976127502</v>
      </c>
      <c r="G31" s="13">
        <v>6.5741231626754102</v>
      </c>
      <c r="H31" s="13">
        <v>17.645924188072801</v>
      </c>
      <c r="I31" s="14">
        <v>55</v>
      </c>
      <c r="J31" s="14">
        <v>987</v>
      </c>
      <c r="K31" s="13">
        <v>1.4988615041995399</v>
      </c>
      <c r="L31" s="14">
        <v>658.49979950422505</v>
      </c>
      <c r="M31" s="14">
        <v>155</v>
      </c>
      <c r="ZA31" s="8"/>
    </row>
    <row r="32" spans="2:677" x14ac:dyDescent="0.3">
      <c r="B32" s="21"/>
      <c r="C32" s="15" t="s">
        <v>238</v>
      </c>
      <c r="D32" s="13">
        <v>21.596308239499098</v>
      </c>
      <c r="E32" s="13">
        <v>2.29249840477619</v>
      </c>
      <c r="F32" s="13">
        <v>17.385564358860599</v>
      </c>
      <c r="G32" s="13">
        <v>26.499758814905402</v>
      </c>
      <c r="H32" s="13">
        <v>10.615232841432</v>
      </c>
      <c r="I32" s="14">
        <v>120</v>
      </c>
      <c r="J32" s="14">
        <v>560</v>
      </c>
      <c r="K32" s="13">
        <v>1.7350574608418601</v>
      </c>
      <c r="L32" s="14">
        <v>322.75588136907299</v>
      </c>
      <c r="M32" s="14">
        <v>84</v>
      </c>
      <c r="ZA32" s="8"/>
    </row>
    <row r="33" spans="2:677" x14ac:dyDescent="0.3">
      <c r="B33" s="21"/>
      <c r="C33" s="15" t="s">
        <v>239</v>
      </c>
      <c r="D33" s="13">
        <v>48.367626920124401</v>
      </c>
      <c r="E33" s="13">
        <v>2.7854200195574301</v>
      </c>
      <c r="F33" s="13">
        <v>42.893708068186299</v>
      </c>
      <c r="G33" s="13">
        <v>53.880999518762501</v>
      </c>
      <c r="H33" s="13">
        <v>5.7588519365594504</v>
      </c>
      <c r="I33" s="14">
        <v>357</v>
      </c>
      <c r="J33" s="14">
        <v>761</v>
      </c>
      <c r="K33" s="13">
        <v>2.3611202803326301</v>
      </c>
      <c r="L33" s="14">
        <v>322.30463070385798</v>
      </c>
      <c r="M33" s="14">
        <v>118</v>
      </c>
      <c r="ZA33" s="8"/>
    </row>
    <row r="34" spans="2:677" x14ac:dyDescent="0.3">
      <c r="B34" s="21"/>
      <c r="C34" s="15" t="s">
        <v>240</v>
      </c>
      <c r="D34" s="13">
        <v>50.0310100381136</v>
      </c>
      <c r="E34" s="13">
        <v>2.11154947002042</v>
      </c>
      <c r="F34" s="13">
        <v>45.879232580400199</v>
      </c>
      <c r="G34" s="13">
        <v>54.182359917328199</v>
      </c>
      <c r="H34" s="13">
        <v>4.2204813942629702</v>
      </c>
      <c r="I34" s="14">
        <v>662</v>
      </c>
      <c r="J34" s="14">
        <v>1488</v>
      </c>
      <c r="K34" s="13">
        <v>2.6520007846409501</v>
      </c>
      <c r="L34" s="14">
        <v>561.08580684355195</v>
      </c>
      <c r="M34" s="14">
        <v>223</v>
      </c>
      <c r="ZA34" s="8"/>
    </row>
    <row r="35" spans="2:677" x14ac:dyDescent="0.3">
      <c r="B35" s="21"/>
      <c r="C35" s="15" t="s">
        <v>241</v>
      </c>
      <c r="D35" s="13">
        <v>64.2044866222748</v>
      </c>
      <c r="E35" s="13">
        <v>2.26492380470135</v>
      </c>
      <c r="F35" s="13">
        <v>59.616803918141699</v>
      </c>
      <c r="G35" s="13">
        <v>68.545966663036197</v>
      </c>
      <c r="H35" s="13">
        <v>3.52767216725251</v>
      </c>
      <c r="I35" s="14">
        <v>566</v>
      </c>
      <c r="J35" s="14">
        <v>989</v>
      </c>
      <c r="K35" s="13">
        <v>2.2053126266107399</v>
      </c>
      <c r="L35" s="14">
        <v>448.46249373720599</v>
      </c>
      <c r="M35" s="14">
        <v>150</v>
      </c>
      <c r="ZA35" s="8"/>
    </row>
    <row r="36" spans="2:677" x14ac:dyDescent="0.3">
      <c r="B36" s="21"/>
      <c r="C36" s="15" t="s">
        <v>242</v>
      </c>
      <c r="D36" s="13">
        <v>27.1783497862933</v>
      </c>
      <c r="E36" s="13">
        <v>2.2578191159009502</v>
      </c>
      <c r="F36" s="13">
        <v>22.954783499644801</v>
      </c>
      <c r="G36" s="13">
        <v>31.8576991849161</v>
      </c>
      <c r="H36" s="13">
        <v>8.3074179766411902</v>
      </c>
      <c r="I36" s="14">
        <v>246</v>
      </c>
      <c r="J36" s="14">
        <v>974</v>
      </c>
      <c r="K36" s="13">
        <v>2.5061527150259</v>
      </c>
      <c r="L36" s="14">
        <v>388.643514882506</v>
      </c>
      <c r="M36" s="14">
        <v>162</v>
      </c>
      <c r="ZA36" s="8"/>
    </row>
    <row r="37" spans="2:677" x14ac:dyDescent="0.3">
      <c r="B37" s="21"/>
      <c r="C37" s="15" t="s">
        <v>243</v>
      </c>
      <c r="D37" s="13">
        <v>15.8168269208973</v>
      </c>
      <c r="E37" s="13">
        <v>2.1876994220550601</v>
      </c>
      <c r="F37" s="13">
        <v>11.938294184839201</v>
      </c>
      <c r="G37" s="13">
        <v>20.6598051670708</v>
      </c>
      <c r="H37" s="13">
        <v>13.8314684291365</v>
      </c>
      <c r="I37" s="14">
        <v>104</v>
      </c>
      <c r="J37" s="14">
        <v>598</v>
      </c>
      <c r="K37" s="13">
        <v>2.1458777752033198</v>
      </c>
      <c r="L37" s="14">
        <v>278.67384009946198</v>
      </c>
      <c r="M37" s="14">
        <v>91</v>
      </c>
      <c r="ZA37" s="8"/>
    </row>
    <row r="38" spans="2:677" x14ac:dyDescent="0.3">
      <c r="B38" s="21" t="s">
        <v>259</v>
      </c>
      <c r="C38" s="15" t="s">
        <v>244</v>
      </c>
      <c r="D38" s="13">
        <v>36.841407065494501</v>
      </c>
      <c r="E38" s="13">
        <v>1.2713118312512199</v>
      </c>
      <c r="F38" s="13">
        <v>34.384874480305001</v>
      </c>
      <c r="G38" s="13">
        <v>39.368142226327699</v>
      </c>
      <c r="H38" s="13">
        <v>3.45076893776384</v>
      </c>
      <c r="I38" s="14">
        <v>4929</v>
      </c>
      <c r="J38" s="14">
        <v>11323</v>
      </c>
      <c r="K38" s="13">
        <v>7.8642746667086803</v>
      </c>
      <c r="L38" s="14">
        <v>1439.80220425577</v>
      </c>
      <c r="M38" s="14">
        <v>1677</v>
      </c>
      <c r="ZA38" s="8"/>
    </row>
    <row r="39" spans="2:677" x14ac:dyDescent="0.3">
      <c r="B39" s="21"/>
      <c r="C39" s="15" t="s">
        <v>245</v>
      </c>
      <c r="D39" s="13">
        <v>17.980306019065299</v>
      </c>
      <c r="E39" s="13">
        <v>1.0829609568969001</v>
      </c>
      <c r="F39" s="13">
        <v>15.9528586169268</v>
      </c>
      <c r="G39" s="13">
        <v>20.2034825654728</v>
      </c>
      <c r="H39" s="13">
        <v>6.02303962873928</v>
      </c>
      <c r="I39" s="14">
        <v>2048</v>
      </c>
      <c r="J39" s="14">
        <v>8751</v>
      </c>
      <c r="K39" s="13">
        <v>6.9585448180323404</v>
      </c>
      <c r="L39" s="14">
        <v>1257.5905205529</v>
      </c>
      <c r="M39" s="14">
        <v>1347</v>
      </c>
      <c r="ZA39" s="8"/>
    </row>
    <row r="40" spans="2:677" x14ac:dyDescent="0.3">
      <c r="B40" s="21" t="s">
        <v>261</v>
      </c>
      <c r="C40" s="15" t="s">
        <v>246</v>
      </c>
      <c r="D40" s="13">
        <v>40.351155151941597</v>
      </c>
      <c r="E40" s="13">
        <v>1.6190684218865501</v>
      </c>
      <c r="F40" s="13">
        <v>37.220174438185303</v>
      </c>
      <c r="G40" s="13">
        <v>43.562757094554698</v>
      </c>
      <c r="H40" s="13">
        <v>4.0124462751809</v>
      </c>
      <c r="I40" s="14">
        <v>2107</v>
      </c>
      <c r="J40" s="14">
        <v>4072</v>
      </c>
      <c r="K40" s="13">
        <v>4.4337734427357001</v>
      </c>
      <c r="L40" s="14">
        <v>918.40506796114505</v>
      </c>
      <c r="M40" s="14">
        <v>1849</v>
      </c>
      <c r="ZA40" s="8"/>
    </row>
    <row r="41" spans="2:677" x14ac:dyDescent="0.3">
      <c r="B41" s="21"/>
      <c r="C41" s="15" t="s">
        <v>247</v>
      </c>
      <c r="D41" s="13">
        <v>32.542997263075797</v>
      </c>
      <c r="E41" s="13">
        <v>1.6560735150017201</v>
      </c>
      <c r="F41" s="13">
        <v>29.382590141722499</v>
      </c>
      <c r="G41" s="13">
        <v>35.8706667771269</v>
      </c>
      <c r="H41" s="13">
        <v>5.0888782665410703</v>
      </c>
      <c r="I41" s="14">
        <v>1398</v>
      </c>
      <c r="J41" s="14">
        <v>3594</v>
      </c>
      <c r="K41" s="13">
        <v>4.4888164818561602</v>
      </c>
      <c r="L41" s="14">
        <v>800.65647916928401</v>
      </c>
      <c r="M41" s="14">
        <v>2004</v>
      </c>
      <c r="ZA41" s="8"/>
    </row>
    <row r="42" spans="2:677" x14ac:dyDescent="0.3">
      <c r="B42" s="21"/>
      <c r="C42" s="15" t="s">
        <v>248</v>
      </c>
      <c r="D42" s="13">
        <v>26.089092066600202</v>
      </c>
      <c r="E42" s="13">
        <v>1.19082416777553</v>
      </c>
      <c r="F42" s="13">
        <v>23.822156819497199</v>
      </c>
      <c r="G42" s="13">
        <v>28.491068557000901</v>
      </c>
      <c r="H42" s="13">
        <v>4.5644523187529797</v>
      </c>
      <c r="I42" s="14">
        <v>1202</v>
      </c>
      <c r="J42" s="14">
        <v>3563</v>
      </c>
      <c r="K42" s="13">
        <v>2.6195198432939399</v>
      </c>
      <c r="L42" s="14">
        <v>1360.17293746463</v>
      </c>
      <c r="M42" s="14">
        <v>2029</v>
      </c>
      <c r="ZA42" s="8"/>
    </row>
    <row r="43" spans="2:677" x14ac:dyDescent="0.3">
      <c r="B43" s="21"/>
      <c r="C43" s="15" t="s">
        <v>249</v>
      </c>
      <c r="D43" s="13">
        <v>22.429901257934802</v>
      </c>
      <c r="E43" s="13">
        <v>1.1651837056690799</v>
      </c>
      <c r="F43" s="13">
        <v>20.227779531150102</v>
      </c>
      <c r="G43" s="13">
        <v>24.7972373688605</v>
      </c>
      <c r="H43" s="13">
        <v>5.1947785782467104</v>
      </c>
      <c r="I43" s="14">
        <v>1194</v>
      </c>
      <c r="J43" s="14">
        <v>3938</v>
      </c>
      <c r="K43" s="13">
        <v>3.0720799518059598</v>
      </c>
      <c r="L43" s="14">
        <v>1281.8676798059901</v>
      </c>
      <c r="M43" s="14">
        <v>2104</v>
      </c>
      <c r="ZA43" s="8"/>
    </row>
    <row r="44" spans="2:677" x14ac:dyDescent="0.3">
      <c r="B44" s="21"/>
      <c r="C44" s="15" t="s">
        <v>250</v>
      </c>
      <c r="D44" s="13">
        <v>13.7277978108896</v>
      </c>
      <c r="E44" s="13">
        <v>0.74490394936441495</v>
      </c>
      <c r="F44" s="13">
        <v>12.331227833845301</v>
      </c>
      <c r="G44" s="13">
        <v>15.2550135261103</v>
      </c>
      <c r="H44" s="13">
        <v>5.4262450512894196</v>
      </c>
      <c r="I44" s="14">
        <v>1034</v>
      </c>
      <c r="J44" s="14">
        <v>4727</v>
      </c>
      <c r="K44" s="13">
        <v>2.2142288902676301</v>
      </c>
      <c r="L44" s="14">
        <v>2134.8289785111901</v>
      </c>
      <c r="M44" s="14">
        <v>2092</v>
      </c>
      <c r="ZA44" s="8"/>
    </row>
    <row r="45" spans="2:677" x14ac:dyDescent="0.3">
      <c r="B45" s="21" t="s">
        <v>260</v>
      </c>
      <c r="C45" s="15" t="s">
        <v>251</v>
      </c>
      <c r="D45" s="13">
        <v>23.173664882567302</v>
      </c>
      <c r="E45" s="13">
        <v>0.76448008936640699</v>
      </c>
      <c r="F45" s="13">
        <v>21.708678452671499</v>
      </c>
      <c r="G45" s="13">
        <v>24.706316216784</v>
      </c>
      <c r="H45" s="13">
        <v>3.2989175136536</v>
      </c>
      <c r="I45" s="14">
        <v>4771</v>
      </c>
      <c r="J45" s="14">
        <v>15678</v>
      </c>
      <c r="K45" s="13">
        <v>5.1462452293543697</v>
      </c>
      <c r="L45" s="14">
        <v>3046.4929868814102</v>
      </c>
      <c r="M45" s="14">
        <v>3090</v>
      </c>
      <c r="ZA45" s="8"/>
    </row>
    <row r="46" spans="2:677" x14ac:dyDescent="0.3">
      <c r="B46" s="21"/>
      <c r="C46" s="15" t="s">
        <v>252</v>
      </c>
      <c r="D46" s="13">
        <v>40.204740154102701</v>
      </c>
      <c r="E46" s="13">
        <v>1.6451781344963601</v>
      </c>
      <c r="F46" s="13">
        <v>37.024777487402702</v>
      </c>
      <c r="G46" s="13">
        <v>43.469298542907303</v>
      </c>
      <c r="H46" s="13">
        <v>4.0920004163451402</v>
      </c>
      <c r="I46" s="14">
        <v>2165</v>
      </c>
      <c r="J46" s="14">
        <v>4217</v>
      </c>
      <c r="K46" s="13">
        <v>4.7465979001924099</v>
      </c>
      <c r="L46" s="14">
        <v>888.42579225618704</v>
      </c>
      <c r="M46" s="14">
        <v>1891</v>
      </c>
      <c r="ZA46" s="8"/>
    </row>
    <row r="47" spans="2:677" x14ac:dyDescent="0.3">
      <c r="B47" s="21" t="s">
        <v>254</v>
      </c>
      <c r="C47" s="15" t="s">
        <v>253</v>
      </c>
      <c r="D47" s="13">
        <v>18.609813070078999</v>
      </c>
      <c r="E47" s="13">
        <v>0.75937036836693494</v>
      </c>
      <c r="F47" s="13">
        <v>17.166531904609801</v>
      </c>
      <c r="G47" s="13">
        <v>20.144927841053399</v>
      </c>
      <c r="H47" s="13">
        <v>4.08048358953081</v>
      </c>
      <c r="I47" s="14">
        <v>3467</v>
      </c>
      <c r="J47" s="14">
        <v>13174</v>
      </c>
      <c r="K47" s="13">
        <v>5.0150807234458901</v>
      </c>
      <c r="L47" s="14">
        <v>2626.87695901095</v>
      </c>
      <c r="M47" s="14">
        <v>2805</v>
      </c>
      <c r="ZA47" s="8"/>
    </row>
    <row r="48" spans="2:677" x14ac:dyDescent="0.3">
      <c r="B48" s="21"/>
      <c r="C48" s="15" t="s">
        <v>254</v>
      </c>
      <c r="D48" s="13">
        <v>39.689599986198601</v>
      </c>
      <c r="E48" s="13">
        <v>1.4082730016749101</v>
      </c>
      <c r="F48" s="13">
        <v>36.9633951380453</v>
      </c>
      <c r="G48" s="13">
        <v>42.4813702382448</v>
      </c>
      <c r="H48" s="13">
        <v>3.54821666674549</v>
      </c>
      <c r="I48" s="14">
        <v>3510</v>
      </c>
      <c r="J48" s="14">
        <v>6900</v>
      </c>
      <c r="K48" s="13">
        <v>5.7159829004426204</v>
      </c>
      <c r="L48" s="14">
        <v>1207.1414698363899</v>
      </c>
      <c r="M48" s="14">
        <v>2226</v>
      </c>
      <c r="ZA48" s="8"/>
    </row>
    <row r="50" spans="2:9" x14ac:dyDescent="0.3">
      <c r="B50" s="16"/>
      <c r="C50" s="16"/>
      <c r="D50" s="16"/>
    </row>
    <row r="51" spans="2:9" x14ac:dyDescent="0.3">
      <c r="B51" s="16" t="s">
        <v>264</v>
      </c>
      <c r="C51" s="16"/>
      <c r="D51" s="16"/>
    </row>
    <row r="52" spans="2:9" x14ac:dyDescent="0.3">
      <c r="B52" s="16" t="s">
        <v>265</v>
      </c>
      <c r="C52" s="16"/>
      <c r="D52" s="16"/>
    </row>
    <row r="53" spans="2:9" x14ac:dyDescent="0.3">
      <c r="B53" s="16" t="s">
        <v>266</v>
      </c>
      <c r="C53" s="16"/>
      <c r="D53" s="16"/>
    </row>
    <row r="54" spans="2:9" x14ac:dyDescent="0.3">
      <c r="B54" s="16" t="s">
        <v>267</v>
      </c>
      <c r="C54" s="16"/>
      <c r="D54" s="16"/>
    </row>
    <row r="55" spans="2:9" x14ac:dyDescent="0.3">
      <c r="B55" s="16" t="s">
        <v>268</v>
      </c>
      <c r="C55" s="16"/>
      <c r="D55" s="16"/>
    </row>
    <row r="56" spans="2:9" x14ac:dyDescent="0.3">
      <c r="B56" s="16" t="s">
        <v>269</v>
      </c>
      <c r="C56" s="16"/>
      <c r="D56" s="16"/>
    </row>
    <row r="57" spans="2:9" x14ac:dyDescent="0.3">
      <c r="B57" s="16" t="s">
        <v>270</v>
      </c>
      <c r="C57" s="16"/>
      <c r="D57" s="16"/>
    </row>
    <row r="58" spans="2:9" x14ac:dyDescent="0.3">
      <c r="B58" s="16" t="s">
        <v>9</v>
      </c>
      <c r="C58" s="7" t="str">
        <f>HYPERLINK("https://www.cdc.gov/nchs/data/series/sr_02/sr02_175.pdf", "Link to Vital and Health Statistics")</f>
        <v>Link to Vital and Health Statistics</v>
      </c>
      <c r="D58" s="16"/>
    </row>
    <row r="59" spans="2:9" x14ac:dyDescent="0.3">
      <c r="B59" s="16" t="s">
        <v>271</v>
      </c>
      <c r="C59" s="16"/>
      <c r="D59" s="16"/>
    </row>
    <row r="60" spans="2:9" x14ac:dyDescent="0.3">
      <c r="B60" s="16" t="s">
        <v>272</v>
      </c>
      <c r="C60" s="16"/>
      <c r="D60" s="16"/>
    </row>
    <row r="61" spans="2:9" x14ac:dyDescent="0.3">
      <c r="B61" s="16"/>
      <c r="C61" s="16"/>
      <c r="D61" s="16"/>
    </row>
    <row r="62" spans="2:9" ht="90" customHeight="1" x14ac:dyDescent="0.3">
      <c r="B62" s="18" t="s">
        <v>338</v>
      </c>
      <c r="C62" s="19"/>
      <c r="D62" s="19"/>
      <c r="E62" s="20"/>
      <c r="F62" s="20"/>
      <c r="G62" s="20"/>
      <c r="H62" s="20"/>
      <c r="I62" s="20"/>
    </row>
    <row r="63" spans="2:9" x14ac:dyDescent="0.3">
      <c r="B63" s="16"/>
      <c r="C63" s="16"/>
      <c r="D63" s="16"/>
    </row>
    <row r="64" spans="2:9" x14ac:dyDescent="0.3">
      <c r="B64" s="16"/>
      <c r="C64" s="16"/>
      <c r="D64" s="16"/>
    </row>
    <row r="65" spans="2:4" x14ac:dyDescent="0.3">
      <c r="B65" s="16"/>
      <c r="C65" s="16"/>
      <c r="D65" s="16"/>
    </row>
    <row r="66" spans="2:4" x14ac:dyDescent="0.3">
      <c r="B66" s="16"/>
      <c r="C66" s="16"/>
      <c r="D66" s="16"/>
    </row>
    <row r="67" spans="2:4" x14ac:dyDescent="0.3">
      <c r="B67" s="16"/>
      <c r="C67" s="16"/>
      <c r="D67" s="16"/>
    </row>
    <row r="68" spans="2:4" x14ac:dyDescent="0.3">
      <c r="B68" s="16"/>
      <c r="C68" s="16"/>
      <c r="D68" s="16"/>
    </row>
    <row r="69" spans="2:4" x14ac:dyDescent="0.3">
      <c r="B69" s="16"/>
      <c r="C69" s="16"/>
      <c r="D69" s="16"/>
    </row>
    <row r="70" spans="2:4" x14ac:dyDescent="0.3">
      <c r="B70" s="16"/>
      <c r="C70" s="16"/>
      <c r="D70" s="16"/>
    </row>
  </sheetData>
  <mergeCells count="10">
    <mergeCell ref="B8:C8"/>
    <mergeCell ref="B9:C9"/>
    <mergeCell ref="B10:B11"/>
    <mergeCell ref="B12:B14"/>
    <mergeCell ref="B15:B37"/>
    <mergeCell ref="B38:B39"/>
    <mergeCell ref="B45:B46"/>
    <mergeCell ref="B47:B48"/>
    <mergeCell ref="B40:B44"/>
    <mergeCell ref="B62:I62"/>
  </mergeCells>
  <conditionalFormatting sqref="D9:D48">
    <cfRule type="expression" dxfId="19" priority="1">
      <formula>ZA9 = 3</formula>
    </cfRule>
    <cfRule type="expression" dxfId="18" priority="81">
      <formula>ZA9 = 2</formula>
    </cfRule>
    <cfRule type="expression" dxfId="17" priority="41">
      <formula>I9 = J9</formula>
    </cfRule>
    <cfRule type="expression" dxfId="16" priority="121">
      <formula>ZA9 = 1</formula>
    </cfRule>
  </conditionalFormatting>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1:ZA42"/>
  <sheetViews>
    <sheetView showGridLines="0" workbookViewId="0">
      <selection activeCell="H24" sqref="H24"/>
    </sheetView>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197</v>
      </c>
      <c r="M2" s="11" t="str">
        <f>HYPERLINK("#'INDICE'!A1", "Índice")</f>
        <v>Índice</v>
      </c>
    </row>
    <row r="3" spans="2:677" x14ac:dyDescent="0.3">
      <c r="B3" s="9" t="s">
        <v>7</v>
      </c>
      <c r="C3" s="10" t="s">
        <v>196</v>
      </c>
    </row>
    <row r="4" spans="2:677" x14ac:dyDescent="0.3">
      <c r="B4" s="9" t="s">
        <v>8</v>
      </c>
      <c r="C4" s="10" t="s">
        <v>308</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15" t="s">
        <v>339</v>
      </c>
      <c r="D9" s="13">
        <v>67.217874239253902</v>
      </c>
      <c r="E9" s="13">
        <v>0.78907647175352802</v>
      </c>
      <c r="F9" s="13">
        <v>65.652425492619997</v>
      </c>
      <c r="G9" s="13">
        <v>68.745940457727301</v>
      </c>
      <c r="H9" s="13">
        <v>1.1739086971791199</v>
      </c>
      <c r="I9" s="14">
        <v>14123</v>
      </c>
      <c r="J9" s="14">
        <v>18821</v>
      </c>
      <c r="K9" s="13">
        <v>5.3178480200781397</v>
      </c>
      <c r="L9" s="14">
        <v>3539.2135933443701</v>
      </c>
      <c r="M9" s="14">
        <v>2937</v>
      </c>
      <c r="ZA9" s="8"/>
    </row>
    <row r="10" spans="2:677" x14ac:dyDescent="0.3">
      <c r="B10" s="21"/>
      <c r="C10" s="15" t="s">
        <v>340</v>
      </c>
      <c r="D10" s="13">
        <v>5.7133510665243499</v>
      </c>
      <c r="E10" s="13">
        <v>0.35986546836040001</v>
      </c>
      <c r="F10" s="13">
        <v>5.0473378180595398</v>
      </c>
      <c r="G10" s="13">
        <v>6.4612668343917203</v>
      </c>
      <c r="H10" s="13">
        <v>6.2986759288943901</v>
      </c>
      <c r="I10" s="14">
        <v>1161</v>
      </c>
      <c r="J10" s="14">
        <v>18821</v>
      </c>
      <c r="K10" s="13">
        <v>4.5243777470451301</v>
      </c>
      <c r="L10" s="14">
        <v>4159.9090642446899</v>
      </c>
      <c r="M10" s="14">
        <v>647</v>
      </c>
      <c r="ZA10" s="8"/>
    </row>
    <row r="11" spans="2:677" x14ac:dyDescent="0.3">
      <c r="B11" s="21"/>
      <c r="C11" s="15" t="s">
        <v>341</v>
      </c>
      <c r="D11" s="13">
        <v>26.552290628708501</v>
      </c>
      <c r="E11" s="13">
        <v>0.80263362156367901</v>
      </c>
      <c r="F11" s="13">
        <v>25.008588574016599</v>
      </c>
      <c r="G11" s="13">
        <v>28.155504771240601</v>
      </c>
      <c r="H11" s="13">
        <v>3.02284135401813</v>
      </c>
      <c r="I11" s="14">
        <v>3443</v>
      </c>
      <c r="J11" s="14">
        <v>18821</v>
      </c>
      <c r="K11" s="13">
        <v>6.21690266401475</v>
      </c>
      <c r="L11" s="14">
        <v>3027.39177644544</v>
      </c>
      <c r="M11" s="14">
        <v>1081</v>
      </c>
      <c r="ZA11" s="8"/>
    </row>
    <row r="12" spans="2:677" x14ac:dyDescent="0.3">
      <c r="B12" s="21"/>
      <c r="C12" s="15" t="s">
        <v>342</v>
      </c>
      <c r="D12" s="13">
        <v>0.51648421719799498</v>
      </c>
      <c r="E12" s="13">
        <v>0.13076719544361401</v>
      </c>
      <c r="F12" s="13">
        <v>0.31421156159281199</v>
      </c>
      <c r="G12" s="13">
        <v>0.84786172656319403</v>
      </c>
      <c r="H12" s="13">
        <v>25.318720512515601</v>
      </c>
      <c r="I12" s="14">
        <v>94</v>
      </c>
      <c r="J12" s="14">
        <v>18821</v>
      </c>
      <c r="K12" s="13">
        <v>6.2633842858942401</v>
      </c>
      <c r="L12" s="14">
        <v>3004.9249959621302</v>
      </c>
      <c r="M12" s="14">
        <v>16</v>
      </c>
      <c r="ZA12" s="8"/>
    </row>
    <row r="13" spans="2:677" x14ac:dyDescent="0.3">
      <c r="B13" s="21" t="s">
        <v>256</v>
      </c>
      <c r="C13" s="15" t="s">
        <v>343</v>
      </c>
      <c r="D13" s="13">
        <v>62.221018876613201</v>
      </c>
      <c r="E13" s="13">
        <v>0.98862549257646903</v>
      </c>
      <c r="F13" s="13">
        <v>60.263975997646497</v>
      </c>
      <c r="G13" s="13">
        <v>64.139031459640705</v>
      </c>
      <c r="H13" s="13">
        <v>1.58889312715524</v>
      </c>
      <c r="I13" s="14">
        <v>8502</v>
      </c>
      <c r="J13" s="14">
        <v>12265</v>
      </c>
      <c r="K13" s="13">
        <v>5.0992745116930402</v>
      </c>
      <c r="L13" s="14">
        <v>2405.2441130351699</v>
      </c>
      <c r="M13" s="14">
        <v>1838</v>
      </c>
      <c r="ZA13" s="8"/>
    </row>
    <row r="14" spans="2:677" x14ac:dyDescent="0.3">
      <c r="B14" s="21"/>
      <c r="C14" s="15" t="s">
        <v>344</v>
      </c>
      <c r="D14" s="13">
        <v>5.9382456138662496</v>
      </c>
      <c r="E14" s="13">
        <v>0.455481589558071</v>
      </c>
      <c r="F14" s="13">
        <v>5.1056012883414299</v>
      </c>
      <c r="G14" s="13">
        <v>6.8968121501832798</v>
      </c>
      <c r="H14" s="13">
        <v>7.6703056622394898</v>
      </c>
      <c r="I14" s="14">
        <v>816</v>
      </c>
      <c r="J14" s="14">
        <v>12265</v>
      </c>
      <c r="K14" s="13">
        <v>4.5551487723053103</v>
      </c>
      <c r="L14" s="14">
        <v>2692.5575020885299</v>
      </c>
      <c r="M14" s="14">
        <v>474</v>
      </c>
      <c r="ZA14" s="8"/>
    </row>
    <row r="15" spans="2:677" x14ac:dyDescent="0.3">
      <c r="B15" s="21"/>
      <c r="C15" s="15" t="s">
        <v>345</v>
      </c>
      <c r="D15" s="13">
        <v>31.456835706852701</v>
      </c>
      <c r="E15" s="13">
        <v>1.02935654640452</v>
      </c>
      <c r="F15" s="13">
        <v>29.4744016738784</v>
      </c>
      <c r="G15" s="13">
        <v>33.509253817102099</v>
      </c>
      <c r="H15" s="13">
        <v>3.2722825525018902</v>
      </c>
      <c r="I15" s="14">
        <v>2903</v>
      </c>
      <c r="J15" s="14">
        <v>12265</v>
      </c>
      <c r="K15" s="13">
        <v>6.0267700292468502</v>
      </c>
      <c r="L15" s="14">
        <v>2035.0867779059299</v>
      </c>
      <c r="M15" s="14">
        <v>911</v>
      </c>
      <c r="ZA15" s="8"/>
    </row>
    <row r="16" spans="2:677" x14ac:dyDescent="0.3">
      <c r="B16" s="21"/>
      <c r="C16" s="15" t="s">
        <v>346</v>
      </c>
      <c r="D16" s="13">
        <v>0.38389982851487803</v>
      </c>
      <c r="E16" s="13">
        <v>0.15034993143785499</v>
      </c>
      <c r="F16" s="13">
        <v>0.17796550553652299</v>
      </c>
      <c r="G16" s="13">
        <v>0.826160593612428</v>
      </c>
      <c r="H16" s="13">
        <v>39.1638443860435</v>
      </c>
      <c r="I16" s="14">
        <v>44</v>
      </c>
      <c r="J16" s="14">
        <v>12265</v>
      </c>
      <c r="K16" s="13">
        <v>7.2492179440113498</v>
      </c>
      <c r="L16" s="14">
        <v>1691.9066435479799</v>
      </c>
      <c r="M16" s="14">
        <v>9</v>
      </c>
      <c r="ZA16" s="8"/>
    </row>
    <row r="17" spans="2:677" x14ac:dyDescent="0.3">
      <c r="B17" s="21"/>
      <c r="C17" s="15" t="s">
        <v>347</v>
      </c>
      <c r="D17" s="13">
        <v>81.140480450168695</v>
      </c>
      <c r="E17" s="13">
        <v>1.0554191841070799</v>
      </c>
      <c r="F17" s="13">
        <v>78.983541282378894</v>
      </c>
      <c r="G17" s="13">
        <v>83.123351411593802</v>
      </c>
      <c r="H17" s="13">
        <v>1.3007307551688101</v>
      </c>
      <c r="I17" s="14">
        <v>5621</v>
      </c>
      <c r="J17" s="14">
        <v>6556</v>
      </c>
      <c r="K17" s="13">
        <v>4.7714949034220497</v>
      </c>
      <c r="L17" s="14">
        <v>1373.9928749160199</v>
      </c>
      <c r="M17" s="14">
        <v>1099</v>
      </c>
      <c r="ZA17" s="8"/>
    </row>
    <row r="18" spans="2:677" x14ac:dyDescent="0.3">
      <c r="B18" s="21"/>
      <c r="C18" s="15" t="s">
        <v>348</v>
      </c>
      <c r="D18" s="13">
        <v>5.0867333400335299</v>
      </c>
      <c r="E18" s="13">
        <v>0.49282639348033103</v>
      </c>
      <c r="F18" s="13">
        <v>4.2028370295019704</v>
      </c>
      <c r="G18" s="13">
        <v>6.1445979683584699</v>
      </c>
      <c r="H18" s="13">
        <v>9.6884652789187093</v>
      </c>
      <c r="I18" s="14">
        <v>345</v>
      </c>
      <c r="J18" s="14">
        <v>6556</v>
      </c>
      <c r="K18" s="13">
        <v>3.29757530390884</v>
      </c>
      <c r="L18" s="14">
        <v>1988.12745602162</v>
      </c>
      <c r="M18" s="14">
        <v>173</v>
      </c>
      <c r="ZA18" s="8"/>
    </row>
    <row r="19" spans="2:677" x14ac:dyDescent="0.3">
      <c r="B19" s="21"/>
      <c r="C19" s="15" t="s">
        <v>349</v>
      </c>
      <c r="D19" s="13">
        <v>12.8868856231674</v>
      </c>
      <c r="E19" s="13">
        <v>0.91685383346100802</v>
      </c>
      <c r="F19" s="13">
        <v>11.193442165899199</v>
      </c>
      <c r="G19" s="13">
        <v>14.793849297353599</v>
      </c>
      <c r="H19" s="13">
        <v>7.1146269181805497</v>
      </c>
      <c r="I19" s="14">
        <v>540</v>
      </c>
      <c r="J19" s="14">
        <v>6556</v>
      </c>
      <c r="K19" s="13">
        <v>4.9084163253944402</v>
      </c>
      <c r="L19" s="14">
        <v>1335.6650221542</v>
      </c>
      <c r="M19" s="14">
        <v>170</v>
      </c>
      <c r="ZA19" s="8"/>
    </row>
    <row r="20" spans="2:677" x14ac:dyDescent="0.3">
      <c r="B20" s="21"/>
      <c r="C20" s="15" t="s">
        <v>350</v>
      </c>
      <c r="D20" s="13">
        <v>0.88590059929140197</v>
      </c>
      <c r="E20" s="13">
        <v>0.26313224159154402</v>
      </c>
      <c r="F20" s="13">
        <v>0.49421098162800697</v>
      </c>
      <c r="G20" s="13">
        <v>1.5830870898949501</v>
      </c>
      <c r="H20" s="13">
        <v>29.7022309051391</v>
      </c>
      <c r="I20" s="14">
        <v>50</v>
      </c>
      <c r="J20" s="14">
        <v>6556</v>
      </c>
      <c r="K20" s="13">
        <v>5.1689269265813502</v>
      </c>
      <c r="L20" s="14">
        <v>1268.3483618786699</v>
      </c>
      <c r="M20" s="14">
        <v>7</v>
      </c>
      <c r="ZA20" s="8">
        <v>3</v>
      </c>
    </row>
    <row r="22" spans="2:677" x14ac:dyDescent="0.3">
      <c r="B22" s="16"/>
      <c r="C22" s="16"/>
      <c r="D22" s="16"/>
    </row>
    <row r="23" spans="2:677" x14ac:dyDescent="0.3">
      <c r="B23" s="16" t="s">
        <v>264</v>
      </c>
      <c r="C23" s="16"/>
      <c r="D23" s="16"/>
    </row>
    <row r="24" spans="2:677" x14ac:dyDescent="0.3">
      <c r="B24" s="16" t="s">
        <v>265</v>
      </c>
      <c r="C24" s="16"/>
      <c r="D24" s="16"/>
    </row>
    <row r="25" spans="2:677" x14ac:dyDescent="0.3">
      <c r="B25" s="16" t="s">
        <v>266</v>
      </c>
      <c r="C25" s="16"/>
      <c r="D25" s="16"/>
    </row>
    <row r="26" spans="2:677" x14ac:dyDescent="0.3">
      <c r="B26" s="16" t="s">
        <v>267</v>
      </c>
      <c r="C26" s="16"/>
      <c r="D26" s="16"/>
    </row>
    <row r="27" spans="2:677" x14ac:dyDescent="0.3">
      <c r="B27" s="16" t="s">
        <v>268</v>
      </c>
      <c r="C27" s="16"/>
      <c r="D27" s="16"/>
    </row>
    <row r="28" spans="2:677" x14ac:dyDescent="0.3">
      <c r="B28" s="16" t="s">
        <v>269</v>
      </c>
      <c r="C28" s="16"/>
      <c r="D28" s="16"/>
    </row>
    <row r="29" spans="2:677" x14ac:dyDescent="0.3">
      <c r="B29" s="16" t="s">
        <v>270</v>
      </c>
      <c r="C29" s="16"/>
      <c r="D29" s="16"/>
    </row>
    <row r="30" spans="2:677" x14ac:dyDescent="0.3">
      <c r="B30" s="16" t="s">
        <v>9</v>
      </c>
      <c r="C30" s="7" t="str">
        <f>HYPERLINK("https://www.cdc.gov/nchs/data/series/sr_02/sr02_175.pdf", "Link to Vital and Health Statistics")</f>
        <v>Link to Vital and Health Statistics</v>
      </c>
      <c r="D30" s="16"/>
    </row>
    <row r="31" spans="2:677" x14ac:dyDescent="0.3">
      <c r="B31" s="16" t="s">
        <v>271</v>
      </c>
      <c r="C31" s="16"/>
      <c r="D31" s="16"/>
    </row>
    <row r="32" spans="2:677" x14ac:dyDescent="0.3">
      <c r="B32" s="16" t="s">
        <v>272</v>
      </c>
      <c r="C32" s="16"/>
      <c r="D32" s="16"/>
    </row>
    <row r="33" spans="2:9" x14ac:dyDescent="0.3">
      <c r="B33" s="16"/>
      <c r="C33" s="16"/>
      <c r="D33" s="16"/>
    </row>
    <row r="34" spans="2:9" ht="90" customHeight="1" x14ac:dyDescent="0.3">
      <c r="B34" s="18" t="s">
        <v>351</v>
      </c>
      <c r="C34" s="19"/>
      <c r="D34" s="19"/>
      <c r="E34" s="20"/>
      <c r="F34" s="20"/>
      <c r="G34" s="20"/>
      <c r="H34" s="20"/>
      <c r="I34" s="20"/>
    </row>
    <row r="35" spans="2:9" x14ac:dyDescent="0.3">
      <c r="B35" s="16"/>
      <c r="C35" s="16"/>
      <c r="D35" s="16"/>
    </row>
    <row r="36" spans="2:9" x14ac:dyDescent="0.3">
      <c r="B36" s="16"/>
      <c r="C36" s="16"/>
      <c r="D36" s="16"/>
    </row>
    <row r="37" spans="2:9" x14ac:dyDescent="0.3">
      <c r="B37" s="16"/>
      <c r="C37" s="16"/>
      <c r="D37" s="16"/>
    </row>
    <row r="38" spans="2:9" x14ac:dyDescent="0.3">
      <c r="B38" s="16"/>
      <c r="C38" s="16"/>
      <c r="D38" s="16"/>
    </row>
    <row r="39" spans="2:9" x14ac:dyDescent="0.3">
      <c r="B39" s="16"/>
      <c r="C39" s="16"/>
      <c r="D39" s="16"/>
    </row>
    <row r="40" spans="2:9" x14ac:dyDescent="0.3">
      <c r="B40" s="16"/>
      <c r="C40" s="16"/>
      <c r="D40" s="16"/>
    </row>
    <row r="41" spans="2:9" x14ac:dyDescent="0.3">
      <c r="B41" s="16"/>
      <c r="C41" s="16"/>
      <c r="D41" s="16"/>
    </row>
    <row r="42" spans="2:9" x14ac:dyDescent="0.3">
      <c r="B42" s="16"/>
      <c r="C42" s="16"/>
      <c r="D42" s="16"/>
    </row>
  </sheetData>
  <mergeCells count="4">
    <mergeCell ref="B8:C8"/>
    <mergeCell ref="B9:B12"/>
    <mergeCell ref="B13:B20"/>
    <mergeCell ref="B34:I34"/>
  </mergeCells>
  <conditionalFormatting sqref="D9:D20">
    <cfRule type="expression" dxfId="15" priority="1">
      <formula>ZA9 = 3</formula>
    </cfRule>
    <cfRule type="expression" dxfId="14" priority="25">
      <formula>ZA9 = 2</formula>
    </cfRule>
    <cfRule type="expression" dxfId="13" priority="13">
      <formula>I9 = J9</formula>
    </cfRule>
    <cfRule type="expression" dxfId="12" priority="37">
      <formula>ZA9 = 1</formula>
    </cfRule>
  </conditionalFormatting>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1:ZA42"/>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199</v>
      </c>
      <c r="M2" s="11" t="str">
        <f>HYPERLINK("#'INDICE'!A1", "Índice")</f>
        <v>Índice</v>
      </c>
    </row>
    <row r="3" spans="2:677" x14ac:dyDescent="0.3">
      <c r="B3" s="9" t="s">
        <v>7</v>
      </c>
      <c r="C3" s="10" t="s">
        <v>198</v>
      </c>
    </row>
    <row r="4" spans="2:677" x14ac:dyDescent="0.3">
      <c r="B4" s="9" t="s">
        <v>8</v>
      </c>
      <c r="C4" s="10" t="s">
        <v>308</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15" t="s">
        <v>339</v>
      </c>
      <c r="D9" s="13">
        <v>77.922125563226999</v>
      </c>
      <c r="E9" s="13">
        <v>0.64264140609493703</v>
      </c>
      <c r="F9" s="13">
        <v>76.636359148035993</v>
      </c>
      <c r="G9" s="13">
        <v>79.156377840494699</v>
      </c>
      <c r="H9" s="13">
        <v>0.82472263359075004</v>
      </c>
      <c r="I9" s="14">
        <v>15715</v>
      </c>
      <c r="J9" s="14">
        <v>18998</v>
      </c>
      <c r="K9" s="13">
        <v>4.5604151768228398</v>
      </c>
      <c r="L9" s="14">
        <v>4165.8487798550796</v>
      </c>
      <c r="M9" s="14">
        <v>3046</v>
      </c>
      <c r="ZA9" s="8"/>
    </row>
    <row r="10" spans="2:677" x14ac:dyDescent="0.3">
      <c r="B10" s="21"/>
      <c r="C10" s="15" t="s">
        <v>340</v>
      </c>
      <c r="D10" s="13">
        <v>4.1756336205658204</v>
      </c>
      <c r="E10" s="13">
        <v>0.29155976194896699</v>
      </c>
      <c r="F10" s="13">
        <v>3.63994630007541</v>
      </c>
      <c r="G10" s="13">
        <v>4.7862416739725404</v>
      </c>
      <c r="H10" s="13">
        <v>6.9824076641441204</v>
      </c>
      <c r="I10" s="14">
        <v>849</v>
      </c>
      <c r="J10" s="14">
        <v>18998</v>
      </c>
      <c r="K10" s="13">
        <v>4.03591356723188</v>
      </c>
      <c r="L10" s="14">
        <v>4707.2365856016504</v>
      </c>
      <c r="M10" s="14">
        <v>479</v>
      </c>
      <c r="ZA10" s="8"/>
    </row>
    <row r="11" spans="2:677" x14ac:dyDescent="0.3">
      <c r="B11" s="21"/>
      <c r="C11" s="15" t="s">
        <v>341</v>
      </c>
      <c r="D11" s="13">
        <v>17.511325040249002</v>
      </c>
      <c r="E11" s="13">
        <v>0.62619244490494497</v>
      </c>
      <c r="F11" s="13">
        <v>16.317225018841899</v>
      </c>
      <c r="G11" s="13">
        <v>18.773206028818802</v>
      </c>
      <c r="H11" s="13">
        <v>3.5759283975693901</v>
      </c>
      <c r="I11" s="14">
        <v>2366</v>
      </c>
      <c r="J11" s="14">
        <v>18998</v>
      </c>
      <c r="K11" s="13">
        <v>5.1568836559417699</v>
      </c>
      <c r="L11" s="14">
        <v>3684.0078752039499</v>
      </c>
      <c r="M11" s="14">
        <v>845</v>
      </c>
      <c r="ZA11" s="8"/>
    </row>
    <row r="12" spans="2:677" x14ac:dyDescent="0.3">
      <c r="B12" s="21"/>
      <c r="C12" s="15" t="s">
        <v>342</v>
      </c>
      <c r="D12" s="13">
        <v>0.39091575393998501</v>
      </c>
      <c r="E12" s="13">
        <v>0.10442094724866501</v>
      </c>
      <c r="F12" s="13">
        <v>0.231432622392056</v>
      </c>
      <c r="G12" s="13">
        <v>0.65957415217140503</v>
      </c>
      <c r="H12" s="13">
        <v>26.7118800396814</v>
      </c>
      <c r="I12" s="14">
        <v>68</v>
      </c>
      <c r="J12" s="14">
        <v>18998</v>
      </c>
      <c r="K12" s="13">
        <v>5.3195899827797604</v>
      </c>
      <c r="L12" s="14">
        <v>3571.3278770542702</v>
      </c>
      <c r="M12" s="14">
        <v>13</v>
      </c>
      <c r="ZA12" s="8"/>
    </row>
    <row r="13" spans="2:677" x14ac:dyDescent="0.3">
      <c r="B13" s="21" t="s">
        <v>256</v>
      </c>
      <c r="C13" s="15" t="s">
        <v>343</v>
      </c>
      <c r="D13" s="13">
        <v>74.992634490342994</v>
      </c>
      <c r="E13" s="13">
        <v>0.81368633793770895</v>
      </c>
      <c r="F13" s="13">
        <v>73.363561211661406</v>
      </c>
      <c r="G13" s="13">
        <v>76.553915947561705</v>
      </c>
      <c r="H13" s="13">
        <v>1.0850216737518299</v>
      </c>
      <c r="I13" s="14">
        <v>9759</v>
      </c>
      <c r="J13" s="14">
        <v>12346</v>
      </c>
      <c r="K13" s="13">
        <v>4.35831474936428</v>
      </c>
      <c r="L13" s="14">
        <v>2832.7463044748702</v>
      </c>
      <c r="M13" s="14">
        <v>1927</v>
      </c>
      <c r="ZA13" s="8"/>
    </row>
    <row r="14" spans="2:677" x14ac:dyDescent="0.3">
      <c r="B14" s="21"/>
      <c r="C14" s="15" t="s">
        <v>344</v>
      </c>
      <c r="D14" s="13">
        <v>4.3433335485182196</v>
      </c>
      <c r="E14" s="13">
        <v>0.36831865122845298</v>
      </c>
      <c r="F14" s="13">
        <v>3.6758151555618999</v>
      </c>
      <c r="G14" s="13">
        <v>5.1256211708919901</v>
      </c>
      <c r="H14" s="13">
        <v>8.4800913195835506</v>
      </c>
      <c r="I14" s="14">
        <v>597</v>
      </c>
      <c r="J14" s="14">
        <v>12346</v>
      </c>
      <c r="K14" s="13">
        <v>4.0308820780552397</v>
      </c>
      <c r="L14" s="14">
        <v>3062.8531822385999</v>
      </c>
      <c r="M14" s="14">
        <v>365</v>
      </c>
      <c r="ZA14" s="8"/>
    </row>
    <row r="15" spans="2:677" x14ac:dyDescent="0.3">
      <c r="B15" s="21"/>
      <c r="C15" s="15" t="s">
        <v>345</v>
      </c>
      <c r="D15" s="13">
        <v>20.3534718102235</v>
      </c>
      <c r="E15" s="13">
        <v>0.812566907373522</v>
      </c>
      <c r="F15" s="13">
        <v>18.806565302812</v>
      </c>
      <c r="G15" s="13">
        <v>21.993151300124701</v>
      </c>
      <c r="H15" s="13">
        <v>3.9922766737288198</v>
      </c>
      <c r="I15" s="14">
        <v>1955</v>
      </c>
      <c r="J15" s="14">
        <v>12346</v>
      </c>
      <c r="K15" s="13">
        <v>5.02810118794104</v>
      </c>
      <c r="L15" s="14">
        <v>2455.4000682423798</v>
      </c>
      <c r="M15" s="14">
        <v>712</v>
      </c>
      <c r="ZA15" s="8"/>
    </row>
    <row r="16" spans="2:677" x14ac:dyDescent="0.3">
      <c r="B16" s="21"/>
      <c r="C16" s="15" t="s">
        <v>346</v>
      </c>
      <c r="D16" s="13">
        <v>0.31056018759988502</v>
      </c>
      <c r="E16" s="13">
        <v>0.12112366374330601</v>
      </c>
      <c r="F16" s="13">
        <v>0.14445139782174199</v>
      </c>
      <c r="G16" s="13">
        <v>0.66640745307364102</v>
      </c>
      <c r="H16" s="13">
        <v>39.001671360193001</v>
      </c>
      <c r="I16" s="14">
        <v>35</v>
      </c>
      <c r="J16" s="14">
        <v>12346</v>
      </c>
      <c r="K16" s="13">
        <v>5.8499769664075503</v>
      </c>
      <c r="L16" s="14">
        <v>2110.43565998545</v>
      </c>
      <c r="M16" s="14">
        <v>8</v>
      </c>
      <c r="ZA16" s="8"/>
    </row>
    <row r="17" spans="2:677" x14ac:dyDescent="0.3">
      <c r="B17" s="21"/>
      <c r="C17" s="15" t="s">
        <v>347</v>
      </c>
      <c r="D17" s="13">
        <v>85.797245120028506</v>
      </c>
      <c r="E17" s="13">
        <v>0.87023188832322595</v>
      </c>
      <c r="F17" s="13">
        <v>84.0039981488584</v>
      </c>
      <c r="G17" s="13">
        <v>87.419565227773504</v>
      </c>
      <c r="H17" s="13">
        <v>1.0142888470437399</v>
      </c>
      <c r="I17" s="14">
        <v>5956</v>
      </c>
      <c r="J17" s="14">
        <v>6652</v>
      </c>
      <c r="K17" s="13">
        <v>4.1334339786977701</v>
      </c>
      <c r="L17" s="14">
        <v>1609.3156523805701</v>
      </c>
      <c r="M17" s="14">
        <v>1119</v>
      </c>
      <c r="ZA17" s="8"/>
    </row>
    <row r="18" spans="2:677" x14ac:dyDescent="0.3">
      <c r="B18" s="21"/>
      <c r="C18" s="15" t="s">
        <v>348</v>
      </c>
      <c r="D18" s="13">
        <v>3.7248190640559802</v>
      </c>
      <c r="E18" s="13">
        <v>0.41840439060252099</v>
      </c>
      <c r="F18" s="13">
        <v>2.98588647027481</v>
      </c>
      <c r="G18" s="13">
        <v>4.6378768872352198</v>
      </c>
      <c r="H18" s="13">
        <v>11.2328782528008</v>
      </c>
      <c r="I18" s="14">
        <v>252</v>
      </c>
      <c r="J18" s="14">
        <v>6652</v>
      </c>
      <c r="K18" s="13">
        <v>3.24683253660986</v>
      </c>
      <c r="L18" s="14">
        <v>2048.7659665212</v>
      </c>
      <c r="M18" s="14">
        <v>114</v>
      </c>
      <c r="ZA18" s="8"/>
    </row>
    <row r="19" spans="2:677" x14ac:dyDescent="0.3">
      <c r="B19" s="21"/>
      <c r="C19" s="15" t="s">
        <v>349</v>
      </c>
      <c r="D19" s="13">
        <v>9.8710063094960496</v>
      </c>
      <c r="E19" s="13">
        <v>0.70664528061152598</v>
      </c>
      <c r="F19" s="13">
        <v>8.5694384888439306</v>
      </c>
      <c r="G19" s="13">
        <v>11.3457311540113</v>
      </c>
      <c r="H19" s="13">
        <v>7.1587967675770097</v>
      </c>
      <c r="I19" s="14">
        <v>411</v>
      </c>
      <c r="J19" s="14">
        <v>6652</v>
      </c>
      <c r="K19" s="13">
        <v>3.7330509905567602</v>
      </c>
      <c r="L19" s="14">
        <v>1781.9204765290101</v>
      </c>
      <c r="M19" s="14">
        <v>133</v>
      </c>
      <c r="ZA19" s="8"/>
    </row>
    <row r="20" spans="2:677" x14ac:dyDescent="0.3">
      <c r="B20" s="21"/>
      <c r="C20" s="15" t="s">
        <v>350</v>
      </c>
      <c r="D20" s="13">
        <v>0.60692928378477695</v>
      </c>
      <c r="E20" s="13">
        <v>0.20529930021321499</v>
      </c>
      <c r="F20" s="13">
        <v>0.31233848956136301</v>
      </c>
      <c r="G20" s="13">
        <v>1.17609360334397</v>
      </c>
      <c r="H20" s="13">
        <v>33.825901253763902</v>
      </c>
      <c r="I20" s="14">
        <v>33</v>
      </c>
      <c r="J20" s="14">
        <v>6652</v>
      </c>
      <c r="K20" s="13">
        <v>4.6469466378914603</v>
      </c>
      <c r="L20" s="14">
        <v>1431.4775955805501</v>
      </c>
      <c r="M20" s="14">
        <v>5</v>
      </c>
      <c r="ZA20" s="8">
        <v>3</v>
      </c>
    </row>
    <row r="22" spans="2:677" x14ac:dyDescent="0.3">
      <c r="B22" s="16"/>
      <c r="C22" s="16"/>
      <c r="D22" s="16"/>
    </row>
    <row r="23" spans="2:677" x14ac:dyDescent="0.3">
      <c r="B23" s="16" t="s">
        <v>264</v>
      </c>
      <c r="C23" s="16"/>
      <c r="D23" s="16"/>
    </row>
    <row r="24" spans="2:677" x14ac:dyDescent="0.3">
      <c r="B24" s="16" t="s">
        <v>265</v>
      </c>
      <c r="C24" s="16"/>
      <c r="D24" s="16"/>
    </row>
    <row r="25" spans="2:677" x14ac:dyDescent="0.3">
      <c r="B25" s="16" t="s">
        <v>266</v>
      </c>
      <c r="C25" s="16"/>
      <c r="D25" s="16"/>
    </row>
    <row r="26" spans="2:677" x14ac:dyDescent="0.3">
      <c r="B26" s="16" t="s">
        <v>267</v>
      </c>
      <c r="C26" s="16"/>
      <c r="D26" s="16"/>
    </row>
    <row r="27" spans="2:677" x14ac:dyDescent="0.3">
      <c r="B27" s="16" t="s">
        <v>268</v>
      </c>
      <c r="C27" s="16"/>
      <c r="D27" s="16"/>
    </row>
    <row r="28" spans="2:677" x14ac:dyDescent="0.3">
      <c r="B28" s="16" t="s">
        <v>269</v>
      </c>
      <c r="C28" s="16"/>
      <c r="D28" s="16"/>
    </row>
    <row r="29" spans="2:677" x14ac:dyDescent="0.3">
      <c r="B29" s="16" t="s">
        <v>270</v>
      </c>
      <c r="C29" s="16"/>
      <c r="D29" s="16"/>
    </row>
    <row r="30" spans="2:677" x14ac:dyDescent="0.3">
      <c r="B30" s="16" t="s">
        <v>9</v>
      </c>
      <c r="C30" s="7" t="str">
        <f>HYPERLINK("https://www.cdc.gov/nchs/data/series/sr_02/sr02_175.pdf", "Link to Vital and Health Statistics")</f>
        <v>Link to Vital and Health Statistics</v>
      </c>
      <c r="D30" s="16"/>
    </row>
    <row r="31" spans="2:677" x14ac:dyDescent="0.3">
      <c r="B31" s="16" t="s">
        <v>271</v>
      </c>
      <c r="C31" s="16"/>
      <c r="D31" s="16"/>
    </row>
    <row r="32" spans="2:677" x14ac:dyDescent="0.3">
      <c r="B32" s="16" t="s">
        <v>272</v>
      </c>
      <c r="C32" s="16"/>
      <c r="D32" s="16"/>
    </row>
    <row r="33" spans="2:9" x14ac:dyDescent="0.3">
      <c r="B33" s="16"/>
      <c r="C33" s="16"/>
      <c r="D33" s="16"/>
    </row>
    <row r="34" spans="2:9" ht="90" customHeight="1" x14ac:dyDescent="0.3">
      <c r="B34" s="18" t="s">
        <v>352</v>
      </c>
      <c r="C34" s="19"/>
      <c r="D34" s="19"/>
      <c r="E34" s="20"/>
      <c r="F34" s="20"/>
      <c r="G34" s="20"/>
      <c r="H34" s="20"/>
      <c r="I34" s="20"/>
    </row>
    <row r="35" spans="2:9" x14ac:dyDescent="0.3">
      <c r="B35" s="16"/>
      <c r="C35" s="16"/>
      <c r="D35" s="16"/>
    </row>
    <row r="36" spans="2:9" x14ac:dyDescent="0.3">
      <c r="B36" s="16"/>
      <c r="C36" s="16"/>
      <c r="D36" s="16"/>
    </row>
    <row r="37" spans="2:9" x14ac:dyDescent="0.3">
      <c r="B37" s="16"/>
      <c r="C37" s="16"/>
      <c r="D37" s="16"/>
    </row>
    <row r="38" spans="2:9" x14ac:dyDescent="0.3">
      <c r="B38" s="16"/>
      <c r="C38" s="16"/>
      <c r="D38" s="16"/>
    </row>
    <row r="39" spans="2:9" x14ac:dyDescent="0.3">
      <c r="B39" s="16"/>
      <c r="C39" s="16"/>
      <c r="D39" s="16"/>
    </row>
    <row r="40" spans="2:9" x14ac:dyDescent="0.3">
      <c r="B40" s="16"/>
      <c r="C40" s="16"/>
      <c r="D40" s="16"/>
    </row>
    <row r="41" spans="2:9" x14ac:dyDescent="0.3">
      <c r="B41" s="16"/>
      <c r="C41" s="16"/>
      <c r="D41" s="16"/>
    </row>
    <row r="42" spans="2:9" x14ac:dyDescent="0.3">
      <c r="B42" s="16"/>
      <c r="C42" s="16"/>
      <c r="D42" s="16"/>
    </row>
  </sheetData>
  <mergeCells count="4">
    <mergeCell ref="B8:C8"/>
    <mergeCell ref="B9:B12"/>
    <mergeCell ref="B13:B20"/>
    <mergeCell ref="B34:I34"/>
  </mergeCells>
  <conditionalFormatting sqref="D9:D20">
    <cfRule type="expression" dxfId="11" priority="1">
      <formula>ZA9 = 3</formula>
    </cfRule>
    <cfRule type="expression" dxfId="10" priority="25">
      <formula>ZA9 = 2</formula>
    </cfRule>
    <cfRule type="expression" dxfId="9" priority="13">
      <formula>I9 = J9</formula>
    </cfRule>
    <cfRule type="expression" dxfId="8" priority="37">
      <formula>ZA9 = 1</formula>
    </cfRule>
  </conditionalFormatting>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1:ZA42"/>
  <sheetViews>
    <sheetView showGridLines="0" workbookViewId="0"/>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201</v>
      </c>
      <c r="M2" s="11" t="str">
        <f>HYPERLINK("#'INDICE'!A1", "Índice")</f>
        <v>Índice</v>
      </c>
    </row>
    <row r="3" spans="2:677" x14ac:dyDescent="0.3">
      <c r="B3" s="9" t="s">
        <v>7</v>
      </c>
      <c r="C3" s="10" t="s">
        <v>200</v>
      </c>
    </row>
    <row r="4" spans="2:677" x14ac:dyDescent="0.3">
      <c r="B4" s="9" t="s">
        <v>8</v>
      </c>
      <c r="C4" s="10" t="s">
        <v>308</v>
      </c>
    </row>
    <row r="5" spans="2:677" x14ac:dyDescent="0.3">
      <c r="B5" s="9" t="s">
        <v>10</v>
      </c>
      <c r="C5" s="10" t="s">
        <v>11</v>
      </c>
    </row>
    <row r="6" spans="2:677" x14ac:dyDescent="0.3">
      <c r="B6" s="9" t="s">
        <v>12</v>
      </c>
      <c r="C6" s="10" t="s">
        <v>13</v>
      </c>
    </row>
    <row r="8" spans="2:677" ht="27.6" x14ac:dyDescent="0.3">
      <c r="B8" s="22" t="s">
        <v>204</v>
      </c>
      <c r="C8" s="22" t="s">
        <v>9</v>
      </c>
      <c r="D8" s="12" t="s">
        <v>205</v>
      </c>
      <c r="E8" s="12" t="s">
        <v>206</v>
      </c>
      <c r="F8" s="12" t="s">
        <v>207</v>
      </c>
      <c r="G8" s="12" t="s">
        <v>208</v>
      </c>
      <c r="H8" s="12" t="s">
        <v>209</v>
      </c>
      <c r="I8" s="12" t="s">
        <v>210</v>
      </c>
      <c r="J8" s="12" t="s">
        <v>211</v>
      </c>
      <c r="K8" s="12" t="s">
        <v>212</v>
      </c>
      <c r="L8" s="12" t="s">
        <v>213</v>
      </c>
      <c r="M8" s="12" t="s">
        <v>214</v>
      </c>
      <c r="ZA8" s="8" t="s">
        <v>263</v>
      </c>
    </row>
    <row r="9" spans="2:677" x14ac:dyDescent="0.3">
      <c r="B9" s="21" t="s">
        <v>255</v>
      </c>
      <c r="C9" s="15" t="s">
        <v>353</v>
      </c>
      <c r="D9" s="13">
        <v>4.4776881244541</v>
      </c>
      <c r="E9" s="13">
        <v>0.27680810211394202</v>
      </c>
      <c r="F9" s="13">
        <v>3.9652327649572201</v>
      </c>
      <c r="G9" s="13">
        <v>5.0528871386528902</v>
      </c>
      <c r="H9" s="13">
        <v>6.1819424314570597</v>
      </c>
      <c r="I9" s="14">
        <v>1324</v>
      </c>
      <c r="J9" s="14">
        <v>19821</v>
      </c>
      <c r="K9" s="13">
        <v>3.55060679981522</v>
      </c>
      <c r="L9" s="14">
        <v>5582.4260802495801</v>
      </c>
      <c r="M9" s="14">
        <v>569</v>
      </c>
      <c r="ZA9" s="8"/>
    </row>
    <row r="10" spans="2:677" x14ac:dyDescent="0.3">
      <c r="B10" s="21"/>
      <c r="C10" s="15" t="s">
        <v>354</v>
      </c>
      <c r="D10" s="13">
        <v>5.2507684948005604</v>
      </c>
      <c r="E10" s="13">
        <v>0.31076995906291399</v>
      </c>
      <c r="F10" s="13">
        <v>4.6737787665356096</v>
      </c>
      <c r="G10" s="13">
        <v>5.8945844304329098</v>
      </c>
      <c r="H10" s="13">
        <v>5.9185614328768503</v>
      </c>
      <c r="I10" s="14">
        <v>1553</v>
      </c>
      <c r="J10" s="14">
        <v>19821</v>
      </c>
      <c r="K10" s="13">
        <v>3.8475400077069102</v>
      </c>
      <c r="L10" s="14">
        <v>5151.6033518292397</v>
      </c>
      <c r="M10" s="14">
        <v>711</v>
      </c>
      <c r="ZA10" s="8"/>
    </row>
    <row r="11" spans="2:677" x14ac:dyDescent="0.3">
      <c r="B11" s="21"/>
      <c r="C11" s="15" t="s">
        <v>355</v>
      </c>
      <c r="D11" s="13">
        <v>5.8039671511886803</v>
      </c>
      <c r="E11" s="13">
        <v>0.300690136414274</v>
      </c>
      <c r="F11" s="13">
        <v>5.2417376090344003</v>
      </c>
      <c r="G11" s="13">
        <v>6.4224142467409804</v>
      </c>
      <c r="H11" s="13">
        <v>5.1807690943373199</v>
      </c>
      <c r="I11" s="14">
        <v>1635</v>
      </c>
      <c r="J11" s="14">
        <v>19821</v>
      </c>
      <c r="K11" s="13">
        <v>3.27781513412988</v>
      </c>
      <c r="L11" s="14">
        <v>6047.0158288111197</v>
      </c>
      <c r="M11" s="14">
        <v>877</v>
      </c>
      <c r="ZA11" s="8"/>
    </row>
    <row r="12" spans="2:677" x14ac:dyDescent="0.3">
      <c r="B12" s="21"/>
      <c r="C12" s="15" t="s">
        <v>356</v>
      </c>
      <c r="D12" s="13">
        <v>84.467576242308098</v>
      </c>
      <c r="E12" s="13">
        <v>0.59001632132263104</v>
      </c>
      <c r="F12" s="13">
        <v>83.2752516333763</v>
      </c>
      <c r="G12" s="13">
        <v>85.589608003834002</v>
      </c>
      <c r="H12" s="13">
        <v>0.69851219553178601</v>
      </c>
      <c r="I12" s="14">
        <v>15309</v>
      </c>
      <c r="J12" s="14">
        <v>19821</v>
      </c>
      <c r="K12" s="13">
        <v>5.2589911273872101</v>
      </c>
      <c r="L12" s="14">
        <v>3768.9738430586699</v>
      </c>
      <c r="M12" s="14">
        <v>2950</v>
      </c>
      <c r="ZA12" s="8"/>
    </row>
    <row r="13" spans="2:677" x14ac:dyDescent="0.3">
      <c r="B13" s="21" t="s">
        <v>256</v>
      </c>
      <c r="C13" s="15" t="s">
        <v>357</v>
      </c>
      <c r="D13" s="13">
        <v>1.31697931222996</v>
      </c>
      <c r="E13" s="13">
        <v>0.228597556104122</v>
      </c>
      <c r="F13" s="13">
        <v>0.93642165475626904</v>
      </c>
      <c r="G13" s="13">
        <v>1.8493068168714</v>
      </c>
      <c r="H13" s="13">
        <v>17.3577180735704</v>
      </c>
      <c r="I13" s="14">
        <v>225</v>
      </c>
      <c r="J13" s="14">
        <v>12282</v>
      </c>
      <c r="K13" s="13">
        <v>4.9380503056132099</v>
      </c>
      <c r="L13" s="14">
        <v>2487.2164599130801</v>
      </c>
      <c r="M13" s="14">
        <v>114</v>
      </c>
      <c r="ZA13" s="8"/>
    </row>
    <row r="14" spans="2:677" x14ac:dyDescent="0.3">
      <c r="B14" s="21"/>
      <c r="C14" s="15" t="s">
        <v>358</v>
      </c>
      <c r="D14" s="13">
        <v>2.2701248776239802</v>
      </c>
      <c r="E14" s="13">
        <v>0.27559668240556101</v>
      </c>
      <c r="F14" s="13">
        <v>1.78816511505445</v>
      </c>
      <c r="G14" s="13">
        <v>2.87817920506013</v>
      </c>
      <c r="H14" s="13">
        <v>12.140155157191799</v>
      </c>
      <c r="I14" s="14">
        <v>409</v>
      </c>
      <c r="J14" s="14">
        <v>12282</v>
      </c>
      <c r="K14" s="13">
        <v>4.2044056409828396</v>
      </c>
      <c r="L14" s="14">
        <v>2921.2214635714599</v>
      </c>
      <c r="M14" s="14">
        <v>213</v>
      </c>
      <c r="ZA14" s="8"/>
    </row>
    <row r="15" spans="2:677" x14ac:dyDescent="0.3">
      <c r="B15" s="21"/>
      <c r="C15" s="15" t="s">
        <v>359</v>
      </c>
      <c r="D15" s="13">
        <v>3.8884254798651599</v>
      </c>
      <c r="E15" s="13">
        <v>0.33284536756861999</v>
      </c>
      <c r="F15" s="13">
        <v>3.2858582448189502</v>
      </c>
      <c r="G15" s="13">
        <v>4.5962412963632602</v>
      </c>
      <c r="H15" s="13">
        <v>8.5599008979892304</v>
      </c>
      <c r="I15" s="14">
        <v>677</v>
      </c>
      <c r="J15" s="14">
        <v>12282</v>
      </c>
      <c r="K15" s="13">
        <v>3.6405692464913</v>
      </c>
      <c r="L15" s="14">
        <v>3373.6482314783898</v>
      </c>
      <c r="M15" s="14">
        <v>399</v>
      </c>
      <c r="ZA15" s="8"/>
    </row>
    <row r="16" spans="2:677" x14ac:dyDescent="0.3">
      <c r="B16" s="21"/>
      <c r="C16" s="15" t="s">
        <v>360</v>
      </c>
      <c r="D16" s="13">
        <v>92.524470153021596</v>
      </c>
      <c r="E16" s="13">
        <v>0.62001298945818994</v>
      </c>
      <c r="F16" s="13">
        <v>91.214238689380693</v>
      </c>
      <c r="G16" s="13">
        <v>93.652901741939601</v>
      </c>
      <c r="H16" s="13">
        <v>0.67010704134028698</v>
      </c>
      <c r="I16" s="14">
        <v>10971</v>
      </c>
      <c r="J16" s="14">
        <v>12282</v>
      </c>
      <c r="K16" s="13">
        <v>6.8255355379380598</v>
      </c>
      <c r="L16" s="14">
        <v>1799.4192443557799</v>
      </c>
      <c r="M16" s="14">
        <v>1956</v>
      </c>
      <c r="ZA16" s="8"/>
    </row>
    <row r="17" spans="2:677" x14ac:dyDescent="0.3">
      <c r="B17" s="21"/>
      <c r="C17" s="15" t="s">
        <v>361</v>
      </c>
      <c r="D17" s="13">
        <v>11.868356126952699</v>
      </c>
      <c r="E17" s="13">
        <v>0.75668068565455804</v>
      </c>
      <c r="F17" s="13">
        <v>10.4630761060656</v>
      </c>
      <c r="G17" s="13">
        <v>13.434058617507</v>
      </c>
      <c r="H17" s="13">
        <v>6.3756149340358501</v>
      </c>
      <c r="I17" s="14">
        <v>1099</v>
      </c>
      <c r="J17" s="14">
        <v>7539</v>
      </c>
      <c r="K17" s="13">
        <v>4.1262828062188897</v>
      </c>
      <c r="L17" s="14">
        <v>1827.06817589858</v>
      </c>
      <c r="M17" s="14">
        <v>455</v>
      </c>
      <c r="ZA17" s="8"/>
    </row>
    <row r="18" spans="2:677" x14ac:dyDescent="0.3">
      <c r="B18" s="21"/>
      <c r="C18" s="15" t="s">
        <v>362</v>
      </c>
      <c r="D18" s="13">
        <v>12.2203910783736</v>
      </c>
      <c r="E18" s="13">
        <v>0.77800201066880903</v>
      </c>
      <c r="F18" s="13">
        <v>10.7750300801778</v>
      </c>
      <c r="G18" s="13">
        <v>13.8295817415143</v>
      </c>
      <c r="H18" s="13">
        <v>6.3664248196249398</v>
      </c>
      <c r="I18" s="14">
        <v>1144</v>
      </c>
      <c r="J18" s="14">
        <v>7539</v>
      </c>
      <c r="K18" s="13">
        <v>4.2534254546726</v>
      </c>
      <c r="L18" s="14">
        <v>1772.4537741029501</v>
      </c>
      <c r="M18" s="14">
        <v>498</v>
      </c>
      <c r="ZA18" s="8"/>
    </row>
    <row r="19" spans="2:677" x14ac:dyDescent="0.3">
      <c r="B19" s="21"/>
      <c r="C19" s="15" t="s">
        <v>363</v>
      </c>
      <c r="D19" s="13">
        <v>10.2830678147422</v>
      </c>
      <c r="E19" s="13">
        <v>0.61354314459470705</v>
      </c>
      <c r="F19" s="13">
        <v>9.1408511420337408</v>
      </c>
      <c r="G19" s="13">
        <v>11.5498694693741</v>
      </c>
      <c r="H19" s="13">
        <v>5.9665379597624302</v>
      </c>
      <c r="I19" s="14">
        <v>958</v>
      </c>
      <c r="J19" s="14">
        <v>7539</v>
      </c>
      <c r="K19" s="13">
        <v>3.07573727288481</v>
      </c>
      <c r="L19" s="14">
        <v>2451.1196279547498</v>
      </c>
      <c r="M19" s="14">
        <v>478</v>
      </c>
      <c r="ZA19" s="8"/>
    </row>
    <row r="20" spans="2:677" x14ac:dyDescent="0.3">
      <c r="B20" s="21"/>
      <c r="C20" s="15" t="s">
        <v>364</v>
      </c>
      <c r="D20" s="13">
        <v>65.628185017487297</v>
      </c>
      <c r="E20" s="13">
        <v>1.2374603732399001</v>
      </c>
      <c r="F20" s="13">
        <v>63.1627994122967</v>
      </c>
      <c r="G20" s="13">
        <v>68.012132596718502</v>
      </c>
      <c r="H20" s="13">
        <v>1.8855623889494499</v>
      </c>
      <c r="I20" s="14">
        <v>4338</v>
      </c>
      <c r="J20" s="14">
        <v>7539</v>
      </c>
      <c r="K20" s="13">
        <v>5.1171232223119203</v>
      </c>
      <c r="L20" s="14">
        <v>1473.2887351877901</v>
      </c>
      <c r="M20" s="14">
        <v>994</v>
      </c>
      <c r="ZA20" s="8"/>
    </row>
    <row r="22" spans="2:677" x14ac:dyDescent="0.3">
      <c r="B22" s="16"/>
      <c r="C22" s="16"/>
      <c r="D22" s="16"/>
    </row>
    <row r="23" spans="2:677" x14ac:dyDescent="0.3">
      <c r="B23" s="16" t="s">
        <v>264</v>
      </c>
      <c r="C23" s="16"/>
      <c r="D23" s="16"/>
    </row>
    <row r="24" spans="2:677" x14ac:dyDescent="0.3">
      <c r="B24" s="16" t="s">
        <v>265</v>
      </c>
      <c r="C24" s="16"/>
      <c r="D24" s="16"/>
    </row>
    <row r="25" spans="2:677" x14ac:dyDescent="0.3">
      <c r="B25" s="16" t="s">
        <v>266</v>
      </c>
      <c r="C25" s="16"/>
      <c r="D25" s="16"/>
    </row>
    <row r="26" spans="2:677" x14ac:dyDescent="0.3">
      <c r="B26" s="16" t="s">
        <v>267</v>
      </c>
      <c r="C26" s="16"/>
      <c r="D26" s="16"/>
    </row>
    <row r="27" spans="2:677" x14ac:dyDescent="0.3">
      <c r="B27" s="16" t="s">
        <v>268</v>
      </c>
      <c r="C27" s="16"/>
      <c r="D27" s="16"/>
    </row>
    <row r="28" spans="2:677" x14ac:dyDescent="0.3">
      <c r="B28" s="16" t="s">
        <v>269</v>
      </c>
      <c r="C28" s="16"/>
      <c r="D28" s="16"/>
    </row>
    <row r="29" spans="2:677" x14ac:dyDescent="0.3">
      <c r="B29" s="16" t="s">
        <v>270</v>
      </c>
      <c r="C29" s="16"/>
      <c r="D29" s="16"/>
    </row>
    <row r="30" spans="2:677" x14ac:dyDescent="0.3">
      <c r="B30" s="16" t="s">
        <v>9</v>
      </c>
      <c r="C30" s="7" t="str">
        <f>HYPERLINK("https://www.cdc.gov/nchs/data/series/sr_02/sr02_175.pdf", "Link to Vital and Health Statistics")</f>
        <v>Link to Vital and Health Statistics</v>
      </c>
      <c r="D30" s="16"/>
    </row>
    <row r="31" spans="2:677" x14ac:dyDescent="0.3">
      <c r="B31" s="16" t="s">
        <v>271</v>
      </c>
      <c r="C31" s="16"/>
      <c r="D31" s="16"/>
    </row>
    <row r="32" spans="2:677" x14ac:dyDescent="0.3">
      <c r="B32" s="16" t="s">
        <v>272</v>
      </c>
      <c r="C32" s="16"/>
      <c r="D32" s="16"/>
    </row>
    <row r="33" spans="2:9" x14ac:dyDescent="0.3">
      <c r="B33" s="16"/>
      <c r="C33" s="16"/>
      <c r="D33" s="16"/>
    </row>
    <row r="34" spans="2:9" ht="90" customHeight="1" x14ac:dyDescent="0.3">
      <c r="B34" s="18" t="s">
        <v>365</v>
      </c>
      <c r="C34" s="19"/>
      <c r="D34" s="19"/>
      <c r="E34" s="20"/>
      <c r="F34" s="20"/>
      <c r="G34" s="20"/>
      <c r="H34" s="20"/>
      <c r="I34" s="20"/>
    </row>
    <row r="35" spans="2:9" x14ac:dyDescent="0.3">
      <c r="B35" s="16"/>
      <c r="C35" s="16"/>
      <c r="D35" s="16"/>
    </row>
    <row r="36" spans="2:9" x14ac:dyDescent="0.3">
      <c r="B36" s="16"/>
      <c r="C36" s="16"/>
      <c r="D36" s="16"/>
    </row>
    <row r="37" spans="2:9" x14ac:dyDescent="0.3">
      <c r="B37" s="16"/>
      <c r="C37" s="16"/>
      <c r="D37" s="16"/>
    </row>
    <row r="38" spans="2:9" x14ac:dyDescent="0.3">
      <c r="B38" s="16"/>
      <c r="C38" s="16"/>
      <c r="D38" s="16"/>
    </row>
    <row r="39" spans="2:9" x14ac:dyDescent="0.3">
      <c r="B39" s="16"/>
      <c r="C39" s="16"/>
      <c r="D39" s="16"/>
    </row>
    <row r="40" spans="2:9" x14ac:dyDescent="0.3">
      <c r="B40" s="16"/>
      <c r="C40" s="16"/>
      <c r="D40" s="16"/>
    </row>
    <row r="41" spans="2:9" x14ac:dyDescent="0.3">
      <c r="B41" s="16"/>
      <c r="C41" s="16"/>
      <c r="D41" s="16"/>
    </row>
    <row r="42" spans="2:9" x14ac:dyDescent="0.3">
      <c r="B42" s="16"/>
      <c r="C42" s="16"/>
      <c r="D42" s="16"/>
    </row>
  </sheetData>
  <mergeCells count="4">
    <mergeCell ref="B8:C8"/>
    <mergeCell ref="B9:B12"/>
    <mergeCell ref="B13:B20"/>
    <mergeCell ref="B34:I34"/>
  </mergeCells>
  <conditionalFormatting sqref="D9:D20">
    <cfRule type="expression" dxfId="7" priority="1">
      <formula>ZA9 = 3</formula>
    </cfRule>
    <cfRule type="expression" dxfId="6" priority="25">
      <formula>ZA9 = 2</formula>
    </cfRule>
    <cfRule type="expression" dxfId="5" priority="13">
      <formula>I9 = J9</formula>
    </cfRule>
    <cfRule type="expression" dxfId="4" priority="37">
      <formula>ZA9 = 1</formula>
    </cfRule>
  </conditionalFormatting>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1:ZA42"/>
  <sheetViews>
    <sheetView showGridLines="0" workbookViewId="0">
      <selection activeCell="M2" sqref="M2"/>
    </sheetView>
  </sheetViews>
  <sheetFormatPr baseColWidth="10" defaultRowHeight="15.6" x14ac:dyDescent="0.3"/>
  <cols>
    <col min="1" max="1" width="2.19921875" customWidth="1"/>
    <col min="2" max="2" width="18.19921875" customWidth="1"/>
    <col min="3" max="3" width="27.69921875" customWidth="1"/>
    <col min="4" max="7" width="12.19921875" customWidth="1"/>
    <col min="8" max="8" width="15.69921875" customWidth="1"/>
    <col min="9" max="9" width="15.19921875" customWidth="1"/>
    <col min="10" max="10" width="15.69921875" customWidth="1"/>
    <col min="11" max="13" width="12.19921875" customWidth="1"/>
  </cols>
  <sheetData>
    <row r="1" spans="2:677" ht="69.900000000000006" customHeight="1" x14ac:dyDescent="0.3"/>
    <row r="2" spans="2:677" x14ac:dyDescent="0.3">
      <c r="B2" s="9" t="s">
        <v>5</v>
      </c>
      <c r="C2" s="10" t="s">
        <v>203</v>
      </c>
      <c r="M2" s="11" t="str">
        <f>HYPERLINK("#'INDICE'!A1", "Índice")</f>
        <v>Índice</v>
      </c>
    </row>
    <row r="3" spans="2:677" x14ac:dyDescent="0.3">
      <c r="B3" s="9" t="s">
        <v>7</v>
      </c>
      <c r="C3" s="10" t="s">
        <v>202</v>
      </c>
    </row>
    <row r="4" spans="2:677" x14ac:dyDescent="0.3">
      <c r="B4" s="9" t="s">
        <v>8</v>
      </c>
      <c r="C4" s="10" t="s">
        <v>308</v>
      </c>
    </row>
    <row r="5" spans="2:677" x14ac:dyDescent="0.3">
      <c r="B5" s="9" t="s">
        <v>10</v>
      </c>
      <c r="C5" s="10" t="s">
        <v>11</v>
      </c>
    </row>
    <row r="6" spans="2:677" x14ac:dyDescent="0.3">
      <c r="B6" s="9" t="s">
        <v>12</v>
      </c>
      <c r="C6" s="10" t="s">
        <v>13</v>
      </c>
    </row>
    <row r="8" spans="2:677" ht="27.6" x14ac:dyDescent="0.3">
      <c r="B8" s="23" t="s">
        <v>204</v>
      </c>
      <c r="C8" s="23" t="s">
        <v>9</v>
      </c>
      <c r="D8" s="17" t="s">
        <v>205</v>
      </c>
      <c r="E8" s="17" t="s">
        <v>206</v>
      </c>
      <c r="F8" s="17" t="s">
        <v>207</v>
      </c>
      <c r="G8" s="17" t="s">
        <v>208</v>
      </c>
      <c r="H8" s="17" t="s">
        <v>209</v>
      </c>
      <c r="I8" s="17" t="s">
        <v>210</v>
      </c>
      <c r="J8" s="17" t="s">
        <v>211</v>
      </c>
      <c r="K8" s="17" t="s">
        <v>212</v>
      </c>
      <c r="L8" s="17" t="s">
        <v>213</v>
      </c>
      <c r="M8" s="17" t="s">
        <v>214</v>
      </c>
      <c r="ZA8" s="8" t="s">
        <v>263</v>
      </c>
    </row>
    <row r="9" spans="2:677" x14ac:dyDescent="0.3">
      <c r="B9" s="21" t="s">
        <v>255</v>
      </c>
      <c r="C9" s="15" t="s">
        <v>353</v>
      </c>
      <c r="D9" s="13">
        <v>8.0370685176404795</v>
      </c>
      <c r="E9" s="13">
        <v>0.40991725138225599</v>
      </c>
      <c r="F9" s="13">
        <v>7.2691326979607398</v>
      </c>
      <c r="G9" s="13">
        <v>8.8783642765613209</v>
      </c>
      <c r="H9" s="13">
        <v>5.1003329196775198</v>
      </c>
      <c r="I9" s="14">
        <v>2137</v>
      </c>
      <c r="J9" s="14">
        <v>20074</v>
      </c>
      <c r="K9" s="13">
        <v>4.5634594841495497</v>
      </c>
      <c r="L9" s="14">
        <v>4398.8557518093103</v>
      </c>
      <c r="M9" s="14">
        <v>974</v>
      </c>
      <c r="ZA9" s="8"/>
    </row>
    <row r="10" spans="2:677" x14ac:dyDescent="0.3">
      <c r="B10" s="21"/>
      <c r="C10" s="15" t="s">
        <v>354</v>
      </c>
      <c r="D10" s="13">
        <v>8.4930752146092203</v>
      </c>
      <c r="E10" s="13">
        <v>0.36275916283785398</v>
      </c>
      <c r="F10" s="13">
        <v>7.80829521845674</v>
      </c>
      <c r="G10" s="13">
        <v>9.2318960147881892</v>
      </c>
      <c r="H10" s="13">
        <v>4.2712345489871497</v>
      </c>
      <c r="I10" s="14">
        <v>2253</v>
      </c>
      <c r="J10" s="14">
        <v>20074</v>
      </c>
      <c r="K10" s="13">
        <v>3.3988354498339399</v>
      </c>
      <c r="L10" s="14">
        <v>5906.1405873534604</v>
      </c>
      <c r="M10" s="14">
        <v>1159</v>
      </c>
      <c r="ZA10" s="8"/>
    </row>
    <row r="11" spans="2:677" x14ac:dyDescent="0.3">
      <c r="B11" s="21"/>
      <c r="C11" s="15" t="s">
        <v>355</v>
      </c>
      <c r="D11" s="13">
        <v>9.7777781311824707</v>
      </c>
      <c r="E11" s="13">
        <v>0.40965231068578101</v>
      </c>
      <c r="F11" s="13">
        <v>9.0034551221492602</v>
      </c>
      <c r="G11" s="13">
        <v>10.610929746798</v>
      </c>
      <c r="H11" s="13">
        <v>4.1896257533125301</v>
      </c>
      <c r="I11" s="14">
        <v>2587</v>
      </c>
      <c r="J11" s="14">
        <v>20074</v>
      </c>
      <c r="K11" s="13">
        <v>3.8184702029487001</v>
      </c>
      <c r="L11" s="14">
        <v>5257.07912673993</v>
      </c>
      <c r="M11" s="14">
        <v>1341</v>
      </c>
      <c r="ZA11" s="8"/>
    </row>
    <row r="12" spans="2:677" x14ac:dyDescent="0.3">
      <c r="B12" s="21"/>
      <c r="C12" s="15" t="s">
        <v>356</v>
      </c>
      <c r="D12" s="13">
        <v>73.692078214682894</v>
      </c>
      <c r="E12" s="13">
        <v>0.78412658308587802</v>
      </c>
      <c r="F12" s="13">
        <v>72.126018438402895</v>
      </c>
      <c r="G12" s="13">
        <v>75.200404292230502</v>
      </c>
      <c r="H12" s="13">
        <v>1.0640581756990599</v>
      </c>
      <c r="I12" s="14">
        <v>13097</v>
      </c>
      <c r="J12" s="14">
        <v>20074</v>
      </c>
      <c r="K12" s="13">
        <v>6.3661562388011097</v>
      </c>
      <c r="L12" s="14">
        <v>3153.2370942533398</v>
      </c>
      <c r="M12" s="14">
        <v>2866</v>
      </c>
      <c r="ZA12" s="8"/>
    </row>
    <row r="13" spans="2:677" x14ac:dyDescent="0.3">
      <c r="B13" s="21" t="s">
        <v>256</v>
      </c>
      <c r="C13" s="15" t="s">
        <v>357</v>
      </c>
      <c r="D13" s="13">
        <v>4.0719444944086201</v>
      </c>
      <c r="E13" s="13">
        <v>0.35923656615633398</v>
      </c>
      <c r="F13" s="13">
        <v>3.4230762102294698</v>
      </c>
      <c r="G13" s="13">
        <v>4.8376492572104199</v>
      </c>
      <c r="H13" s="13">
        <v>8.8222363209915802</v>
      </c>
      <c r="I13" s="14">
        <v>607</v>
      </c>
      <c r="J13" s="14">
        <v>12360</v>
      </c>
      <c r="K13" s="13">
        <v>4.0831648652026704</v>
      </c>
      <c r="L13" s="14">
        <v>3027.0636645935401</v>
      </c>
      <c r="M13" s="14">
        <v>370</v>
      </c>
      <c r="ZA13" s="8"/>
    </row>
    <row r="14" spans="2:677" x14ac:dyDescent="0.3">
      <c r="B14" s="21"/>
      <c r="C14" s="15" t="s">
        <v>358</v>
      </c>
      <c r="D14" s="13">
        <v>5.5907795161895599</v>
      </c>
      <c r="E14" s="13">
        <v>0.35310011777471101</v>
      </c>
      <c r="F14" s="13">
        <v>4.9374413392585303</v>
      </c>
      <c r="G14" s="13">
        <v>6.3248175925321997</v>
      </c>
      <c r="H14" s="13">
        <v>6.31575823643586</v>
      </c>
      <c r="I14" s="14">
        <v>868</v>
      </c>
      <c r="J14" s="14">
        <v>12360</v>
      </c>
      <c r="K14" s="13">
        <v>2.91939110196093</v>
      </c>
      <c r="L14" s="14">
        <v>4233.75956434817</v>
      </c>
      <c r="M14" s="14">
        <v>518</v>
      </c>
      <c r="ZA14" s="8"/>
    </row>
    <row r="15" spans="2:677" x14ac:dyDescent="0.3">
      <c r="B15" s="21"/>
      <c r="C15" s="15" t="s">
        <v>359</v>
      </c>
      <c r="D15" s="13">
        <v>8.1230871773266102</v>
      </c>
      <c r="E15" s="13">
        <v>0.50920576793014305</v>
      </c>
      <c r="F15" s="13">
        <v>7.1789735523000804</v>
      </c>
      <c r="G15" s="13">
        <v>9.1790837556682305</v>
      </c>
      <c r="H15" s="13">
        <v>6.2686236995147899</v>
      </c>
      <c r="I15" s="14">
        <v>1344</v>
      </c>
      <c r="J15" s="14">
        <v>12360</v>
      </c>
      <c r="K15" s="13">
        <v>4.2938063573853</v>
      </c>
      <c r="L15" s="14">
        <v>2878.5648376389699</v>
      </c>
      <c r="M15" s="14">
        <v>729</v>
      </c>
      <c r="ZA15" s="8"/>
    </row>
    <row r="16" spans="2:677" x14ac:dyDescent="0.3">
      <c r="B16" s="21"/>
      <c r="C16" s="15" t="s">
        <v>360</v>
      </c>
      <c r="D16" s="13">
        <v>82.214188856385405</v>
      </c>
      <c r="E16" s="13">
        <v>0.89555674177382905</v>
      </c>
      <c r="F16" s="13">
        <v>80.389867838437397</v>
      </c>
      <c r="G16" s="13">
        <v>83.902777956221399</v>
      </c>
      <c r="H16" s="13">
        <v>1.08929705958447</v>
      </c>
      <c r="I16" s="14">
        <v>9541</v>
      </c>
      <c r="J16" s="14">
        <v>12360</v>
      </c>
      <c r="K16" s="13">
        <v>6.7787418410425602</v>
      </c>
      <c r="L16" s="14">
        <v>1823.34720658119</v>
      </c>
      <c r="M16" s="14">
        <v>1935</v>
      </c>
      <c r="ZA16" s="8"/>
    </row>
    <row r="17" spans="2:677" x14ac:dyDescent="0.3">
      <c r="B17" s="21"/>
      <c r="C17" s="15" t="s">
        <v>361</v>
      </c>
      <c r="D17" s="13">
        <v>16.918404179416299</v>
      </c>
      <c r="E17" s="13">
        <v>1.05323588509793</v>
      </c>
      <c r="F17" s="13">
        <v>14.9523885892326</v>
      </c>
      <c r="G17" s="13">
        <v>19.084912962700699</v>
      </c>
      <c r="H17" s="13">
        <v>6.2253855264868703</v>
      </c>
      <c r="I17" s="14">
        <v>1530</v>
      </c>
      <c r="J17" s="14">
        <v>7714</v>
      </c>
      <c r="K17" s="13">
        <v>6.0870995831472303</v>
      </c>
      <c r="L17" s="14">
        <v>1267.2702154170499</v>
      </c>
      <c r="M17" s="14">
        <v>604</v>
      </c>
      <c r="ZA17" s="8"/>
    </row>
    <row r="18" spans="2:677" x14ac:dyDescent="0.3">
      <c r="B18" s="21"/>
      <c r="C18" s="15" t="s">
        <v>362</v>
      </c>
      <c r="D18" s="13">
        <v>14.9938202742838</v>
      </c>
      <c r="E18" s="13">
        <v>0.85171414104674303</v>
      </c>
      <c r="F18" s="13">
        <v>13.399260428035801</v>
      </c>
      <c r="G18" s="13">
        <v>16.7414547980352</v>
      </c>
      <c r="H18" s="13">
        <v>5.6804345087924899</v>
      </c>
      <c r="I18" s="14">
        <v>1385</v>
      </c>
      <c r="J18" s="14">
        <v>7714</v>
      </c>
      <c r="K18" s="13">
        <v>4.3898355121544803</v>
      </c>
      <c r="L18" s="14">
        <v>1757.2412402791999</v>
      </c>
      <c r="M18" s="14">
        <v>641</v>
      </c>
      <c r="ZA18" s="8"/>
    </row>
    <row r="19" spans="2:677" x14ac:dyDescent="0.3">
      <c r="B19" s="21"/>
      <c r="C19" s="15" t="s">
        <v>363</v>
      </c>
      <c r="D19" s="13">
        <v>13.484059559551</v>
      </c>
      <c r="E19" s="13">
        <v>0.66581768359597304</v>
      </c>
      <c r="F19" s="13">
        <v>12.231083154297201</v>
      </c>
      <c r="G19" s="13">
        <v>14.843685249085899</v>
      </c>
      <c r="H19" s="13">
        <v>4.9378132798617296</v>
      </c>
      <c r="I19" s="14">
        <v>1243</v>
      </c>
      <c r="J19" s="14">
        <v>7714</v>
      </c>
      <c r="K19" s="13">
        <v>2.9310092377565402</v>
      </c>
      <c r="L19" s="14">
        <v>2631.85796231214</v>
      </c>
      <c r="M19" s="14">
        <v>612</v>
      </c>
      <c r="ZA19" s="8"/>
    </row>
    <row r="20" spans="2:677" x14ac:dyDescent="0.3">
      <c r="B20" s="21"/>
      <c r="C20" s="15" t="s">
        <v>364</v>
      </c>
      <c r="D20" s="13">
        <v>54.603716271806903</v>
      </c>
      <c r="E20" s="13">
        <v>1.49553752063538</v>
      </c>
      <c r="F20" s="13">
        <v>51.658774665551398</v>
      </c>
      <c r="G20" s="13">
        <v>57.5167921005038</v>
      </c>
      <c r="H20" s="13">
        <v>2.7388932892239</v>
      </c>
      <c r="I20" s="14">
        <v>3556</v>
      </c>
      <c r="J20" s="14">
        <v>7714</v>
      </c>
      <c r="K20" s="13">
        <v>6.9594585865350798</v>
      </c>
      <c r="L20" s="14">
        <v>1108.4195565047</v>
      </c>
      <c r="M20" s="14">
        <v>931</v>
      </c>
      <c r="ZA20" s="8"/>
    </row>
    <row r="22" spans="2:677" x14ac:dyDescent="0.3">
      <c r="B22" s="16"/>
      <c r="C22" s="16"/>
      <c r="D22" s="16"/>
    </row>
    <row r="23" spans="2:677" x14ac:dyDescent="0.3">
      <c r="B23" s="16" t="s">
        <v>264</v>
      </c>
      <c r="C23" s="16"/>
      <c r="D23" s="16"/>
    </row>
    <row r="24" spans="2:677" x14ac:dyDescent="0.3">
      <c r="B24" s="16" t="s">
        <v>265</v>
      </c>
      <c r="C24" s="16"/>
      <c r="D24" s="16"/>
    </row>
    <row r="25" spans="2:677" x14ac:dyDescent="0.3">
      <c r="B25" s="16" t="s">
        <v>266</v>
      </c>
      <c r="C25" s="16"/>
      <c r="D25" s="16"/>
    </row>
    <row r="26" spans="2:677" x14ac:dyDescent="0.3">
      <c r="B26" s="16" t="s">
        <v>267</v>
      </c>
      <c r="C26" s="16"/>
      <c r="D26" s="16"/>
    </row>
    <row r="27" spans="2:677" x14ac:dyDescent="0.3">
      <c r="B27" s="16" t="s">
        <v>268</v>
      </c>
      <c r="C27" s="16"/>
      <c r="D27" s="16"/>
    </row>
    <row r="28" spans="2:677" x14ac:dyDescent="0.3">
      <c r="B28" s="16" t="s">
        <v>269</v>
      </c>
      <c r="C28" s="16"/>
      <c r="D28" s="16"/>
    </row>
    <row r="29" spans="2:677" x14ac:dyDescent="0.3">
      <c r="B29" s="16" t="s">
        <v>270</v>
      </c>
      <c r="C29" s="16"/>
      <c r="D29" s="16"/>
    </row>
    <row r="30" spans="2:677" x14ac:dyDescent="0.3">
      <c r="B30" s="16" t="s">
        <v>9</v>
      </c>
      <c r="C30" s="7" t="str">
        <f>HYPERLINK("https://www.cdc.gov/nchs/data/series/sr_02/sr02_175.pdf", "Link to Vital and Health Statistics")</f>
        <v>Link to Vital and Health Statistics</v>
      </c>
      <c r="D30" s="16"/>
    </row>
    <row r="31" spans="2:677" x14ac:dyDescent="0.3">
      <c r="B31" s="16" t="s">
        <v>271</v>
      </c>
      <c r="C31" s="16"/>
      <c r="D31" s="16"/>
    </row>
    <row r="32" spans="2:677" x14ac:dyDescent="0.3">
      <c r="B32" s="16" t="s">
        <v>272</v>
      </c>
      <c r="C32" s="16"/>
      <c r="D32" s="16"/>
    </row>
    <row r="33" spans="2:9" x14ac:dyDescent="0.3">
      <c r="B33" s="16"/>
      <c r="C33" s="16"/>
      <c r="D33" s="16"/>
    </row>
    <row r="34" spans="2:9" ht="90" customHeight="1" x14ac:dyDescent="0.3">
      <c r="B34" s="18" t="s">
        <v>366</v>
      </c>
      <c r="C34" s="19"/>
      <c r="D34" s="19"/>
      <c r="E34" s="20"/>
      <c r="F34" s="20"/>
      <c r="G34" s="20"/>
      <c r="H34" s="20"/>
      <c r="I34" s="20"/>
    </row>
    <row r="35" spans="2:9" x14ac:dyDescent="0.3">
      <c r="B35" s="16"/>
      <c r="C35" s="16"/>
      <c r="D35" s="16"/>
    </row>
    <row r="36" spans="2:9" x14ac:dyDescent="0.3">
      <c r="B36" s="16"/>
      <c r="C36" s="16"/>
      <c r="D36" s="16"/>
    </row>
    <row r="37" spans="2:9" x14ac:dyDescent="0.3">
      <c r="B37" s="16"/>
      <c r="C37" s="16"/>
      <c r="D37" s="16"/>
    </row>
    <row r="38" spans="2:9" x14ac:dyDescent="0.3">
      <c r="B38" s="16"/>
      <c r="C38" s="16"/>
      <c r="D38" s="16"/>
    </row>
    <row r="39" spans="2:9" x14ac:dyDescent="0.3">
      <c r="B39" s="16"/>
      <c r="C39" s="16"/>
      <c r="D39" s="16"/>
    </row>
    <row r="40" spans="2:9" x14ac:dyDescent="0.3">
      <c r="B40" s="16"/>
      <c r="C40" s="16"/>
      <c r="D40" s="16"/>
    </row>
    <row r="41" spans="2:9" x14ac:dyDescent="0.3">
      <c r="B41" s="16"/>
      <c r="C41" s="16"/>
      <c r="D41" s="16"/>
    </row>
    <row r="42" spans="2:9" x14ac:dyDescent="0.3">
      <c r="B42" s="16"/>
      <c r="C42" s="16"/>
      <c r="D42" s="16"/>
    </row>
  </sheetData>
  <mergeCells count="4">
    <mergeCell ref="B8:C8"/>
    <mergeCell ref="B9:B12"/>
    <mergeCell ref="B13:B20"/>
    <mergeCell ref="B34:I34"/>
  </mergeCells>
  <conditionalFormatting sqref="D9:D20">
    <cfRule type="expression" dxfId="3" priority="1">
      <formula>ZA9 = 3</formula>
    </cfRule>
    <cfRule type="expression" dxfId="2" priority="25">
      <formula>ZA9 = 2</formula>
    </cfRule>
    <cfRule type="expression" dxfId="1" priority="13">
      <formula>I9 = J9</formula>
    </cfRule>
    <cfRule type="expression" dxfId="0" priority="37">
      <formula>ZA9 = 1</formula>
    </cfRule>
  </conditionalFormatting>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89</vt:i4>
      </vt:variant>
    </vt:vector>
  </HeadingPairs>
  <TitlesOfParts>
    <vt:vector size="89" baseType="lpstr">
      <vt:lpstr>INDICE</vt:lpstr>
      <vt:lpstr>T1_i1</vt:lpstr>
      <vt:lpstr>T1_i2</vt:lpstr>
      <vt:lpstr>T1_i3</vt:lpstr>
      <vt:lpstr>T2_i1</vt:lpstr>
      <vt:lpstr>T2_i2</vt:lpstr>
      <vt:lpstr>T2_i3</vt:lpstr>
      <vt:lpstr>T2_i4</vt:lpstr>
      <vt:lpstr>T2_i5</vt:lpstr>
      <vt:lpstr>T2_i6</vt:lpstr>
      <vt:lpstr>T2_i7</vt:lpstr>
      <vt:lpstr>T2_i8</vt:lpstr>
      <vt:lpstr>T2_i9</vt:lpstr>
      <vt:lpstr>T2_i10</vt:lpstr>
      <vt:lpstr>T2_i11</vt:lpstr>
      <vt:lpstr>T2_i12</vt:lpstr>
      <vt:lpstr>T2_i13</vt:lpstr>
      <vt:lpstr>T2_i14</vt:lpstr>
      <vt:lpstr>T2_i15</vt:lpstr>
      <vt:lpstr>T2_i16</vt:lpstr>
      <vt:lpstr>T2_i17</vt:lpstr>
      <vt:lpstr>T2_i18</vt:lpstr>
      <vt:lpstr>T3_i1</vt:lpstr>
      <vt:lpstr>T3_i2</vt:lpstr>
      <vt:lpstr>T3_i3</vt:lpstr>
      <vt:lpstr>T3_i4</vt:lpstr>
      <vt:lpstr>T3_i5</vt:lpstr>
      <vt:lpstr>T3_i6</vt:lpstr>
      <vt:lpstr>T4_i1</vt:lpstr>
      <vt:lpstr>T4_i2</vt:lpstr>
      <vt:lpstr>T4_i3</vt:lpstr>
      <vt:lpstr>T4_i4</vt:lpstr>
      <vt:lpstr>T4_i5</vt:lpstr>
      <vt:lpstr>T5_i1</vt:lpstr>
      <vt:lpstr>T5_i2</vt:lpstr>
      <vt:lpstr>T5_i3</vt:lpstr>
      <vt:lpstr>T5_i4</vt:lpstr>
      <vt:lpstr>T5_i5</vt:lpstr>
      <vt:lpstr>T5_i6</vt:lpstr>
      <vt:lpstr>T5_i7</vt:lpstr>
      <vt:lpstr>T5_i8</vt:lpstr>
      <vt:lpstr>T5_i9</vt:lpstr>
      <vt:lpstr>T5_i10</vt:lpstr>
      <vt:lpstr>T5_i11</vt:lpstr>
      <vt:lpstr>T5_i12</vt:lpstr>
      <vt:lpstr>T5_i13</vt:lpstr>
      <vt:lpstr>T5_i14</vt:lpstr>
      <vt:lpstr>T5_i15</vt:lpstr>
      <vt:lpstr>T5_i16</vt:lpstr>
      <vt:lpstr>T5_i17</vt:lpstr>
      <vt:lpstr>T5_i18</vt:lpstr>
      <vt:lpstr>T5_i19</vt:lpstr>
      <vt:lpstr>T5_i20</vt:lpstr>
      <vt:lpstr>T5_i21</vt:lpstr>
      <vt:lpstr>T5_i22</vt:lpstr>
      <vt:lpstr>T5_i23</vt:lpstr>
      <vt:lpstr>T5_i24</vt:lpstr>
      <vt:lpstr>T5_i25</vt:lpstr>
      <vt:lpstr>T5_i26</vt:lpstr>
      <vt:lpstr>T5_i27</vt:lpstr>
      <vt:lpstr>T5_i28</vt:lpstr>
      <vt:lpstr>T5_i29</vt:lpstr>
      <vt:lpstr>T5_i30</vt:lpstr>
      <vt:lpstr>T6_i1</vt:lpstr>
      <vt:lpstr>T6_i2</vt:lpstr>
      <vt:lpstr>T6_i3</vt:lpstr>
      <vt:lpstr>T6_i4</vt:lpstr>
      <vt:lpstr>T6_i5</vt:lpstr>
      <vt:lpstr>T6_i6</vt:lpstr>
      <vt:lpstr>T6_i7</vt:lpstr>
      <vt:lpstr>T7_i1</vt:lpstr>
      <vt:lpstr>T7_i2</vt:lpstr>
      <vt:lpstr>T8_i1</vt:lpstr>
      <vt:lpstr>T8_i2</vt:lpstr>
      <vt:lpstr>T8_i3</vt:lpstr>
      <vt:lpstr>T8_i4</vt:lpstr>
      <vt:lpstr>T8_i5</vt:lpstr>
      <vt:lpstr>T8_i6</vt:lpstr>
      <vt:lpstr>T8_i7</vt:lpstr>
      <vt:lpstr>T8_i8</vt:lpstr>
      <vt:lpstr>T8_i9</vt:lpstr>
      <vt:lpstr>T9_i1</vt:lpstr>
      <vt:lpstr>T9_i2</vt:lpstr>
      <vt:lpstr>T9_i3</vt:lpstr>
      <vt:lpstr>T9_i4</vt:lpstr>
      <vt:lpstr>T9_i5</vt:lpstr>
      <vt:lpstr>T9_i6</vt:lpstr>
      <vt:lpstr>T9_i7</vt:lpstr>
      <vt:lpstr>T9_i8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arrenteria</dc:creator>
  <cp:lastModifiedBy>INEC Javier Obando</cp:lastModifiedBy>
  <dcterms:created xsi:type="dcterms:W3CDTF">2026-10-28T16:52:16Z</dcterms:created>
  <dcterms:modified xsi:type="dcterms:W3CDTF">2026-10-29T15:25:13Z</dcterms:modified>
</cp:coreProperties>
</file>